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MAN" sheetId="1" r:id="rId1"/>
    <sheet name="FS161" sheetId="2" r:id="rId2"/>
    <sheet name="FS162" sheetId="3" r:id="rId3"/>
    <sheet name="FS163" sheetId="4" r:id="rId4"/>
    <sheet name="FS164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  <sheet name="Summary" sheetId="25" r:id="rId25"/>
  </sheets>
  <definedNames>
    <definedName name="_xlnm.Print_Area" localSheetId="5">'DC16'!$A$1:$Z$66</definedName>
    <definedName name="_xlnm.Print_Area" localSheetId="11">'DC18'!$A$1:$Z$66</definedName>
    <definedName name="_xlnm.Print_Area" localSheetId="18">'DC19'!$A$1:$Z$66</definedName>
    <definedName name="_xlnm.Print_Area" localSheetId="23">'DC20'!$A$1:$Z$66</definedName>
    <definedName name="_xlnm.Print_Area" localSheetId="1">'FS161'!$A$1:$Z$66</definedName>
    <definedName name="_xlnm.Print_Area" localSheetId="2">'FS162'!$A$1:$Z$66</definedName>
    <definedName name="_xlnm.Print_Area" localSheetId="3">'FS163'!$A$1:$Z$66</definedName>
    <definedName name="_xlnm.Print_Area" localSheetId="4">'FS164'!$A$1:$Z$66</definedName>
    <definedName name="_xlnm.Print_Area" localSheetId="6">'FS181'!$A$1:$Z$66</definedName>
    <definedName name="_xlnm.Print_Area" localSheetId="7">'FS182'!$A$1:$Z$66</definedName>
    <definedName name="_xlnm.Print_Area" localSheetId="8">'FS183'!$A$1:$Z$66</definedName>
    <definedName name="_xlnm.Print_Area" localSheetId="9">'FS184'!$A$1:$Z$66</definedName>
    <definedName name="_xlnm.Print_Area" localSheetId="10">'FS185'!$A$1:$Z$66</definedName>
    <definedName name="_xlnm.Print_Area" localSheetId="12">'FS191'!$A$1:$Z$66</definedName>
    <definedName name="_xlnm.Print_Area" localSheetId="13">'FS192'!$A$1:$Z$66</definedName>
    <definedName name="_xlnm.Print_Area" localSheetId="14">'FS193'!$A$1:$Z$66</definedName>
    <definedName name="_xlnm.Print_Area" localSheetId="15">'FS194'!$A$1:$Z$66</definedName>
    <definedName name="_xlnm.Print_Area" localSheetId="16">'FS195'!$A$1:$Z$66</definedName>
    <definedName name="_xlnm.Print_Area" localSheetId="17">'FS196'!$A$1:$Z$66</definedName>
    <definedName name="_xlnm.Print_Area" localSheetId="19">'FS201'!$A$1:$Z$66</definedName>
    <definedName name="_xlnm.Print_Area" localSheetId="20">'FS203'!$A$1:$Z$66</definedName>
    <definedName name="_xlnm.Print_Area" localSheetId="21">'FS204'!$A$1:$Z$66</definedName>
    <definedName name="_xlnm.Print_Area" localSheetId="22">'FS205'!$A$1:$Z$66</definedName>
    <definedName name="_xlnm.Print_Area" localSheetId="0">'MAN'!$A$1:$Z$66</definedName>
    <definedName name="_xlnm.Print_Area" localSheetId="24">'Summary'!$A$1:$Z$66</definedName>
  </definedNames>
  <calcPr fullCalcOnLoad="1"/>
</workbook>
</file>

<file path=xl/sharedStrings.xml><?xml version="1.0" encoding="utf-8"?>
<sst xmlns="http://schemas.openxmlformats.org/spreadsheetml/2006/main" count="2775" uniqueCount="115">
  <si>
    <t>Free State: Mangaung(MAN)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</si>
  <si>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</si>
  <si>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</si>
  <si>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</si>
  <si>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</si>
  <si>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</si>
  <si>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</si>
  <si>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</si>
  <si>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</si>
  <si>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</si>
  <si>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</si>
  <si>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</si>
  <si>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</si>
  <si>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</si>
  <si>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</si>
  <si>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</si>
  <si>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</si>
  <si>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</si>
  <si>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</si>
  <si>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</si>
  <si>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</si>
  <si>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</si>
  <si>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</si>
  <si>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</si>
  <si>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</si>
  <si>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</si>
  <si>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</si>
  <si>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</si>
  <si>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</si>
  <si>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</si>
  <si>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</si>
  <si>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</si>
  <si>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</si>
  <si>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</si>
  <si>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</si>
  <si>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</si>
  <si>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</si>
  <si>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</si>
  <si>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</si>
  <si>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</si>
  <si>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</si>
  <si>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</si>
  <si>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</si>
  <si>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</si>
  <si>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</si>
  <si>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</si>
  <si>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</si>
  <si>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</si>
  <si>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</si>
  <si>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</si>
  <si>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</si>
  <si>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</si>
  <si>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</si>
  <si>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</si>
  <si>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</si>
  <si>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</si>
  <si>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</si>
  <si>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</si>
  <si>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</si>
  <si>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</si>
  <si>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</si>
  <si>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</si>
  <si>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</si>
  <si>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</si>
  <si>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</si>
  <si>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</si>
  <si>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C1 Schedule Quarterly Budget Statement Summary for 2nd Quarter ended 31 December 2013 (Figures Finalised as at 2014/01/31)</t>
  </si>
  <si>
    <t>Free State: Kopanong(FS162) - Table C1 Schedule Quarterly Budget Statement Summary for 2nd Quarter ended 31 December 2013 (Figures Finalised as at 2014/01/31)</t>
  </si>
  <si>
    <t>Free State: Mohokare(FS163) - Table C1 Schedule Quarterly Budget Statement Summary for 2nd Quarter ended 31 December 2013 (Figures Finalised as at 2014/01/31)</t>
  </si>
  <si>
    <t>Free State: Naledi (Fs)(FS164) - Table C1 Schedule Quarterly Budget Statement Summary for 2nd Quarter ended 31 December 2013 (Figures Finalised as at 2014/01/31)</t>
  </si>
  <si>
    <t>Free State: Xhariep(DC16) - Table C1 Schedule Quarterly Budget Statement Summary for 2nd Quarter ended 31 December 2013 (Figures Finalised as at 2014/01/31)</t>
  </si>
  <si>
    <t>Free State: Masilonyana(FS181) - Table C1 Schedule Quarterly Budget Statement Summary for 2nd Quarter ended 31 December 2013 (Figures Finalised as at 2014/01/31)</t>
  </si>
  <si>
    <t>Free State: Tokologo(FS182) - Table C1 Schedule Quarterly Budget Statement Summary for 2nd Quarter ended 31 December 2013 (Figures Finalised as at 2014/01/31)</t>
  </si>
  <si>
    <t>Free State: Tswelopele(FS183) - Table C1 Schedule Quarterly Budget Statement Summary for 2nd Quarter ended 31 December 2013 (Figures Finalised as at 2014/01/31)</t>
  </si>
  <si>
    <t>Free State: Matjhabeng(FS184) - Table C1 Schedule Quarterly Budget Statement Summary for 2nd Quarter ended 31 December 2013 (Figures Finalised as at 2014/01/31)</t>
  </si>
  <si>
    <t>Free State: Nala(FS185) - Table C1 Schedule Quarterly Budget Statement Summary for 2nd Quarter ended 31 December 2013 (Figures Finalised as at 2014/01/31)</t>
  </si>
  <si>
    <t>Free State: Lejweleputswa(DC18) - Table C1 Schedule Quarterly Budget Statement Summary for 2nd Quarter ended 31 December 2013 (Figures Finalised as at 2014/01/31)</t>
  </si>
  <si>
    <t>Free State: Setsoto(FS191) - Table C1 Schedule Quarterly Budget Statement Summary for 2nd Quarter ended 31 December 2013 (Figures Finalised as at 2014/01/31)</t>
  </si>
  <si>
    <t>Free State: Dihlabeng(FS192) - Table C1 Schedule Quarterly Budget Statement Summary for 2nd Quarter ended 31 December 2013 (Figures Finalised as at 2014/01/31)</t>
  </si>
  <si>
    <t>Free State: Nketoana(FS193) - Table C1 Schedule Quarterly Budget Statement Summary for 2nd Quarter ended 31 December 2013 (Figures Finalised as at 2014/01/31)</t>
  </si>
  <si>
    <t>Free State: Maluti-a-Phofung(FS194) - Table C1 Schedule Quarterly Budget Statement Summary for 2nd Quarter ended 31 December 2013 (Figures Finalised as at 2014/01/31)</t>
  </si>
  <si>
    <t>Free State: Phumelela(FS195) - Table C1 Schedule Quarterly Budget Statement Summary for 2nd Quarter ended 31 December 2013 (Figures Finalised as at 2014/01/31)</t>
  </si>
  <si>
    <t>Free State: Mantsopa(FS196) - Table C1 Schedule Quarterly Budget Statement Summary for 2nd Quarter ended 31 December 2013 (Figures Finalised as at 2014/01/31)</t>
  </si>
  <si>
    <t>Free State: Thabo Mofutsanyana(DC19) - Table C1 Schedule Quarterly Budget Statement Summary for 2nd Quarter ended 31 December 2013 (Figures Finalised as at 2014/01/31)</t>
  </si>
  <si>
    <t>Free State: Moqhaka(FS201) - Table C1 Schedule Quarterly Budget Statement Summary for 2nd Quarter ended 31 December 2013 (Figures Finalised as at 2014/01/31)</t>
  </si>
  <si>
    <t>Free State: Ngwathe(FS203) - Table C1 Schedule Quarterly Budget Statement Summary for 2nd Quarter ended 31 December 2013 (Figures Finalised as at 2014/01/31)</t>
  </si>
  <si>
    <t>Free State: Metsimaholo(FS204) - Table C1 Schedule Quarterly Budget Statement Summary for 2nd Quarter ended 31 December 2013 (Figures Finalised as at 2014/01/31)</t>
  </si>
  <si>
    <t>Free State: Mafube(FS205) - Table C1 Schedule Quarterly Budget Statement Summary for 2nd Quarter ended 31 December 2013 (Figures Finalised as at 2014/01/31)</t>
  </si>
  <si>
    <t>Free State: Fezile Dabi(DC20) - Table C1 Schedule Quarterly Budget Statement Summary for 2nd Quarter ended 31 December 2013 (Figures Finalised as at 2014/01/31)</t>
  </si>
  <si>
    <t>Summary - Table C1 Schedule Quarterly Budget Statement Summary for 2nd Quarter ended 31 December 2013 (Figures Finalised as at 2014/01/31)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</si>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</sst>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2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172" fontId="21" fillId="0" borderId="16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18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4" fontId="23" fillId="0" borderId="20" xfId="0" applyNumberFormat="1" applyFont="1" applyFill="1" applyBorder="1" applyAlignment="1" applyProtection="1">
      <alignment/>
      <protection/>
    </xf>
    <xf numFmtId="174" fontId="23" fillId="0" borderId="11" xfId="0" applyNumberFormat="1" applyFont="1" applyFill="1" applyBorder="1" applyAlignment="1">
      <alignment/>
    </xf>
    <xf numFmtId="174" fontId="23" fillId="0" borderId="21" xfId="0" applyNumberFormat="1" applyFont="1" applyFill="1" applyBorder="1" applyAlignment="1">
      <alignment/>
    </xf>
    <xf numFmtId="174" fontId="21" fillId="0" borderId="20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>
      <alignment/>
    </xf>
    <xf numFmtId="174" fontId="23" fillId="0" borderId="13" xfId="0" applyNumberFormat="1" applyFont="1" applyFill="1" applyBorder="1" applyAlignment="1" applyProtection="1">
      <alignment/>
      <protection/>
    </xf>
    <xf numFmtId="174" fontId="23" fillId="0" borderId="14" xfId="0" applyNumberFormat="1" applyFont="1" applyFill="1" applyBorder="1" applyAlignment="1">
      <alignment/>
    </xf>
    <xf numFmtId="174" fontId="23" fillId="0" borderId="15" xfId="0" applyNumberFormat="1" applyFont="1" applyFill="1" applyBorder="1" applyAlignment="1">
      <alignment/>
    </xf>
    <xf numFmtId="174" fontId="23" fillId="0" borderId="27" xfId="0" applyNumberFormat="1" applyFont="1" applyFill="1" applyBorder="1" applyAlignment="1">
      <alignment/>
    </xf>
    <xf numFmtId="174" fontId="23" fillId="0" borderId="23" xfId="0" applyNumberFormat="1" applyFont="1" applyFill="1" applyBorder="1" applyAlignment="1" applyProtection="1">
      <alignment/>
      <protection/>
    </xf>
    <xf numFmtId="174" fontId="23" fillId="0" borderId="12" xfId="0" applyNumberFormat="1" applyFont="1" applyFill="1" applyBorder="1" applyAlignment="1">
      <alignment/>
    </xf>
    <xf numFmtId="174" fontId="23" fillId="0" borderId="24" xfId="0" applyNumberFormat="1" applyFont="1" applyFill="1" applyBorder="1" applyAlignment="1">
      <alignment/>
    </xf>
    <xf numFmtId="174" fontId="23" fillId="0" borderId="28" xfId="0" applyNumberFormat="1" applyFont="1" applyFill="1" applyBorder="1" applyAlignment="1">
      <alignment/>
    </xf>
    <xf numFmtId="174" fontId="23" fillId="0" borderId="13" xfId="0" applyNumberFormat="1" applyFont="1" applyBorder="1" applyAlignment="1">
      <alignment/>
    </xf>
    <xf numFmtId="174" fontId="23" fillId="0" borderId="14" xfId="0" applyNumberFormat="1" applyFont="1" applyBorder="1" applyAlignment="1">
      <alignment/>
    </xf>
    <xf numFmtId="174" fontId="23" fillId="0" borderId="15" xfId="0" applyNumberFormat="1" applyFont="1" applyBorder="1" applyAlignment="1">
      <alignment/>
    </xf>
    <xf numFmtId="174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/>
      <protection/>
    </xf>
    <xf numFmtId="174" fontId="23" fillId="0" borderId="11" xfId="0" applyNumberFormat="1" applyFont="1" applyBorder="1" applyAlignment="1" applyProtection="1">
      <alignment/>
      <protection/>
    </xf>
    <xf numFmtId="174" fontId="23" fillId="0" borderId="21" xfId="0" applyNumberFormat="1" applyFont="1" applyBorder="1" applyAlignment="1" applyProtection="1">
      <alignment/>
      <protection/>
    </xf>
    <xf numFmtId="174" fontId="23" fillId="0" borderId="18" xfId="0" applyNumberFormat="1" applyFont="1" applyBorder="1" applyAlignment="1" applyProtection="1">
      <alignment/>
      <protection/>
    </xf>
    <xf numFmtId="172" fontId="23" fillId="0" borderId="10" xfId="0" applyNumberFormat="1" applyFont="1" applyBorder="1" applyAlignment="1" applyProtection="1">
      <alignment/>
      <protection/>
    </xf>
    <xf numFmtId="174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4" fontId="23" fillId="0" borderId="11" xfId="0" applyNumberFormat="1" applyFont="1" applyFill="1" applyBorder="1" applyAlignment="1" applyProtection="1">
      <alignment/>
      <protection/>
    </xf>
    <xf numFmtId="174" fontId="23" fillId="0" borderId="21" xfId="0" applyNumberFormat="1" applyFont="1" applyFill="1" applyBorder="1" applyAlignment="1" applyProtection="1">
      <alignment/>
      <protection/>
    </xf>
    <xf numFmtId="172" fontId="23" fillId="0" borderId="11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4" fontId="21" fillId="0" borderId="40" xfId="0" applyNumberFormat="1" applyFont="1" applyFill="1" applyBorder="1" applyAlignment="1" applyProtection="1">
      <alignment vertical="top"/>
      <protection/>
    </xf>
    <xf numFmtId="174" fontId="21" fillId="0" borderId="41" xfId="0" applyNumberFormat="1" applyFont="1" applyFill="1" applyBorder="1" applyAlignment="1" applyProtection="1">
      <alignment vertical="top"/>
      <protection/>
    </xf>
    <xf numFmtId="174" fontId="21" fillId="0" borderId="42" xfId="0" applyNumberFormat="1" applyFont="1" applyFill="1" applyBorder="1" applyAlignment="1" applyProtection="1">
      <alignment vertical="top"/>
      <protection/>
    </xf>
    <xf numFmtId="172" fontId="21" fillId="0" borderId="41" xfId="0" applyNumberFormat="1" applyFont="1" applyFill="1" applyBorder="1" applyAlignment="1" applyProtection="1">
      <alignment vertical="top"/>
      <protection/>
    </xf>
    <xf numFmtId="174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4" fontId="21" fillId="0" borderId="40" xfId="0" applyNumberFormat="1" applyFont="1" applyFill="1" applyBorder="1" applyAlignment="1" applyProtection="1">
      <alignment/>
      <protection/>
    </xf>
    <xf numFmtId="174" fontId="21" fillId="0" borderId="41" xfId="0" applyNumberFormat="1" applyFont="1" applyFill="1" applyBorder="1" applyAlignment="1" applyProtection="1">
      <alignment/>
      <protection/>
    </xf>
    <xf numFmtId="174" fontId="21" fillId="0" borderId="42" xfId="0" applyNumberFormat="1" applyFont="1" applyFill="1" applyBorder="1" applyAlignment="1" applyProtection="1">
      <alignment/>
      <protection/>
    </xf>
    <xf numFmtId="174" fontId="21" fillId="0" borderId="43" xfId="0" applyNumberFormat="1" applyFont="1" applyFill="1" applyBorder="1" applyAlignment="1" applyProtection="1">
      <alignment/>
      <protection/>
    </xf>
    <xf numFmtId="174" fontId="21" fillId="0" borderId="44" xfId="0" applyNumberFormat="1" applyFont="1" applyFill="1" applyBorder="1" applyAlignment="1" applyProtection="1">
      <alignment/>
      <protection/>
    </xf>
    <xf numFmtId="174" fontId="21" fillId="0" borderId="45" xfId="0" applyNumberFormat="1" applyFont="1" applyFill="1" applyBorder="1" applyAlignment="1" applyProtection="1">
      <alignment/>
      <protection/>
    </xf>
    <xf numFmtId="174" fontId="21" fillId="0" borderId="46" xfId="0" applyNumberFormat="1" applyFont="1" applyFill="1" applyBorder="1" applyAlignment="1" applyProtection="1">
      <alignment/>
      <protection/>
    </xf>
    <xf numFmtId="172" fontId="21" fillId="0" borderId="45" xfId="0" applyNumberFormat="1" applyFont="1" applyFill="1" applyBorder="1" applyAlignment="1" applyProtection="1">
      <alignment/>
      <protection/>
    </xf>
    <xf numFmtId="174" fontId="21" fillId="0" borderId="47" xfId="0" applyNumberFormat="1" applyFont="1" applyFill="1" applyBorder="1" applyAlignment="1" applyProtection="1">
      <alignment/>
      <protection/>
    </xf>
    <xf numFmtId="174" fontId="23" fillId="0" borderId="48" xfId="0" applyNumberFormat="1" applyFont="1" applyFill="1" applyBorder="1" applyAlignment="1" applyProtection="1">
      <alignment/>
      <protection/>
    </xf>
    <xf numFmtId="174" fontId="23" fillId="0" borderId="49" xfId="0" applyNumberFormat="1" applyFont="1" applyFill="1" applyBorder="1" applyAlignment="1" applyProtection="1">
      <alignment/>
      <protection/>
    </xf>
    <xf numFmtId="174" fontId="23" fillId="0" borderId="50" xfId="0" applyNumberFormat="1" applyFont="1" applyFill="1" applyBorder="1" applyAlignment="1" applyProtection="1">
      <alignment/>
      <protection/>
    </xf>
    <xf numFmtId="172" fontId="23" fillId="0" borderId="49" xfId="0" applyNumberFormat="1" applyFont="1" applyFill="1" applyBorder="1" applyAlignment="1" applyProtection="1">
      <alignment/>
      <protection/>
    </xf>
    <xf numFmtId="174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4" fontId="21" fillId="0" borderId="44" xfId="0" applyNumberFormat="1" applyFont="1" applyFill="1" applyBorder="1" applyAlignment="1" applyProtection="1">
      <alignment vertical="top"/>
      <protection/>
    </xf>
    <xf numFmtId="174" fontId="21" fillId="0" borderId="45" xfId="0" applyNumberFormat="1" applyFont="1" applyFill="1" applyBorder="1" applyAlignment="1" applyProtection="1">
      <alignment vertical="top"/>
      <protection/>
    </xf>
    <xf numFmtId="174" fontId="21" fillId="0" borderId="46" xfId="0" applyNumberFormat="1" applyFont="1" applyFill="1" applyBorder="1" applyAlignment="1" applyProtection="1">
      <alignment vertical="top"/>
      <protection/>
    </xf>
    <xf numFmtId="172" fontId="21" fillId="0" borderId="45" xfId="0" applyNumberFormat="1" applyFont="1" applyFill="1" applyBorder="1" applyAlignment="1" applyProtection="1">
      <alignment vertical="top"/>
      <protection/>
    </xf>
    <xf numFmtId="174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2" fontId="23" fillId="0" borderId="11" xfId="0" applyNumberFormat="1" applyFont="1" applyBorder="1" applyAlignment="1" applyProtection="1">
      <alignment/>
      <protection/>
    </xf>
    <xf numFmtId="174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4" fontId="23" fillId="0" borderId="17" xfId="0" applyNumberFormat="1" applyFont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/>
      <protection/>
    </xf>
    <xf numFmtId="174" fontId="21" fillId="0" borderId="11" xfId="0" applyNumberFormat="1" applyFont="1" applyFill="1" applyBorder="1" applyAlignment="1" applyProtection="1">
      <alignment/>
      <protection/>
    </xf>
    <xf numFmtId="174" fontId="21" fillId="0" borderId="21" xfId="0" applyNumberFormat="1" applyFont="1" applyFill="1" applyBorder="1" applyAlignment="1" applyProtection="1">
      <alignment/>
      <protection/>
    </xf>
    <xf numFmtId="172" fontId="21" fillId="0" borderId="11" xfId="0" applyNumberFormat="1" applyFont="1" applyFill="1" applyBorder="1" applyAlignment="1" applyProtection="1">
      <alignment/>
      <protection/>
    </xf>
    <xf numFmtId="174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4" fontId="21" fillId="0" borderId="20" xfId="0" applyNumberFormat="1" applyFont="1" applyBorder="1" applyAlignment="1" applyProtection="1">
      <alignment/>
      <protection/>
    </xf>
    <xf numFmtId="174" fontId="21" fillId="0" borderId="11" xfId="0" applyNumberFormat="1" applyFont="1" applyBorder="1" applyAlignment="1" applyProtection="1">
      <alignment/>
      <protection/>
    </xf>
    <xf numFmtId="174" fontId="21" fillId="0" borderId="21" xfId="0" applyNumberFormat="1" applyFont="1" applyBorder="1" applyAlignment="1" applyProtection="1">
      <alignment/>
      <protection/>
    </xf>
    <xf numFmtId="172" fontId="21" fillId="0" borderId="11" xfId="0" applyNumberFormat="1" applyFont="1" applyBorder="1" applyAlignment="1" applyProtection="1">
      <alignment/>
      <protection/>
    </xf>
    <xf numFmtId="174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4" fontId="23" fillId="0" borderId="23" xfId="0" applyNumberFormat="1" applyFont="1" applyBorder="1" applyAlignment="1" applyProtection="1">
      <alignment/>
      <protection/>
    </xf>
    <xf numFmtId="174" fontId="23" fillId="0" borderId="12" xfId="0" applyNumberFormat="1" applyFont="1" applyBorder="1" applyAlignment="1" applyProtection="1">
      <alignment/>
      <protection/>
    </xf>
    <xf numFmtId="174" fontId="23" fillId="0" borderId="24" xfId="0" applyNumberFormat="1" applyFont="1" applyBorder="1" applyAlignment="1" applyProtection="1">
      <alignment/>
      <protection/>
    </xf>
    <xf numFmtId="172" fontId="23" fillId="0" borderId="12" xfId="0" applyNumberFormat="1" applyFont="1" applyBorder="1" applyAlignment="1" applyProtection="1">
      <alignment/>
      <protection/>
    </xf>
    <xf numFmtId="174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 horizontal="left" wrapText="1"/>
      <protection/>
    </xf>
    <xf numFmtId="174" fontId="23" fillId="0" borderId="54" xfId="0" applyNumberFormat="1" applyFont="1" applyBorder="1" applyAlignment="1" applyProtection="1">
      <alignment horizontal="left" wrapText="1"/>
      <protection/>
    </xf>
    <xf numFmtId="174" fontId="23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4" fontId="23" fillId="0" borderId="54" xfId="0" applyNumberFormat="1" applyFont="1" applyBorder="1" applyAlignment="1" applyProtection="1">
      <alignment/>
      <protection/>
    </xf>
    <xf numFmtId="174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4" fontId="23" fillId="0" borderId="55" xfId="0" applyNumberFormat="1" applyFont="1" applyBorder="1" applyAlignment="1" applyProtection="1">
      <alignment/>
      <protection/>
    </xf>
    <xf numFmtId="174" fontId="23" fillId="0" borderId="25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568524212</v>
      </c>
      <c r="E5" s="64">
        <v>568524212</v>
      </c>
      <c r="F5" s="64">
        <v>85415972</v>
      </c>
      <c r="G5" s="64">
        <v>85496886</v>
      </c>
      <c r="H5" s="64">
        <v>85056731</v>
      </c>
      <c r="I5" s="64">
        <v>255969589</v>
      </c>
      <c r="J5" s="64">
        <v>82959286</v>
      </c>
      <c r="K5" s="64">
        <v>78345783</v>
      </c>
      <c r="L5" s="64">
        <v>83236558</v>
      </c>
      <c r="M5" s="64">
        <v>244541627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500511216</v>
      </c>
      <c r="W5" s="64">
        <v>284262106</v>
      </c>
      <c r="X5" s="64">
        <v>216249110</v>
      </c>
      <c r="Y5" s="65">
        <v>76.07</v>
      </c>
      <c r="Z5" s="66">
        <v>568524212</v>
      </c>
    </row>
    <row r="6" spans="1:26" ht="13.5">
      <c r="A6" s="62" t="s">
        <v>32</v>
      </c>
      <c r="B6" s="18">
        <v>0</v>
      </c>
      <c r="C6" s="18">
        <v>0</v>
      </c>
      <c r="D6" s="63">
        <v>2932968101</v>
      </c>
      <c r="E6" s="64">
        <v>2932968101</v>
      </c>
      <c r="F6" s="64">
        <v>254653822</v>
      </c>
      <c r="G6" s="64">
        <v>273331675</v>
      </c>
      <c r="H6" s="64">
        <v>253255033</v>
      </c>
      <c r="I6" s="64">
        <v>781240530</v>
      </c>
      <c r="J6" s="64">
        <v>236324528</v>
      </c>
      <c r="K6" s="64">
        <v>224643978</v>
      </c>
      <c r="L6" s="64">
        <v>205302902</v>
      </c>
      <c r="M6" s="64">
        <v>666271408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1447511938</v>
      </c>
      <c r="W6" s="64">
        <v>1466484051</v>
      </c>
      <c r="X6" s="64">
        <v>-18972113</v>
      </c>
      <c r="Y6" s="65">
        <v>-1.29</v>
      </c>
      <c r="Z6" s="66">
        <v>2932968101</v>
      </c>
    </row>
    <row r="7" spans="1:26" ht="13.5">
      <c r="A7" s="62" t="s">
        <v>33</v>
      </c>
      <c r="B7" s="18">
        <v>0</v>
      </c>
      <c r="C7" s="18">
        <v>0</v>
      </c>
      <c r="D7" s="63">
        <v>177901753</v>
      </c>
      <c r="E7" s="64">
        <v>177901753</v>
      </c>
      <c r="F7" s="64">
        <v>11399249</v>
      </c>
      <c r="G7" s="64">
        <v>13646501</v>
      </c>
      <c r="H7" s="64">
        <v>12323127</v>
      </c>
      <c r="I7" s="64">
        <v>37368877</v>
      </c>
      <c r="J7" s="64">
        <v>11495036</v>
      </c>
      <c r="K7" s="64">
        <v>12194107</v>
      </c>
      <c r="L7" s="64">
        <v>13290919</v>
      </c>
      <c r="M7" s="64">
        <v>36980062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74348939</v>
      </c>
      <c r="W7" s="64">
        <v>88950877</v>
      </c>
      <c r="X7" s="64">
        <v>-14601938</v>
      </c>
      <c r="Y7" s="65">
        <v>-16.42</v>
      </c>
      <c r="Z7" s="66">
        <v>177901753</v>
      </c>
    </row>
    <row r="8" spans="1:26" ht="13.5">
      <c r="A8" s="62" t="s">
        <v>34</v>
      </c>
      <c r="B8" s="18">
        <v>0</v>
      </c>
      <c r="C8" s="18">
        <v>0</v>
      </c>
      <c r="D8" s="63">
        <v>654372000</v>
      </c>
      <c r="E8" s="64">
        <v>654372000</v>
      </c>
      <c r="F8" s="64">
        <v>253613000</v>
      </c>
      <c r="G8" s="64">
        <v>0</v>
      </c>
      <c r="H8" s="64">
        <v>0</v>
      </c>
      <c r="I8" s="64">
        <v>253613000</v>
      </c>
      <c r="J8" s="64">
        <v>877193</v>
      </c>
      <c r="K8" s="64">
        <v>185683000</v>
      </c>
      <c r="L8" s="64">
        <v>33500000</v>
      </c>
      <c r="M8" s="64">
        <v>220060193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473673193</v>
      </c>
      <c r="W8" s="64">
        <v>327186000</v>
      </c>
      <c r="X8" s="64">
        <v>146487193</v>
      </c>
      <c r="Y8" s="65">
        <v>44.77</v>
      </c>
      <c r="Z8" s="66">
        <v>654372000</v>
      </c>
    </row>
    <row r="9" spans="1:26" ht="13.5">
      <c r="A9" s="62" t="s">
        <v>35</v>
      </c>
      <c r="B9" s="18">
        <v>0</v>
      </c>
      <c r="C9" s="18">
        <v>0</v>
      </c>
      <c r="D9" s="63">
        <v>1173609005</v>
      </c>
      <c r="E9" s="64">
        <v>1173609005</v>
      </c>
      <c r="F9" s="64">
        <v>36748753</v>
      </c>
      <c r="G9" s="64">
        <v>125511430</v>
      </c>
      <c r="H9" s="64">
        <v>54050135</v>
      </c>
      <c r="I9" s="64">
        <v>216310318</v>
      </c>
      <c r="J9" s="64">
        <v>37306530</v>
      </c>
      <c r="K9" s="64">
        <v>61321270</v>
      </c>
      <c r="L9" s="64">
        <v>165298791</v>
      </c>
      <c r="M9" s="64">
        <v>263926591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480236909</v>
      </c>
      <c r="W9" s="64">
        <v>586804503</v>
      </c>
      <c r="X9" s="64">
        <v>-106567594</v>
      </c>
      <c r="Y9" s="65">
        <v>-18.16</v>
      </c>
      <c r="Z9" s="66">
        <v>1173609005</v>
      </c>
    </row>
    <row r="10" spans="1:26" ht="25.5">
      <c r="A10" s="67" t="s">
        <v>99</v>
      </c>
      <c r="B10" s="68">
        <f>SUM(B5:B9)</f>
        <v>0</v>
      </c>
      <c r="C10" s="68">
        <f>SUM(C5:C9)</f>
        <v>0</v>
      </c>
      <c r="D10" s="69">
        <f aca="true" t="shared" si="0" ref="D10:Z10">SUM(D5:D9)</f>
        <v>5507375071</v>
      </c>
      <c r="E10" s="70">
        <f t="shared" si="0"/>
        <v>5507375071</v>
      </c>
      <c r="F10" s="70">
        <f t="shared" si="0"/>
        <v>641830796</v>
      </c>
      <c r="G10" s="70">
        <f t="shared" si="0"/>
        <v>497986492</v>
      </c>
      <c r="H10" s="70">
        <f t="shared" si="0"/>
        <v>404685026</v>
      </c>
      <c r="I10" s="70">
        <f t="shared" si="0"/>
        <v>1544502314</v>
      </c>
      <c r="J10" s="70">
        <f t="shared" si="0"/>
        <v>368962573</v>
      </c>
      <c r="K10" s="70">
        <f t="shared" si="0"/>
        <v>562188138</v>
      </c>
      <c r="L10" s="70">
        <f t="shared" si="0"/>
        <v>500629170</v>
      </c>
      <c r="M10" s="70">
        <f t="shared" si="0"/>
        <v>1431779881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2976282195</v>
      </c>
      <c r="W10" s="70">
        <f t="shared" si="0"/>
        <v>2753687537</v>
      </c>
      <c r="X10" s="70">
        <f t="shared" si="0"/>
        <v>222594658</v>
      </c>
      <c r="Y10" s="71">
        <f>+IF(W10&lt;&gt;0,(X10/W10)*100,0)</f>
        <v>8.083511836731677</v>
      </c>
      <c r="Z10" s="72">
        <f t="shared" si="0"/>
        <v>5507375071</v>
      </c>
    </row>
    <row r="11" spans="1:26" ht="13.5">
      <c r="A11" s="62" t="s">
        <v>36</v>
      </c>
      <c r="B11" s="18">
        <v>0</v>
      </c>
      <c r="C11" s="18">
        <v>0</v>
      </c>
      <c r="D11" s="63">
        <v>1191121690</v>
      </c>
      <c r="E11" s="64">
        <v>1191121690</v>
      </c>
      <c r="F11" s="64">
        <v>86664563</v>
      </c>
      <c r="G11" s="64">
        <v>87720085</v>
      </c>
      <c r="H11" s="64">
        <v>86241415</v>
      </c>
      <c r="I11" s="64">
        <v>260626063</v>
      </c>
      <c r="J11" s="64">
        <v>86203910</v>
      </c>
      <c r="K11" s="64">
        <v>87292697</v>
      </c>
      <c r="L11" s="64">
        <v>102315477</v>
      </c>
      <c r="M11" s="64">
        <v>275812084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536438147</v>
      </c>
      <c r="W11" s="64">
        <v>595560845</v>
      </c>
      <c r="X11" s="64">
        <v>-59122698</v>
      </c>
      <c r="Y11" s="65">
        <v>-9.93</v>
      </c>
      <c r="Z11" s="66">
        <v>1191121690</v>
      </c>
    </row>
    <row r="12" spans="1:26" ht="13.5">
      <c r="A12" s="62" t="s">
        <v>37</v>
      </c>
      <c r="B12" s="18">
        <v>0</v>
      </c>
      <c r="C12" s="18">
        <v>0</v>
      </c>
      <c r="D12" s="63">
        <v>49886350</v>
      </c>
      <c r="E12" s="64">
        <v>49886350</v>
      </c>
      <c r="F12" s="64">
        <v>3663384</v>
      </c>
      <c r="G12" s="64">
        <v>3630896</v>
      </c>
      <c r="H12" s="64">
        <v>4112978</v>
      </c>
      <c r="I12" s="64">
        <v>11407258</v>
      </c>
      <c r="J12" s="64">
        <v>3895981</v>
      </c>
      <c r="K12" s="64">
        <v>3856784</v>
      </c>
      <c r="L12" s="64">
        <v>3917460</v>
      </c>
      <c r="M12" s="64">
        <v>11670225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23077483</v>
      </c>
      <c r="W12" s="64">
        <v>24943175</v>
      </c>
      <c r="X12" s="64">
        <v>-1865692</v>
      </c>
      <c r="Y12" s="65">
        <v>-7.48</v>
      </c>
      <c r="Z12" s="66">
        <v>49886350</v>
      </c>
    </row>
    <row r="13" spans="1:26" ht="13.5">
      <c r="A13" s="62" t="s">
        <v>100</v>
      </c>
      <c r="B13" s="18">
        <v>0</v>
      </c>
      <c r="C13" s="18">
        <v>0</v>
      </c>
      <c r="D13" s="63">
        <v>449583114</v>
      </c>
      <c r="E13" s="64">
        <v>449583114</v>
      </c>
      <c r="F13" s="64">
        <v>37465259</v>
      </c>
      <c r="G13" s="64">
        <v>37465259</v>
      </c>
      <c r="H13" s="64">
        <v>37465259</v>
      </c>
      <c r="I13" s="64">
        <v>112395777</v>
      </c>
      <c r="J13" s="64">
        <v>37465259</v>
      </c>
      <c r="K13" s="64">
        <v>12873041</v>
      </c>
      <c r="L13" s="64">
        <v>62057479</v>
      </c>
      <c r="M13" s="64">
        <v>112395779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224791556</v>
      </c>
      <c r="W13" s="64">
        <v>224791557</v>
      </c>
      <c r="X13" s="64">
        <v>-1</v>
      </c>
      <c r="Y13" s="65">
        <v>0</v>
      </c>
      <c r="Z13" s="66">
        <v>449583114</v>
      </c>
    </row>
    <row r="14" spans="1:26" ht="13.5">
      <c r="A14" s="62" t="s">
        <v>38</v>
      </c>
      <c r="B14" s="18">
        <v>0</v>
      </c>
      <c r="C14" s="18">
        <v>0</v>
      </c>
      <c r="D14" s="63">
        <v>200444745</v>
      </c>
      <c r="E14" s="64">
        <v>200444745</v>
      </c>
      <c r="F14" s="64">
        <v>12591925</v>
      </c>
      <c r="G14" s="64">
        <v>12577901</v>
      </c>
      <c r="H14" s="64">
        <v>12630145</v>
      </c>
      <c r="I14" s="64">
        <v>37799971</v>
      </c>
      <c r="J14" s="64">
        <v>13049272</v>
      </c>
      <c r="K14" s="64">
        <v>13218741</v>
      </c>
      <c r="L14" s="64">
        <v>13083019</v>
      </c>
      <c r="M14" s="64">
        <v>39351032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77151003</v>
      </c>
      <c r="W14" s="64">
        <v>100222373</v>
      </c>
      <c r="X14" s="64">
        <v>-23071370</v>
      </c>
      <c r="Y14" s="65">
        <v>-23.02</v>
      </c>
      <c r="Z14" s="66">
        <v>200444745</v>
      </c>
    </row>
    <row r="15" spans="1:26" ht="13.5">
      <c r="A15" s="62" t="s">
        <v>39</v>
      </c>
      <c r="B15" s="18">
        <v>0</v>
      </c>
      <c r="C15" s="18">
        <v>0</v>
      </c>
      <c r="D15" s="63">
        <v>1912266898</v>
      </c>
      <c r="E15" s="64">
        <v>1912266898</v>
      </c>
      <c r="F15" s="64">
        <v>152935013</v>
      </c>
      <c r="G15" s="64">
        <v>195780224</v>
      </c>
      <c r="H15" s="64">
        <v>198548033</v>
      </c>
      <c r="I15" s="64">
        <v>547263270</v>
      </c>
      <c r="J15" s="64">
        <v>131340365</v>
      </c>
      <c r="K15" s="64">
        <v>128445437</v>
      </c>
      <c r="L15" s="64">
        <v>129371625</v>
      </c>
      <c r="M15" s="64">
        <v>389157427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936420697</v>
      </c>
      <c r="W15" s="64">
        <v>956133449</v>
      </c>
      <c r="X15" s="64">
        <v>-19712752</v>
      </c>
      <c r="Y15" s="65">
        <v>-2.06</v>
      </c>
      <c r="Z15" s="66">
        <v>1912266898</v>
      </c>
    </row>
    <row r="16" spans="1:26" ht="13.5">
      <c r="A16" s="73" t="s">
        <v>40</v>
      </c>
      <c r="B16" s="18">
        <v>0</v>
      </c>
      <c r="C16" s="18">
        <v>0</v>
      </c>
      <c r="D16" s="63">
        <v>121888986</v>
      </c>
      <c r="E16" s="64">
        <v>121888986</v>
      </c>
      <c r="F16" s="64">
        <v>141103</v>
      </c>
      <c r="G16" s="64">
        <v>74981</v>
      </c>
      <c r="H16" s="64">
        <v>41127</v>
      </c>
      <c r="I16" s="64">
        <v>257211</v>
      </c>
      <c r="J16" s="64">
        <v>90116</v>
      </c>
      <c r="K16" s="64">
        <v>17111085</v>
      </c>
      <c r="L16" s="64">
        <v>33969223</v>
      </c>
      <c r="M16" s="64">
        <v>51170424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51427635</v>
      </c>
      <c r="W16" s="64">
        <v>60944493</v>
      </c>
      <c r="X16" s="64">
        <v>-9516858</v>
      </c>
      <c r="Y16" s="65">
        <v>-15.62</v>
      </c>
      <c r="Z16" s="66">
        <v>121888986</v>
      </c>
    </row>
    <row r="17" spans="1:26" ht="13.5">
      <c r="A17" s="62" t="s">
        <v>41</v>
      </c>
      <c r="B17" s="18">
        <v>0</v>
      </c>
      <c r="C17" s="18">
        <v>0</v>
      </c>
      <c r="D17" s="63">
        <v>1443281040</v>
      </c>
      <c r="E17" s="64">
        <v>1443281040</v>
      </c>
      <c r="F17" s="64">
        <v>77039479</v>
      </c>
      <c r="G17" s="64">
        <v>94413094</v>
      </c>
      <c r="H17" s="64">
        <v>88587156</v>
      </c>
      <c r="I17" s="64">
        <v>260039729</v>
      </c>
      <c r="J17" s="64">
        <v>101815462</v>
      </c>
      <c r="K17" s="64">
        <v>101347647</v>
      </c>
      <c r="L17" s="64">
        <v>131402051</v>
      </c>
      <c r="M17" s="64">
        <v>334565160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594604889</v>
      </c>
      <c r="W17" s="64">
        <v>721640520</v>
      </c>
      <c r="X17" s="64">
        <v>-127035631</v>
      </c>
      <c r="Y17" s="65">
        <v>-17.6</v>
      </c>
      <c r="Z17" s="66">
        <v>1443281040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5368472823</v>
      </c>
      <c r="E18" s="77">
        <f t="shared" si="1"/>
        <v>5368472823</v>
      </c>
      <c r="F18" s="77">
        <f t="shared" si="1"/>
        <v>370500726</v>
      </c>
      <c r="G18" s="77">
        <f t="shared" si="1"/>
        <v>431662440</v>
      </c>
      <c r="H18" s="77">
        <f t="shared" si="1"/>
        <v>427626113</v>
      </c>
      <c r="I18" s="77">
        <f t="shared" si="1"/>
        <v>1229789279</v>
      </c>
      <c r="J18" s="77">
        <f t="shared" si="1"/>
        <v>373860365</v>
      </c>
      <c r="K18" s="77">
        <f t="shared" si="1"/>
        <v>364145432</v>
      </c>
      <c r="L18" s="77">
        <f t="shared" si="1"/>
        <v>476116334</v>
      </c>
      <c r="M18" s="77">
        <f t="shared" si="1"/>
        <v>1214122131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2443911410</v>
      </c>
      <c r="W18" s="77">
        <f t="shared" si="1"/>
        <v>2684236412</v>
      </c>
      <c r="X18" s="77">
        <f t="shared" si="1"/>
        <v>-240325002</v>
      </c>
      <c r="Y18" s="71">
        <f>+IF(W18&lt;&gt;0,(X18/W18)*100,0)</f>
        <v>-8.95319804640218</v>
      </c>
      <c r="Z18" s="78">
        <f t="shared" si="1"/>
        <v>5368472823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138902248</v>
      </c>
      <c r="E19" s="81">
        <f t="shared" si="2"/>
        <v>138902248</v>
      </c>
      <c r="F19" s="81">
        <f t="shared" si="2"/>
        <v>271330070</v>
      </c>
      <c r="G19" s="81">
        <f t="shared" si="2"/>
        <v>66324052</v>
      </c>
      <c r="H19" s="81">
        <f t="shared" si="2"/>
        <v>-22941087</v>
      </c>
      <c r="I19" s="81">
        <f t="shared" si="2"/>
        <v>314713035</v>
      </c>
      <c r="J19" s="81">
        <f t="shared" si="2"/>
        <v>-4897792</v>
      </c>
      <c r="K19" s="81">
        <f t="shared" si="2"/>
        <v>198042706</v>
      </c>
      <c r="L19" s="81">
        <f t="shared" si="2"/>
        <v>24512836</v>
      </c>
      <c r="M19" s="81">
        <f t="shared" si="2"/>
        <v>217657750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532370785</v>
      </c>
      <c r="W19" s="81">
        <f>IF(E10=E18,0,W10-W18)</f>
        <v>69451125</v>
      </c>
      <c r="X19" s="81">
        <f t="shared" si="2"/>
        <v>462919660</v>
      </c>
      <c r="Y19" s="82">
        <f>+IF(W19&lt;&gt;0,(X19/W19)*100,0)</f>
        <v>666.5401892337958</v>
      </c>
      <c r="Z19" s="83">
        <f t="shared" si="2"/>
        <v>138902248</v>
      </c>
    </row>
    <row r="20" spans="1:26" ht="13.5">
      <c r="A20" s="62" t="s">
        <v>44</v>
      </c>
      <c r="B20" s="18">
        <v>0</v>
      </c>
      <c r="C20" s="18">
        <v>0</v>
      </c>
      <c r="D20" s="63">
        <v>686387781</v>
      </c>
      <c r="E20" s="64">
        <v>686387781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343193891</v>
      </c>
      <c r="X20" s="64">
        <v>-343193891</v>
      </c>
      <c r="Y20" s="65">
        <v>-100</v>
      </c>
      <c r="Z20" s="66">
        <v>686387781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825290029</v>
      </c>
      <c r="E22" s="92">
        <f t="shared" si="3"/>
        <v>825290029</v>
      </c>
      <c r="F22" s="92">
        <f t="shared" si="3"/>
        <v>271330070</v>
      </c>
      <c r="G22" s="92">
        <f t="shared" si="3"/>
        <v>66324052</v>
      </c>
      <c r="H22" s="92">
        <f t="shared" si="3"/>
        <v>-22941087</v>
      </c>
      <c r="I22" s="92">
        <f t="shared" si="3"/>
        <v>314713035</v>
      </c>
      <c r="J22" s="92">
        <f t="shared" si="3"/>
        <v>-4897792</v>
      </c>
      <c r="K22" s="92">
        <f t="shared" si="3"/>
        <v>198042706</v>
      </c>
      <c r="L22" s="92">
        <f t="shared" si="3"/>
        <v>24512836</v>
      </c>
      <c r="M22" s="92">
        <f t="shared" si="3"/>
        <v>217657750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532370785</v>
      </c>
      <c r="W22" s="92">
        <f t="shared" si="3"/>
        <v>412645016</v>
      </c>
      <c r="X22" s="92">
        <f t="shared" si="3"/>
        <v>119725769</v>
      </c>
      <c r="Y22" s="93">
        <f>+IF(W22&lt;&gt;0,(X22/W22)*100,0)</f>
        <v>29.014228782058037</v>
      </c>
      <c r="Z22" s="94">
        <f t="shared" si="3"/>
        <v>825290029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825290029</v>
      </c>
      <c r="E24" s="81">
        <f t="shared" si="4"/>
        <v>825290029</v>
      </c>
      <c r="F24" s="81">
        <f t="shared" si="4"/>
        <v>271330070</v>
      </c>
      <c r="G24" s="81">
        <f t="shared" si="4"/>
        <v>66324052</v>
      </c>
      <c r="H24" s="81">
        <f t="shared" si="4"/>
        <v>-22941087</v>
      </c>
      <c r="I24" s="81">
        <f t="shared" si="4"/>
        <v>314713035</v>
      </c>
      <c r="J24" s="81">
        <f t="shared" si="4"/>
        <v>-4897792</v>
      </c>
      <c r="K24" s="81">
        <f t="shared" si="4"/>
        <v>198042706</v>
      </c>
      <c r="L24" s="81">
        <f t="shared" si="4"/>
        <v>24512836</v>
      </c>
      <c r="M24" s="81">
        <f t="shared" si="4"/>
        <v>217657750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532370785</v>
      </c>
      <c r="W24" s="81">
        <f t="shared" si="4"/>
        <v>412645016</v>
      </c>
      <c r="X24" s="81">
        <f t="shared" si="4"/>
        <v>119725769</v>
      </c>
      <c r="Y24" s="82">
        <f>+IF(W24&lt;&gt;0,(X24/W24)*100,0)</f>
        <v>29.014228782058037</v>
      </c>
      <c r="Z24" s="83">
        <f t="shared" si="4"/>
        <v>825290029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865988708</v>
      </c>
      <c r="E27" s="104">
        <v>865988708</v>
      </c>
      <c r="F27" s="104">
        <v>17573875</v>
      </c>
      <c r="G27" s="104">
        <v>41278123</v>
      </c>
      <c r="H27" s="104">
        <v>44270461</v>
      </c>
      <c r="I27" s="104">
        <v>103122459</v>
      </c>
      <c r="J27" s="104">
        <v>59008666</v>
      </c>
      <c r="K27" s="104">
        <v>60598184</v>
      </c>
      <c r="L27" s="104">
        <v>67382870</v>
      </c>
      <c r="M27" s="104">
        <v>186989720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290112179</v>
      </c>
      <c r="W27" s="104">
        <v>432994354</v>
      </c>
      <c r="X27" s="104">
        <v>-142882175</v>
      </c>
      <c r="Y27" s="105">
        <v>-33</v>
      </c>
      <c r="Z27" s="106">
        <v>865988708</v>
      </c>
    </row>
    <row r="28" spans="1:26" ht="13.5">
      <c r="A28" s="107" t="s">
        <v>44</v>
      </c>
      <c r="B28" s="18">
        <v>0</v>
      </c>
      <c r="C28" s="18">
        <v>0</v>
      </c>
      <c r="D28" s="63">
        <v>686387781</v>
      </c>
      <c r="E28" s="64">
        <v>686387781</v>
      </c>
      <c r="F28" s="64">
        <v>16022188</v>
      </c>
      <c r="G28" s="64">
        <v>31698900</v>
      </c>
      <c r="H28" s="64">
        <v>39217543</v>
      </c>
      <c r="I28" s="64">
        <v>86938631</v>
      </c>
      <c r="J28" s="64">
        <v>46169444</v>
      </c>
      <c r="K28" s="64">
        <v>47593975</v>
      </c>
      <c r="L28" s="64">
        <v>60805902</v>
      </c>
      <c r="M28" s="64">
        <v>154569321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241507952</v>
      </c>
      <c r="W28" s="64">
        <v>343193891</v>
      </c>
      <c r="X28" s="64">
        <v>-101685939</v>
      </c>
      <c r="Y28" s="65">
        <v>-29.63</v>
      </c>
      <c r="Z28" s="66">
        <v>686387781</v>
      </c>
    </row>
    <row r="29" spans="1:26" ht="13.5">
      <c r="A29" s="62" t="s">
        <v>104</v>
      </c>
      <c r="B29" s="18">
        <v>0</v>
      </c>
      <c r="C29" s="18">
        <v>0</v>
      </c>
      <c r="D29" s="63">
        <v>11888364</v>
      </c>
      <c r="E29" s="64">
        <v>11888364</v>
      </c>
      <c r="F29" s="64">
        <v>1508191</v>
      </c>
      <c r="G29" s="64">
        <v>1751308</v>
      </c>
      <c r="H29" s="64">
        <v>2759930</v>
      </c>
      <c r="I29" s="64">
        <v>6019429</v>
      </c>
      <c r="J29" s="64">
        <v>1463367</v>
      </c>
      <c r="K29" s="64">
        <v>1756641</v>
      </c>
      <c r="L29" s="64">
        <v>744067</v>
      </c>
      <c r="M29" s="64">
        <v>3964075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9983504</v>
      </c>
      <c r="W29" s="64">
        <v>5944182</v>
      </c>
      <c r="X29" s="64">
        <v>4039322</v>
      </c>
      <c r="Y29" s="65">
        <v>67.95</v>
      </c>
      <c r="Z29" s="66">
        <v>11888364</v>
      </c>
    </row>
    <row r="30" spans="1:26" ht="13.5">
      <c r="A30" s="62" t="s">
        <v>48</v>
      </c>
      <c r="B30" s="18">
        <v>0</v>
      </c>
      <c r="C30" s="18">
        <v>0</v>
      </c>
      <c r="D30" s="63">
        <v>36684148</v>
      </c>
      <c r="E30" s="64">
        <v>36684148</v>
      </c>
      <c r="F30" s="64">
        <v>0</v>
      </c>
      <c r="G30" s="64">
        <v>0</v>
      </c>
      <c r="H30" s="64">
        <v>0</v>
      </c>
      <c r="I30" s="64">
        <v>0</v>
      </c>
      <c r="J30" s="64">
        <v>1212337</v>
      </c>
      <c r="K30" s="64">
        <v>2088348</v>
      </c>
      <c r="L30" s="64">
        <v>117643</v>
      </c>
      <c r="M30" s="64">
        <v>3418328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3418328</v>
      </c>
      <c r="W30" s="64">
        <v>18342074</v>
      </c>
      <c r="X30" s="64">
        <v>-14923746</v>
      </c>
      <c r="Y30" s="65">
        <v>-81.36</v>
      </c>
      <c r="Z30" s="66">
        <v>36684148</v>
      </c>
    </row>
    <row r="31" spans="1:26" ht="13.5">
      <c r="A31" s="62" t="s">
        <v>49</v>
      </c>
      <c r="B31" s="18">
        <v>0</v>
      </c>
      <c r="C31" s="18">
        <v>0</v>
      </c>
      <c r="D31" s="63">
        <v>131028415</v>
      </c>
      <c r="E31" s="64">
        <v>131028415</v>
      </c>
      <c r="F31" s="64">
        <v>43496</v>
      </c>
      <c r="G31" s="64">
        <v>7827915</v>
      </c>
      <c r="H31" s="64">
        <v>2292988</v>
      </c>
      <c r="I31" s="64">
        <v>10164399</v>
      </c>
      <c r="J31" s="64">
        <v>10163516</v>
      </c>
      <c r="K31" s="64">
        <v>9159220</v>
      </c>
      <c r="L31" s="64">
        <v>5715257</v>
      </c>
      <c r="M31" s="64">
        <v>25037993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35202392</v>
      </c>
      <c r="W31" s="64">
        <v>65514208</v>
      </c>
      <c r="X31" s="64">
        <v>-30311816</v>
      </c>
      <c r="Y31" s="65">
        <v>-46.27</v>
      </c>
      <c r="Z31" s="66">
        <v>131028415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865988708</v>
      </c>
      <c r="E32" s="104">
        <f t="shared" si="5"/>
        <v>865988708</v>
      </c>
      <c r="F32" s="104">
        <f t="shared" si="5"/>
        <v>17573875</v>
      </c>
      <c r="G32" s="104">
        <f t="shared" si="5"/>
        <v>41278123</v>
      </c>
      <c r="H32" s="104">
        <f t="shared" si="5"/>
        <v>44270461</v>
      </c>
      <c r="I32" s="104">
        <f t="shared" si="5"/>
        <v>103122459</v>
      </c>
      <c r="J32" s="104">
        <f t="shared" si="5"/>
        <v>59008664</v>
      </c>
      <c r="K32" s="104">
        <f t="shared" si="5"/>
        <v>60598184</v>
      </c>
      <c r="L32" s="104">
        <f t="shared" si="5"/>
        <v>67382869</v>
      </c>
      <c r="M32" s="104">
        <f t="shared" si="5"/>
        <v>186989717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290112176</v>
      </c>
      <c r="W32" s="104">
        <f t="shared" si="5"/>
        <v>432994355</v>
      </c>
      <c r="X32" s="104">
        <f t="shared" si="5"/>
        <v>-142882179</v>
      </c>
      <c r="Y32" s="105">
        <f>+IF(W32&lt;&gt;0,(X32/W32)*100,0)</f>
        <v>-32.99862396589443</v>
      </c>
      <c r="Z32" s="106">
        <f t="shared" si="5"/>
        <v>865988708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1387339083</v>
      </c>
      <c r="E35" s="64">
        <v>1387339083</v>
      </c>
      <c r="F35" s="64">
        <v>2366768990</v>
      </c>
      <c r="G35" s="64">
        <v>1879049154</v>
      </c>
      <c r="H35" s="64">
        <v>2112257749</v>
      </c>
      <c r="I35" s="64">
        <v>2112257749</v>
      </c>
      <c r="J35" s="64">
        <v>2021962373</v>
      </c>
      <c r="K35" s="64">
        <v>2505775481</v>
      </c>
      <c r="L35" s="64">
        <v>2142300934</v>
      </c>
      <c r="M35" s="64">
        <v>2142300934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2142300934</v>
      </c>
      <c r="W35" s="64">
        <v>693669542</v>
      </c>
      <c r="X35" s="64">
        <v>1448631392</v>
      </c>
      <c r="Y35" s="65">
        <v>208.84</v>
      </c>
      <c r="Z35" s="66">
        <v>1387339083</v>
      </c>
    </row>
    <row r="36" spans="1:26" ht="13.5">
      <c r="A36" s="62" t="s">
        <v>53</v>
      </c>
      <c r="B36" s="18">
        <v>0</v>
      </c>
      <c r="C36" s="18">
        <v>0</v>
      </c>
      <c r="D36" s="63">
        <v>11378649165</v>
      </c>
      <c r="E36" s="64">
        <v>11378649165</v>
      </c>
      <c r="F36" s="64">
        <v>11667206422</v>
      </c>
      <c r="G36" s="64">
        <v>11671029634</v>
      </c>
      <c r="H36" s="64">
        <v>12863621737</v>
      </c>
      <c r="I36" s="64">
        <v>12863621737</v>
      </c>
      <c r="J36" s="64">
        <v>12835773409</v>
      </c>
      <c r="K36" s="64">
        <v>12754572424</v>
      </c>
      <c r="L36" s="64">
        <v>12882139618</v>
      </c>
      <c r="M36" s="64">
        <v>12882139618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12882139618</v>
      </c>
      <c r="W36" s="64">
        <v>5689324583</v>
      </c>
      <c r="X36" s="64">
        <v>7192815035</v>
      </c>
      <c r="Y36" s="65">
        <v>126.43</v>
      </c>
      <c r="Z36" s="66">
        <v>11378649165</v>
      </c>
    </row>
    <row r="37" spans="1:26" ht="13.5">
      <c r="A37" s="62" t="s">
        <v>54</v>
      </c>
      <c r="B37" s="18">
        <v>0</v>
      </c>
      <c r="C37" s="18">
        <v>0</v>
      </c>
      <c r="D37" s="63">
        <v>1122822702</v>
      </c>
      <c r="E37" s="64">
        <v>1122822702</v>
      </c>
      <c r="F37" s="64">
        <v>923426160</v>
      </c>
      <c r="G37" s="64">
        <v>711106816</v>
      </c>
      <c r="H37" s="64">
        <v>1158018914</v>
      </c>
      <c r="I37" s="64">
        <v>1158018914</v>
      </c>
      <c r="J37" s="64">
        <v>1081252014</v>
      </c>
      <c r="K37" s="64">
        <v>1527119148</v>
      </c>
      <c r="L37" s="64">
        <v>1292808188</v>
      </c>
      <c r="M37" s="64">
        <v>1292808188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1292808188</v>
      </c>
      <c r="W37" s="64">
        <v>561411351</v>
      </c>
      <c r="X37" s="64">
        <v>731396837</v>
      </c>
      <c r="Y37" s="65">
        <v>130.28</v>
      </c>
      <c r="Z37" s="66">
        <v>1122822702</v>
      </c>
    </row>
    <row r="38" spans="1:26" ht="13.5">
      <c r="A38" s="62" t="s">
        <v>55</v>
      </c>
      <c r="B38" s="18">
        <v>0</v>
      </c>
      <c r="C38" s="18">
        <v>0</v>
      </c>
      <c r="D38" s="63">
        <v>907937461</v>
      </c>
      <c r="E38" s="64">
        <v>907937461</v>
      </c>
      <c r="F38" s="64">
        <v>696708848</v>
      </c>
      <c r="G38" s="64">
        <v>696282009</v>
      </c>
      <c r="H38" s="64">
        <v>1041397889</v>
      </c>
      <c r="I38" s="64">
        <v>1041397889</v>
      </c>
      <c r="J38" s="64">
        <v>1046671267</v>
      </c>
      <c r="K38" s="64">
        <v>1045828051</v>
      </c>
      <c r="L38" s="64">
        <v>1044231658</v>
      </c>
      <c r="M38" s="64">
        <v>1044231658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1044231658</v>
      </c>
      <c r="W38" s="64">
        <v>453968731</v>
      </c>
      <c r="X38" s="64">
        <v>590262927</v>
      </c>
      <c r="Y38" s="65">
        <v>130.02</v>
      </c>
      <c r="Z38" s="66">
        <v>907937461</v>
      </c>
    </row>
    <row r="39" spans="1:26" ht="13.5">
      <c r="A39" s="62" t="s">
        <v>56</v>
      </c>
      <c r="B39" s="18">
        <v>0</v>
      </c>
      <c r="C39" s="18">
        <v>0</v>
      </c>
      <c r="D39" s="63">
        <v>10735228085</v>
      </c>
      <c r="E39" s="64">
        <v>10735228085</v>
      </c>
      <c r="F39" s="64">
        <v>12413840404</v>
      </c>
      <c r="G39" s="64">
        <v>12142689963</v>
      </c>
      <c r="H39" s="64">
        <v>12776462683</v>
      </c>
      <c r="I39" s="64">
        <v>12776462683</v>
      </c>
      <c r="J39" s="64">
        <v>12729812501</v>
      </c>
      <c r="K39" s="64">
        <v>12687400706</v>
      </c>
      <c r="L39" s="64">
        <v>12687400706</v>
      </c>
      <c r="M39" s="64">
        <v>12687400706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12687400706</v>
      </c>
      <c r="W39" s="64">
        <v>5367614043</v>
      </c>
      <c r="X39" s="64">
        <v>7319786663</v>
      </c>
      <c r="Y39" s="65">
        <v>136.37</v>
      </c>
      <c r="Z39" s="66">
        <v>10735228085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843739403</v>
      </c>
      <c r="E42" s="64">
        <v>843739403</v>
      </c>
      <c r="F42" s="64">
        <v>262251337</v>
      </c>
      <c r="G42" s="64">
        <v>-68844158</v>
      </c>
      <c r="H42" s="64">
        <v>-65020801</v>
      </c>
      <c r="I42" s="64">
        <v>128386378</v>
      </c>
      <c r="J42" s="64">
        <v>-20463894</v>
      </c>
      <c r="K42" s="64">
        <v>583446694</v>
      </c>
      <c r="L42" s="64">
        <v>198357694</v>
      </c>
      <c r="M42" s="64">
        <v>761340494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889726872</v>
      </c>
      <c r="W42" s="64">
        <v>557872386</v>
      </c>
      <c r="X42" s="64">
        <v>331854486</v>
      </c>
      <c r="Y42" s="65">
        <v>59.49</v>
      </c>
      <c r="Z42" s="66">
        <v>843739403</v>
      </c>
    </row>
    <row r="43" spans="1:26" ht="13.5">
      <c r="A43" s="62" t="s">
        <v>59</v>
      </c>
      <c r="B43" s="18">
        <v>0</v>
      </c>
      <c r="C43" s="18">
        <v>0</v>
      </c>
      <c r="D43" s="63">
        <v>-625901712</v>
      </c>
      <c r="E43" s="64">
        <v>-625901712</v>
      </c>
      <c r="F43" s="64">
        <v>-51677414</v>
      </c>
      <c r="G43" s="64">
        <v>-47544464</v>
      </c>
      <c r="H43" s="64">
        <v>-53837457</v>
      </c>
      <c r="I43" s="64">
        <v>-153059335</v>
      </c>
      <c r="J43" s="64">
        <v>-64877596</v>
      </c>
      <c r="K43" s="64">
        <v>-190904680</v>
      </c>
      <c r="L43" s="64">
        <v>-135089378</v>
      </c>
      <c r="M43" s="64">
        <v>-390871654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-543930989</v>
      </c>
      <c r="W43" s="64">
        <v>-312950856</v>
      </c>
      <c r="X43" s="64">
        <v>-230980133</v>
      </c>
      <c r="Y43" s="65">
        <v>73.81</v>
      </c>
      <c r="Z43" s="66">
        <v>-625901712</v>
      </c>
    </row>
    <row r="44" spans="1:26" ht="13.5">
      <c r="A44" s="62" t="s">
        <v>60</v>
      </c>
      <c r="B44" s="18">
        <v>0</v>
      </c>
      <c r="C44" s="18">
        <v>0</v>
      </c>
      <c r="D44" s="63">
        <v>11393580</v>
      </c>
      <c r="E44" s="64">
        <v>11393580</v>
      </c>
      <c r="F44" s="64">
        <v>14541567</v>
      </c>
      <c r="G44" s="64">
        <v>-357431</v>
      </c>
      <c r="H44" s="64">
        <v>-331856</v>
      </c>
      <c r="I44" s="64">
        <v>13852280</v>
      </c>
      <c r="J44" s="64">
        <v>6758747</v>
      </c>
      <c r="K44" s="64">
        <v>-362109</v>
      </c>
      <c r="L44" s="64">
        <v>-1432549</v>
      </c>
      <c r="M44" s="64">
        <v>4964089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18816369</v>
      </c>
      <c r="W44" s="64">
        <v>5696790</v>
      </c>
      <c r="X44" s="64">
        <v>13119579</v>
      </c>
      <c r="Y44" s="65">
        <v>230.3</v>
      </c>
      <c r="Z44" s="66">
        <v>11393580</v>
      </c>
    </row>
    <row r="45" spans="1:26" ht="13.5">
      <c r="A45" s="74" t="s">
        <v>61</v>
      </c>
      <c r="B45" s="21">
        <v>0</v>
      </c>
      <c r="C45" s="21">
        <v>0</v>
      </c>
      <c r="D45" s="103">
        <v>652747895</v>
      </c>
      <c r="E45" s="104">
        <v>652747895</v>
      </c>
      <c r="F45" s="104">
        <v>797767303</v>
      </c>
      <c r="G45" s="104">
        <v>681021250</v>
      </c>
      <c r="H45" s="104">
        <v>561831136</v>
      </c>
      <c r="I45" s="104">
        <v>561831136</v>
      </c>
      <c r="J45" s="104">
        <v>483248393</v>
      </c>
      <c r="K45" s="104">
        <v>875428298</v>
      </c>
      <c r="L45" s="104">
        <v>937264065</v>
      </c>
      <c r="M45" s="104">
        <v>937264065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937264065</v>
      </c>
      <c r="W45" s="104">
        <v>674134944</v>
      </c>
      <c r="X45" s="104">
        <v>263129121</v>
      </c>
      <c r="Y45" s="105">
        <v>39.03</v>
      </c>
      <c r="Z45" s="106">
        <v>652747895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308265136</v>
      </c>
      <c r="C49" s="56">
        <v>0</v>
      </c>
      <c r="D49" s="133">
        <v>195927668</v>
      </c>
      <c r="E49" s="58">
        <v>163564075</v>
      </c>
      <c r="F49" s="58">
        <v>0</v>
      </c>
      <c r="G49" s="58">
        <v>0</v>
      </c>
      <c r="H49" s="58">
        <v>0</v>
      </c>
      <c r="I49" s="58">
        <v>208670560</v>
      </c>
      <c r="J49" s="58">
        <v>0</v>
      </c>
      <c r="K49" s="58">
        <v>0</v>
      </c>
      <c r="L49" s="58">
        <v>0</v>
      </c>
      <c r="M49" s="58">
        <v>119384638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105495151</v>
      </c>
      <c r="W49" s="58">
        <v>349104538</v>
      </c>
      <c r="X49" s="58">
        <v>1136741250</v>
      </c>
      <c r="Y49" s="58">
        <v>2587153016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108198945</v>
      </c>
      <c r="C51" s="56">
        <v>0</v>
      </c>
      <c r="D51" s="133">
        <v>6631329</v>
      </c>
      <c r="E51" s="58">
        <v>6919889</v>
      </c>
      <c r="F51" s="58">
        <v>0</v>
      </c>
      <c r="G51" s="58">
        <v>0</v>
      </c>
      <c r="H51" s="58">
        <v>0</v>
      </c>
      <c r="I51" s="58">
        <v>10145247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131895410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94.99999982594801</v>
      </c>
      <c r="E58" s="7">
        <f t="shared" si="6"/>
        <v>94.99999982594801</v>
      </c>
      <c r="F58" s="7">
        <f t="shared" si="6"/>
        <v>75.63499852518109</v>
      </c>
      <c r="G58" s="7">
        <f t="shared" si="6"/>
        <v>89.44144805925703</v>
      </c>
      <c r="H58" s="7">
        <f t="shared" si="6"/>
        <v>87.3846453760417</v>
      </c>
      <c r="I58" s="7">
        <f t="shared" si="6"/>
        <v>84.24487900272518</v>
      </c>
      <c r="J58" s="7">
        <f t="shared" si="6"/>
        <v>111.4526355262463</v>
      </c>
      <c r="K58" s="7">
        <f t="shared" si="6"/>
        <v>92.24949807961615</v>
      </c>
      <c r="L58" s="7">
        <f t="shared" si="6"/>
        <v>91.62148709386807</v>
      </c>
      <c r="M58" s="7">
        <f t="shared" si="6"/>
        <v>98.77157808573577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91.06115499589805</v>
      </c>
      <c r="W58" s="7">
        <f t="shared" si="6"/>
        <v>95.83695952140381</v>
      </c>
      <c r="X58" s="7">
        <f t="shared" si="6"/>
        <v>0</v>
      </c>
      <c r="Y58" s="7">
        <f t="shared" si="6"/>
        <v>0</v>
      </c>
      <c r="Z58" s="8">
        <f t="shared" si="6"/>
        <v>94.99999982594801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95.0000004573244</v>
      </c>
      <c r="E59" s="10">
        <f t="shared" si="7"/>
        <v>95.0000004573244</v>
      </c>
      <c r="F59" s="10">
        <f t="shared" si="7"/>
        <v>33.804164869774006</v>
      </c>
      <c r="G59" s="10">
        <f t="shared" si="7"/>
        <v>40.58697880528654</v>
      </c>
      <c r="H59" s="10">
        <f t="shared" si="7"/>
        <v>37.97728953396998</v>
      </c>
      <c r="I59" s="10">
        <f t="shared" si="7"/>
        <v>37.45640268227332</v>
      </c>
      <c r="J59" s="10">
        <f t="shared" si="7"/>
        <v>46.65186968942814</v>
      </c>
      <c r="K59" s="10">
        <f t="shared" si="7"/>
        <v>52.49450375650723</v>
      </c>
      <c r="L59" s="10">
        <f t="shared" si="7"/>
        <v>45.15261070742497</v>
      </c>
      <c r="M59" s="10">
        <f t="shared" si="7"/>
        <v>48.0134071406992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42.61438309106743</v>
      </c>
      <c r="W59" s="10">
        <f t="shared" si="7"/>
        <v>95.0000004573244</v>
      </c>
      <c r="X59" s="10">
        <f t="shared" si="7"/>
        <v>0</v>
      </c>
      <c r="Y59" s="10">
        <f t="shared" si="7"/>
        <v>0</v>
      </c>
      <c r="Z59" s="11">
        <f t="shared" si="7"/>
        <v>95.0000004573244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94.99999962665807</v>
      </c>
      <c r="E60" s="13">
        <f t="shared" si="7"/>
        <v>94.99999962665807</v>
      </c>
      <c r="F60" s="13">
        <f t="shared" si="7"/>
        <v>92.9862089405436</v>
      </c>
      <c r="G60" s="13">
        <f t="shared" si="7"/>
        <v>108.5008537704238</v>
      </c>
      <c r="H60" s="13">
        <f t="shared" si="7"/>
        <v>108.10483043786144</v>
      </c>
      <c r="I60" s="13">
        <f t="shared" si="7"/>
        <v>103.31530802683777</v>
      </c>
      <c r="J60" s="13">
        <f t="shared" si="7"/>
        <v>140.0507415802392</v>
      </c>
      <c r="K60" s="13">
        <f t="shared" si="7"/>
        <v>111.0068906454283</v>
      </c>
      <c r="L60" s="13">
        <f t="shared" si="7"/>
        <v>116.02867503548488</v>
      </c>
      <c r="M60" s="13">
        <f t="shared" si="7"/>
        <v>122.85605778238649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112.30966759736664</v>
      </c>
      <c r="W60" s="13">
        <f t="shared" si="7"/>
        <v>96.04109844080322</v>
      </c>
      <c r="X60" s="13">
        <f t="shared" si="7"/>
        <v>0</v>
      </c>
      <c r="Y60" s="13">
        <f t="shared" si="7"/>
        <v>0</v>
      </c>
      <c r="Z60" s="14">
        <f t="shared" si="7"/>
        <v>94.99999962665807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95.00000001426766</v>
      </c>
      <c r="E61" s="13">
        <f t="shared" si="7"/>
        <v>95.00000001426766</v>
      </c>
      <c r="F61" s="13">
        <f t="shared" si="7"/>
        <v>87.77292540420599</v>
      </c>
      <c r="G61" s="13">
        <f t="shared" si="7"/>
        <v>106.72138972616764</v>
      </c>
      <c r="H61" s="13">
        <f t="shared" si="7"/>
        <v>113.02676364557007</v>
      </c>
      <c r="I61" s="13">
        <f t="shared" si="7"/>
        <v>102.46777204490813</v>
      </c>
      <c r="J61" s="13">
        <f t="shared" si="7"/>
        <v>149.26285058962273</v>
      </c>
      <c r="K61" s="13">
        <f t="shared" si="7"/>
        <v>119.85678792948474</v>
      </c>
      <c r="L61" s="13">
        <f t="shared" si="7"/>
        <v>119.39217179792688</v>
      </c>
      <c r="M61" s="13">
        <f t="shared" si="7"/>
        <v>130.95530015917035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114.59739637308792</v>
      </c>
      <c r="W61" s="13">
        <f t="shared" si="7"/>
        <v>96.452215235874</v>
      </c>
      <c r="X61" s="13">
        <f t="shared" si="7"/>
        <v>0</v>
      </c>
      <c r="Y61" s="13">
        <f t="shared" si="7"/>
        <v>0</v>
      </c>
      <c r="Z61" s="14">
        <f t="shared" si="7"/>
        <v>95.00000001426766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94.99999980504279</v>
      </c>
      <c r="E62" s="13">
        <f t="shared" si="7"/>
        <v>94.99999980504279</v>
      </c>
      <c r="F62" s="13">
        <f t="shared" si="7"/>
        <v>129.5649354546182</v>
      </c>
      <c r="G62" s="13">
        <f t="shared" si="7"/>
        <v>128.11598295543092</v>
      </c>
      <c r="H62" s="13">
        <f t="shared" si="7"/>
        <v>99.73266930525064</v>
      </c>
      <c r="I62" s="13">
        <f t="shared" si="7"/>
        <v>118.22275885263235</v>
      </c>
      <c r="J62" s="13">
        <f t="shared" si="7"/>
        <v>131.81233798976618</v>
      </c>
      <c r="K62" s="13">
        <f t="shared" si="7"/>
        <v>95.42789473058829</v>
      </c>
      <c r="L62" s="13">
        <f t="shared" si="7"/>
        <v>117.37768362250351</v>
      </c>
      <c r="M62" s="13">
        <f t="shared" si="7"/>
        <v>113.23409465468302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115.45889831228399</v>
      </c>
      <c r="W62" s="13">
        <f t="shared" si="7"/>
        <v>94.99999964399119</v>
      </c>
      <c r="X62" s="13">
        <f t="shared" si="7"/>
        <v>0</v>
      </c>
      <c r="Y62" s="13">
        <f t="shared" si="7"/>
        <v>0</v>
      </c>
      <c r="Z62" s="14">
        <f t="shared" si="7"/>
        <v>94.99999980504279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94.99999653950117</v>
      </c>
      <c r="E63" s="13">
        <f t="shared" si="7"/>
        <v>94.99999653950117</v>
      </c>
      <c r="F63" s="13">
        <f t="shared" si="7"/>
        <v>79.5999341218366</v>
      </c>
      <c r="G63" s="13">
        <f t="shared" si="7"/>
        <v>94.86100574995868</v>
      </c>
      <c r="H63" s="13">
        <f t="shared" si="7"/>
        <v>92.96365765344797</v>
      </c>
      <c r="I63" s="13">
        <f t="shared" si="7"/>
        <v>89.03892077012165</v>
      </c>
      <c r="J63" s="13">
        <f t="shared" si="7"/>
        <v>101.14946202482346</v>
      </c>
      <c r="K63" s="13">
        <f t="shared" si="7"/>
        <v>105.30105366792229</v>
      </c>
      <c r="L63" s="13">
        <f t="shared" si="7"/>
        <v>96.58269209956786</v>
      </c>
      <c r="M63" s="13">
        <f t="shared" si="7"/>
        <v>100.9746408830489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95.07888412690225</v>
      </c>
      <c r="W63" s="13">
        <f t="shared" si="7"/>
        <v>94.99999587536504</v>
      </c>
      <c r="X63" s="13">
        <f t="shared" si="7"/>
        <v>0</v>
      </c>
      <c r="Y63" s="13">
        <f t="shared" si="7"/>
        <v>0</v>
      </c>
      <c r="Z63" s="14">
        <f t="shared" si="7"/>
        <v>94.99999653950117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94.99999471228229</v>
      </c>
      <c r="E64" s="13">
        <f t="shared" si="7"/>
        <v>94.99999471228229</v>
      </c>
      <c r="F64" s="13">
        <f t="shared" si="7"/>
        <v>68.63267227088828</v>
      </c>
      <c r="G64" s="13">
        <f t="shared" si="7"/>
        <v>81.1595248618727</v>
      </c>
      <c r="H64" s="13">
        <f t="shared" si="7"/>
        <v>82.1900235362031</v>
      </c>
      <c r="I64" s="13">
        <f t="shared" si="7"/>
        <v>77.27599986202672</v>
      </c>
      <c r="J64" s="13">
        <f t="shared" si="7"/>
        <v>95.70311110621816</v>
      </c>
      <c r="K64" s="13">
        <f t="shared" si="7"/>
        <v>96.3819197557884</v>
      </c>
      <c r="L64" s="13">
        <f t="shared" si="7"/>
        <v>99.73136690282506</v>
      </c>
      <c r="M64" s="13">
        <f t="shared" si="7"/>
        <v>97.268574081542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87.18636895298776</v>
      </c>
      <c r="W64" s="13">
        <f t="shared" si="7"/>
        <v>94.99999373687812</v>
      </c>
      <c r="X64" s="13">
        <f t="shared" si="7"/>
        <v>0</v>
      </c>
      <c r="Y64" s="13">
        <f t="shared" si="7"/>
        <v>0</v>
      </c>
      <c r="Z64" s="14">
        <f t="shared" si="7"/>
        <v>94.99999471228229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95.00000136199887</v>
      </c>
      <c r="E66" s="16">
        <f t="shared" si="7"/>
        <v>95.00000136199887</v>
      </c>
      <c r="F66" s="16">
        <f t="shared" si="7"/>
        <v>0.2355267257558266</v>
      </c>
      <c r="G66" s="16">
        <f t="shared" si="7"/>
        <v>0.03831930124849409</v>
      </c>
      <c r="H66" s="16">
        <f t="shared" si="7"/>
        <v>0.09937393087205927</v>
      </c>
      <c r="I66" s="16">
        <f t="shared" si="7"/>
        <v>0.12302629957756059</v>
      </c>
      <c r="J66" s="16">
        <f t="shared" si="7"/>
        <v>0.06595667837752855</v>
      </c>
      <c r="K66" s="16">
        <f t="shared" si="7"/>
        <v>0.14129247416446997</v>
      </c>
      <c r="L66" s="16">
        <f t="shared" si="7"/>
        <v>0.034760988555076734</v>
      </c>
      <c r="M66" s="16">
        <f t="shared" si="7"/>
        <v>0.07979656153805734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0.10078088310972849</v>
      </c>
      <c r="W66" s="16">
        <f t="shared" si="7"/>
        <v>95.00000136199887</v>
      </c>
      <c r="X66" s="16">
        <f t="shared" si="7"/>
        <v>0</v>
      </c>
      <c r="Y66" s="16">
        <f t="shared" si="7"/>
        <v>0</v>
      </c>
      <c r="Z66" s="17">
        <f t="shared" si="7"/>
        <v>95.00000136199887</v>
      </c>
    </row>
    <row r="67" spans="1:26" ht="13.5" hidden="1">
      <c r="A67" s="40" t="s">
        <v>113</v>
      </c>
      <c r="B67" s="23"/>
      <c r="C67" s="23"/>
      <c r="D67" s="24">
        <v>3648335313</v>
      </c>
      <c r="E67" s="25">
        <v>3648335313</v>
      </c>
      <c r="F67" s="25">
        <v>351283808</v>
      </c>
      <c r="G67" s="25">
        <v>370378876</v>
      </c>
      <c r="H67" s="25">
        <v>350284723</v>
      </c>
      <c r="I67" s="25">
        <v>1071947407</v>
      </c>
      <c r="J67" s="25">
        <v>331696507</v>
      </c>
      <c r="K67" s="25">
        <v>314922456</v>
      </c>
      <c r="L67" s="25">
        <v>301018967</v>
      </c>
      <c r="M67" s="25">
        <v>947637930</v>
      </c>
      <c r="N67" s="25"/>
      <c r="O67" s="25"/>
      <c r="P67" s="25"/>
      <c r="Q67" s="25"/>
      <c r="R67" s="25"/>
      <c r="S67" s="25"/>
      <c r="T67" s="25"/>
      <c r="U67" s="25"/>
      <c r="V67" s="25">
        <v>2019585337</v>
      </c>
      <c r="W67" s="25">
        <v>1824167658</v>
      </c>
      <c r="X67" s="25"/>
      <c r="Y67" s="24"/>
      <c r="Z67" s="26">
        <v>3648335313</v>
      </c>
    </row>
    <row r="68" spans="1:26" ht="13.5" hidden="1">
      <c r="A68" s="36" t="s">
        <v>31</v>
      </c>
      <c r="B68" s="18"/>
      <c r="C68" s="18"/>
      <c r="D68" s="19">
        <v>568524212</v>
      </c>
      <c r="E68" s="20">
        <v>568524212</v>
      </c>
      <c r="F68" s="20">
        <v>85415972</v>
      </c>
      <c r="G68" s="20">
        <v>85496886</v>
      </c>
      <c r="H68" s="20">
        <v>85056731</v>
      </c>
      <c r="I68" s="20">
        <v>255969589</v>
      </c>
      <c r="J68" s="20">
        <v>82959286</v>
      </c>
      <c r="K68" s="20">
        <v>78345783</v>
      </c>
      <c r="L68" s="20">
        <v>83236558</v>
      </c>
      <c r="M68" s="20">
        <v>244541627</v>
      </c>
      <c r="N68" s="20"/>
      <c r="O68" s="20"/>
      <c r="P68" s="20"/>
      <c r="Q68" s="20"/>
      <c r="R68" s="20"/>
      <c r="S68" s="20"/>
      <c r="T68" s="20"/>
      <c r="U68" s="20"/>
      <c r="V68" s="20">
        <v>500511216</v>
      </c>
      <c r="W68" s="20">
        <v>284262106</v>
      </c>
      <c r="X68" s="20"/>
      <c r="Y68" s="19"/>
      <c r="Z68" s="22">
        <v>568524212</v>
      </c>
    </row>
    <row r="69" spans="1:26" ht="13.5" hidden="1">
      <c r="A69" s="37" t="s">
        <v>32</v>
      </c>
      <c r="B69" s="18"/>
      <c r="C69" s="18"/>
      <c r="D69" s="19">
        <v>2932968101</v>
      </c>
      <c r="E69" s="20">
        <v>2932968101</v>
      </c>
      <c r="F69" s="20">
        <v>254653822</v>
      </c>
      <c r="G69" s="20">
        <v>273331675</v>
      </c>
      <c r="H69" s="20">
        <v>253255033</v>
      </c>
      <c r="I69" s="20">
        <v>781240530</v>
      </c>
      <c r="J69" s="20">
        <v>236324528</v>
      </c>
      <c r="K69" s="20">
        <v>224643978</v>
      </c>
      <c r="L69" s="20">
        <v>205302902</v>
      </c>
      <c r="M69" s="20">
        <v>666271408</v>
      </c>
      <c r="N69" s="20"/>
      <c r="O69" s="20"/>
      <c r="P69" s="20"/>
      <c r="Q69" s="20"/>
      <c r="R69" s="20"/>
      <c r="S69" s="20"/>
      <c r="T69" s="20"/>
      <c r="U69" s="20"/>
      <c r="V69" s="20">
        <v>1447511938</v>
      </c>
      <c r="W69" s="20">
        <v>1466484052</v>
      </c>
      <c r="X69" s="20"/>
      <c r="Y69" s="19"/>
      <c r="Z69" s="22">
        <v>2932968101</v>
      </c>
    </row>
    <row r="70" spans="1:26" ht="13.5" hidden="1">
      <c r="A70" s="38" t="s">
        <v>107</v>
      </c>
      <c r="B70" s="18"/>
      <c r="C70" s="18"/>
      <c r="D70" s="19">
        <v>2102656586</v>
      </c>
      <c r="E70" s="20">
        <v>2102656586</v>
      </c>
      <c r="F70" s="20">
        <v>188022759</v>
      </c>
      <c r="G70" s="20">
        <v>202535094</v>
      </c>
      <c r="H70" s="20">
        <v>180079578</v>
      </c>
      <c r="I70" s="20">
        <v>570637431</v>
      </c>
      <c r="J70" s="20">
        <v>161683301</v>
      </c>
      <c r="K70" s="20">
        <v>135995520</v>
      </c>
      <c r="L70" s="20">
        <v>125457160</v>
      </c>
      <c r="M70" s="20">
        <v>423135981</v>
      </c>
      <c r="N70" s="20"/>
      <c r="O70" s="20"/>
      <c r="P70" s="20"/>
      <c r="Q70" s="20"/>
      <c r="R70" s="20"/>
      <c r="S70" s="20"/>
      <c r="T70" s="20"/>
      <c r="U70" s="20"/>
      <c r="V70" s="20">
        <v>993773412</v>
      </c>
      <c r="W70" s="20">
        <v>1051328293</v>
      </c>
      <c r="X70" s="20"/>
      <c r="Y70" s="19"/>
      <c r="Z70" s="22">
        <v>2102656586</v>
      </c>
    </row>
    <row r="71" spans="1:26" ht="13.5" hidden="1">
      <c r="A71" s="38" t="s">
        <v>108</v>
      </c>
      <c r="B71" s="18"/>
      <c r="C71" s="18"/>
      <c r="D71" s="19">
        <v>589873037</v>
      </c>
      <c r="E71" s="20">
        <v>589873037</v>
      </c>
      <c r="F71" s="20">
        <v>39592608</v>
      </c>
      <c r="G71" s="20">
        <v>43832613</v>
      </c>
      <c r="H71" s="20">
        <v>47739748</v>
      </c>
      <c r="I71" s="20">
        <v>131164969</v>
      </c>
      <c r="J71" s="20">
        <v>47798678</v>
      </c>
      <c r="K71" s="20">
        <v>62193603</v>
      </c>
      <c r="L71" s="20">
        <v>52953191</v>
      </c>
      <c r="M71" s="20">
        <v>162945472</v>
      </c>
      <c r="N71" s="20"/>
      <c r="O71" s="20"/>
      <c r="P71" s="20"/>
      <c r="Q71" s="20"/>
      <c r="R71" s="20"/>
      <c r="S71" s="20"/>
      <c r="T71" s="20"/>
      <c r="U71" s="20"/>
      <c r="V71" s="20">
        <v>294110441</v>
      </c>
      <c r="W71" s="20">
        <v>294936519</v>
      </c>
      <c r="X71" s="20"/>
      <c r="Y71" s="19"/>
      <c r="Z71" s="22">
        <v>589873037</v>
      </c>
    </row>
    <row r="72" spans="1:26" ht="13.5" hidden="1">
      <c r="A72" s="38" t="s">
        <v>109</v>
      </c>
      <c r="B72" s="18"/>
      <c r="C72" s="18"/>
      <c r="D72" s="19">
        <v>143042961</v>
      </c>
      <c r="E72" s="20">
        <v>143042961</v>
      </c>
      <c r="F72" s="20">
        <v>17365390</v>
      </c>
      <c r="G72" s="20">
        <v>17359603</v>
      </c>
      <c r="H72" s="20">
        <v>16011927</v>
      </c>
      <c r="I72" s="20">
        <v>50736920</v>
      </c>
      <c r="J72" s="20">
        <v>17395877</v>
      </c>
      <c r="K72" s="20">
        <v>17072172</v>
      </c>
      <c r="L72" s="20">
        <v>17509865</v>
      </c>
      <c r="M72" s="20">
        <v>51977914</v>
      </c>
      <c r="N72" s="20"/>
      <c r="O72" s="20"/>
      <c r="P72" s="20"/>
      <c r="Q72" s="20"/>
      <c r="R72" s="20"/>
      <c r="S72" s="20"/>
      <c r="T72" s="20"/>
      <c r="U72" s="20"/>
      <c r="V72" s="20">
        <v>102714834</v>
      </c>
      <c r="W72" s="20">
        <v>71521481</v>
      </c>
      <c r="X72" s="20"/>
      <c r="Y72" s="19"/>
      <c r="Z72" s="22">
        <v>143042961</v>
      </c>
    </row>
    <row r="73" spans="1:26" ht="13.5" hidden="1">
      <c r="A73" s="38" t="s">
        <v>110</v>
      </c>
      <c r="B73" s="18"/>
      <c r="C73" s="18"/>
      <c r="D73" s="19">
        <v>97395517</v>
      </c>
      <c r="E73" s="20">
        <v>97395517</v>
      </c>
      <c r="F73" s="20">
        <v>9673065</v>
      </c>
      <c r="G73" s="20">
        <v>9604365</v>
      </c>
      <c r="H73" s="20">
        <v>9423780</v>
      </c>
      <c r="I73" s="20">
        <v>28701210</v>
      </c>
      <c r="J73" s="20">
        <v>9446672</v>
      </c>
      <c r="K73" s="20">
        <v>9382683</v>
      </c>
      <c r="L73" s="20">
        <v>9382686</v>
      </c>
      <c r="M73" s="20">
        <v>28212041</v>
      </c>
      <c r="N73" s="20"/>
      <c r="O73" s="20"/>
      <c r="P73" s="20"/>
      <c r="Q73" s="20"/>
      <c r="R73" s="20"/>
      <c r="S73" s="20"/>
      <c r="T73" s="20"/>
      <c r="U73" s="20"/>
      <c r="V73" s="20">
        <v>56913251</v>
      </c>
      <c r="W73" s="20">
        <v>48697759</v>
      </c>
      <c r="X73" s="20"/>
      <c r="Y73" s="19"/>
      <c r="Z73" s="22">
        <v>97395517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146843000</v>
      </c>
      <c r="E75" s="29">
        <v>146843000</v>
      </c>
      <c r="F75" s="29">
        <v>11214014</v>
      </c>
      <c r="G75" s="29">
        <v>11550315</v>
      </c>
      <c r="H75" s="29">
        <v>11972959</v>
      </c>
      <c r="I75" s="29">
        <v>34737288</v>
      </c>
      <c r="J75" s="29">
        <v>12412693</v>
      </c>
      <c r="K75" s="29">
        <v>11932695</v>
      </c>
      <c r="L75" s="29">
        <v>12479507</v>
      </c>
      <c r="M75" s="29">
        <v>36824895</v>
      </c>
      <c r="N75" s="29"/>
      <c r="O75" s="29"/>
      <c r="P75" s="29"/>
      <c r="Q75" s="29"/>
      <c r="R75" s="29"/>
      <c r="S75" s="29"/>
      <c r="T75" s="29"/>
      <c r="U75" s="29"/>
      <c r="V75" s="29">
        <v>71562183</v>
      </c>
      <c r="W75" s="29">
        <v>73421500</v>
      </c>
      <c r="X75" s="29"/>
      <c r="Y75" s="28"/>
      <c r="Z75" s="30">
        <v>146843000</v>
      </c>
    </row>
    <row r="76" spans="1:26" ht="13.5" hidden="1">
      <c r="A76" s="41" t="s">
        <v>114</v>
      </c>
      <c r="B76" s="31"/>
      <c r="C76" s="31"/>
      <c r="D76" s="32">
        <v>3465918541</v>
      </c>
      <c r="E76" s="33">
        <v>3465918541</v>
      </c>
      <c r="F76" s="33">
        <v>265693503</v>
      </c>
      <c r="G76" s="33">
        <v>331272230</v>
      </c>
      <c r="H76" s="33">
        <v>306095063</v>
      </c>
      <c r="I76" s="33">
        <v>903060796</v>
      </c>
      <c r="J76" s="33">
        <v>369684499</v>
      </c>
      <c r="K76" s="33">
        <v>290514385</v>
      </c>
      <c r="L76" s="33">
        <v>275798054</v>
      </c>
      <c r="M76" s="33">
        <v>935996938</v>
      </c>
      <c r="N76" s="33"/>
      <c r="O76" s="33"/>
      <c r="P76" s="33"/>
      <c r="Q76" s="33"/>
      <c r="R76" s="33"/>
      <c r="S76" s="33"/>
      <c r="T76" s="33"/>
      <c r="U76" s="33"/>
      <c r="V76" s="33">
        <v>1839057734</v>
      </c>
      <c r="W76" s="33">
        <v>1748226820</v>
      </c>
      <c r="X76" s="33"/>
      <c r="Y76" s="32"/>
      <c r="Z76" s="34">
        <v>3465918541</v>
      </c>
    </row>
    <row r="77" spans="1:26" ht="13.5" hidden="1">
      <c r="A77" s="36" t="s">
        <v>31</v>
      </c>
      <c r="B77" s="18"/>
      <c r="C77" s="18"/>
      <c r="D77" s="19">
        <v>540098004</v>
      </c>
      <c r="E77" s="20">
        <v>540098004</v>
      </c>
      <c r="F77" s="20">
        <v>28874156</v>
      </c>
      <c r="G77" s="20">
        <v>34700603</v>
      </c>
      <c r="H77" s="20">
        <v>32302241</v>
      </c>
      <c r="I77" s="20">
        <v>95877000</v>
      </c>
      <c r="J77" s="20">
        <v>38702058</v>
      </c>
      <c r="K77" s="20">
        <v>41127230</v>
      </c>
      <c r="L77" s="20">
        <v>37583479</v>
      </c>
      <c r="M77" s="20">
        <v>117412767</v>
      </c>
      <c r="N77" s="20"/>
      <c r="O77" s="20"/>
      <c r="P77" s="20"/>
      <c r="Q77" s="20"/>
      <c r="R77" s="20"/>
      <c r="S77" s="20"/>
      <c r="T77" s="20"/>
      <c r="U77" s="20"/>
      <c r="V77" s="20">
        <v>213289767</v>
      </c>
      <c r="W77" s="20">
        <v>270049002</v>
      </c>
      <c r="X77" s="20"/>
      <c r="Y77" s="19"/>
      <c r="Z77" s="22">
        <v>540098004</v>
      </c>
    </row>
    <row r="78" spans="1:26" ht="13.5" hidden="1">
      <c r="A78" s="37" t="s">
        <v>32</v>
      </c>
      <c r="B78" s="18"/>
      <c r="C78" s="18"/>
      <c r="D78" s="19">
        <v>2786319685</v>
      </c>
      <c r="E78" s="20">
        <v>2786319685</v>
      </c>
      <c r="F78" s="20">
        <v>236792935</v>
      </c>
      <c r="G78" s="20">
        <v>296567201</v>
      </c>
      <c r="H78" s="20">
        <v>273780924</v>
      </c>
      <c r="I78" s="20">
        <v>807141060</v>
      </c>
      <c r="J78" s="20">
        <v>330974254</v>
      </c>
      <c r="K78" s="20">
        <v>249370295</v>
      </c>
      <c r="L78" s="20">
        <v>238210237</v>
      </c>
      <c r="M78" s="20">
        <v>818554786</v>
      </c>
      <c r="N78" s="20"/>
      <c r="O78" s="20"/>
      <c r="P78" s="20"/>
      <c r="Q78" s="20"/>
      <c r="R78" s="20"/>
      <c r="S78" s="20"/>
      <c r="T78" s="20"/>
      <c r="U78" s="20"/>
      <c r="V78" s="20">
        <v>1625695846</v>
      </c>
      <c r="W78" s="20">
        <v>1408427392</v>
      </c>
      <c r="X78" s="20"/>
      <c r="Y78" s="19"/>
      <c r="Z78" s="22">
        <v>2786319685</v>
      </c>
    </row>
    <row r="79" spans="1:26" ht="13.5" hidden="1">
      <c r="A79" s="38" t="s">
        <v>107</v>
      </c>
      <c r="B79" s="18"/>
      <c r="C79" s="18"/>
      <c r="D79" s="19">
        <v>1997523757</v>
      </c>
      <c r="E79" s="20">
        <v>1997523757</v>
      </c>
      <c r="F79" s="20">
        <v>165033076</v>
      </c>
      <c r="G79" s="20">
        <v>216148267</v>
      </c>
      <c r="H79" s="20">
        <v>203538119</v>
      </c>
      <c r="I79" s="20">
        <v>584719462</v>
      </c>
      <c r="J79" s="20">
        <v>241333104</v>
      </c>
      <c r="K79" s="20">
        <v>162999862</v>
      </c>
      <c r="L79" s="20">
        <v>149786028</v>
      </c>
      <c r="M79" s="20">
        <v>554118994</v>
      </c>
      <c r="N79" s="20"/>
      <c r="O79" s="20"/>
      <c r="P79" s="20"/>
      <c r="Q79" s="20"/>
      <c r="R79" s="20"/>
      <c r="S79" s="20"/>
      <c r="T79" s="20"/>
      <c r="U79" s="20"/>
      <c r="V79" s="20">
        <v>1138838456</v>
      </c>
      <c r="W79" s="20">
        <v>1014029428</v>
      </c>
      <c r="X79" s="20"/>
      <c r="Y79" s="19"/>
      <c r="Z79" s="22">
        <v>1997523757</v>
      </c>
    </row>
    <row r="80" spans="1:26" ht="13.5" hidden="1">
      <c r="A80" s="38" t="s">
        <v>108</v>
      </c>
      <c r="B80" s="18"/>
      <c r="C80" s="18"/>
      <c r="D80" s="19">
        <v>560379384</v>
      </c>
      <c r="E80" s="20">
        <v>560379384</v>
      </c>
      <c r="F80" s="20">
        <v>51298137</v>
      </c>
      <c r="G80" s="20">
        <v>56156583</v>
      </c>
      <c r="H80" s="20">
        <v>47612125</v>
      </c>
      <c r="I80" s="20">
        <v>155066845</v>
      </c>
      <c r="J80" s="20">
        <v>63004555</v>
      </c>
      <c r="K80" s="20">
        <v>59350046</v>
      </c>
      <c r="L80" s="20">
        <v>62155229</v>
      </c>
      <c r="M80" s="20">
        <v>184509830</v>
      </c>
      <c r="N80" s="20"/>
      <c r="O80" s="20"/>
      <c r="P80" s="20"/>
      <c r="Q80" s="20"/>
      <c r="R80" s="20"/>
      <c r="S80" s="20"/>
      <c r="T80" s="20"/>
      <c r="U80" s="20"/>
      <c r="V80" s="20">
        <v>339576675</v>
      </c>
      <c r="W80" s="20">
        <v>280189692</v>
      </c>
      <c r="X80" s="20"/>
      <c r="Y80" s="19"/>
      <c r="Z80" s="22">
        <v>560379384</v>
      </c>
    </row>
    <row r="81" spans="1:26" ht="13.5" hidden="1">
      <c r="A81" s="38" t="s">
        <v>109</v>
      </c>
      <c r="B81" s="18"/>
      <c r="C81" s="18"/>
      <c r="D81" s="19">
        <v>135890808</v>
      </c>
      <c r="E81" s="20">
        <v>135890808</v>
      </c>
      <c r="F81" s="20">
        <v>13822839</v>
      </c>
      <c r="G81" s="20">
        <v>16467494</v>
      </c>
      <c r="H81" s="20">
        <v>14885273</v>
      </c>
      <c r="I81" s="20">
        <v>45175606</v>
      </c>
      <c r="J81" s="20">
        <v>17595836</v>
      </c>
      <c r="K81" s="20">
        <v>17977177</v>
      </c>
      <c r="L81" s="20">
        <v>16911499</v>
      </c>
      <c r="M81" s="20">
        <v>52484512</v>
      </c>
      <c r="N81" s="20"/>
      <c r="O81" s="20"/>
      <c r="P81" s="20"/>
      <c r="Q81" s="20"/>
      <c r="R81" s="20"/>
      <c r="S81" s="20"/>
      <c r="T81" s="20"/>
      <c r="U81" s="20"/>
      <c r="V81" s="20">
        <v>97660118</v>
      </c>
      <c r="W81" s="20">
        <v>67945404</v>
      </c>
      <c r="X81" s="20"/>
      <c r="Y81" s="19"/>
      <c r="Z81" s="22">
        <v>135890808</v>
      </c>
    </row>
    <row r="82" spans="1:26" ht="13.5" hidden="1">
      <c r="A82" s="38" t="s">
        <v>110</v>
      </c>
      <c r="B82" s="18"/>
      <c r="C82" s="18"/>
      <c r="D82" s="19">
        <v>92525736</v>
      </c>
      <c r="E82" s="20">
        <v>92525736</v>
      </c>
      <c r="F82" s="20">
        <v>6638883</v>
      </c>
      <c r="G82" s="20">
        <v>7794857</v>
      </c>
      <c r="H82" s="20">
        <v>7745407</v>
      </c>
      <c r="I82" s="20">
        <v>22179147</v>
      </c>
      <c r="J82" s="20">
        <v>9040759</v>
      </c>
      <c r="K82" s="20">
        <v>9043210</v>
      </c>
      <c r="L82" s="20">
        <v>9357481</v>
      </c>
      <c r="M82" s="20">
        <v>27441450</v>
      </c>
      <c r="N82" s="20"/>
      <c r="O82" s="20"/>
      <c r="P82" s="20"/>
      <c r="Q82" s="20"/>
      <c r="R82" s="20"/>
      <c r="S82" s="20"/>
      <c r="T82" s="20"/>
      <c r="U82" s="20"/>
      <c r="V82" s="20">
        <v>49620597</v>
      </c>
      <c r="W82" s="20">
        <v>46262868</v>
      </c>
      <c r="X82" s="20"/>
      <c r="Y82" s="19"/>
      <c r="Z82" s="22">
        <v>92525736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139500852</v>
      </c>
      <c r="E84" s="29">
        <v>139500852</v>
      </c>
      <c r="F84" s="29">
        <v>26412</v>
      </c>
      <c r="G84" s="29">
        <v>4426</v>
      </c>
      <c r="H84" s="29">
        <v>11898</v>
      </c>
      <c r="I84" s="29">
        <v>42736</v>
      </c>
      <c r="J84" s="29">
        <v>8187</v>
      </c>
      <c r="K84" s="29">
        <v>16860</v>
      </c>
      <c r="L84" s="29">
        <v>4338</v>
      </c>
      <c r="M84" s="29">
        <v>29385</v>
      </c>
      <c r="N84" s="29"/>
      <c r="O84" s="29"/>
      <c r="P84" s="29"/>
      <c r="Q84" s="29"/>
      <c r="R84" s="29"/>
      <c r="S84" s="29"/>
      <c r="T84" s="29"/>
      <c r="U84" s="29"/>
      <c r="V84" s="29">
        <v>72121</v>
      </c>
      <c r="W84" s="29">
        <v>69750426</v>
      </c>
      <c r="X84" s="29"/>
      <c r="Y84" s="28"/>
      <c r="Z84" s="30">
        <v>139500852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176827344</v>
      </c>
      <c r="C5" s="18">
        <v>0</v>
      </c>
      <c r="D5" s="63">
        <v>162236334</v>
      </c>
      <c r="E5" s="64">
        <v>162236334</v>
      </c>
      <c r="F5" s="64">
        <v>29491784</v>
      </c>
      <c r="G5" s="64">
        <v>16580419</v>
      </c>
      <c r="H5" s="64">
        <v>16591251</v>
      </c>
      <c r="I5" s="64">
        <v>62663454</v>
      </c>
      <c r="J5" s="64">
        <v>17120388</v>
      </c>
      <c r="K5" s="64">
        <v>15532481</v>
      </c>
      <c r="L5" s="64">
        <v>17157847</v>
      </c>
      <c r="M5" s="64">
        <v>49810716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112474170</v>
      </c>
      <c r="W5" s="64">
        <v>81118167</v>
      </c>
      <c r="X5" s="64">
        <v>31356003</v>
      </c>
      <c r="Y5" s="65">
        <v>38.65</v>
      </c>
      <c r="Z5" s="66">
        <v>162236334</v>
      </c>
    </row>
    <row r="6" spans="1:26" ht="13.5">
      <c r="A6" s="62" t="s">
        <v>32</v>
      </c>
      <c r="B6" s="18">
        <v>782911047</v>
      </c>
      <c r="C6" s="18">
        <v>0</v>
      </c>
      <c r="D6" s="63">
        <v>978517541</v>
      </c>
      <c r="E6" s="64">
        <v>978517541</v>
      </c>
      <c r="F6" s="64">
        <v>74107409</v>
      </c>
      <c r="G6" s="64">
        <v>77548911</v>
      </c>
      <c r="H6" s="64">
        <v>78044088</v>
      </c>
      <c r="I6" s="64">
        <v>229700408</v>
      </c>
      <c r="J6" s="64">
        <v>85944747</v>
      </c>
      <c r="K6" s="64">
        <v>70596144</v>
      </c>
      <c r="L6" s="64">
        <v>76092055</v>
      </c>
      <c r="M6" s="64">
        <v>232632946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462333354</v>
      </c>
      <c r="W6" s="64">
        <v>489258771</v>
      </c>
      <c r="X6" s="64">
        <v>-26925417</v>
      </c>
      <c r="Y6" s="65">
        <v>-5.5</v>
      </c>
      <c r="Z6" s="66">
        <v>978517541</v>
      </c>
    </row>
    <row r="7" spans="1:26" ht="13.5">
      <c r="A7" s="62" t="s">
        <v>33</v>
      </c>
      <c r="B7" s="18">
        <v>7589678</v>
      </c>
      <c r="C7" s="18">
        <v>0</v>
      </c>
      <c r="D7" s="63">
        <v>0</v>
      </c>
      <c r="E7" s="64">
        <v>0</v>
      </c>
      <c r="F7" s="64">
        <v>0</v>
      </c>
      <c r="G7" s="64">
        <v>9937</v>
      </c>
      <c r="H7" s="64">
        <v>111197</v>
      </c>
      <c r="I7" s="64">
        <v>121134</v>
      </c>
      <c r="J7" s="64">
        <v>41429</v>
      </c>
      <c r="K7" s="64">
        <v>10700</v>
      </c>
      <c r="L7" s="64">
        <v>345789</v>
      </c>
      <c r="M7" s="64">
        <v>397918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519052</v>
      </c>
      <c r="W7" s="64">
        <v>0</v>
      </c>
      <c r="X7" s="64">
        <v>519052</v>
      </c>
      <c r="Y7" s="65">
        <v>0</v>
      </c>
      <c r="Z7" s="66">
        <v>0</v>
      </c>
    </row>
    <row r="8" spans="1:26" ht="13.5">
      <c r="A8" s="62" t="s">
        <v>34</v>
      </c>
      <c r="B8" s="18">
        <v>440388914</v>
      </c>
      <c r="C8" s="18">
        <v>0</v>
      </c>
      <c r="D8" s="63">
        <v>427360000</v>
      </c>
      <c r="E8" s="64">
        <v>427360000</v>
      </c>
      <c r="F8" s="64">
        <v>169936000</v>
      </c>
      <c r="G8" s="64">
        <v>890000</v>
      </c>
      <c r="H8" s="64">
        <v>0</v>
      </c>
      <c r="I8" s="64">
        <v>170826000</v>
      </c>
      <c r="J8" s="64">
        <v>0</v>
      </c>
      <c r="K8" s="64">
        <v>109292000</v>
      </c>
      <c r="L8" s="64">
        <v>0</v>
      </c>
      <c r="M8" s="64">
        <v>109292000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280118000</v>
      </c>
      <c r="W8" s="64">
        <v>213680000</v>
      </c>
      <c r="X8" s="64">
        <v>66438000</v>
      </c>
      <c r="Y8" s="65">
        <v>31.09</v>
      </c>
      <c r="Z8" s="66">
        <v>427360000</v>
      </c>
    </row>
    <row r="9" spans="1:26" ht="13.5">
      <c r="A9" s="62" t="s">
        <v>35</v>
      </c>
      <c r="B9" s="18">
        <v>140756810</v>
      </c>
      <c r="C9" s="18">
        <v>0</v>
      </c>
      <c r="D9" s="63">
        <v>119592492</v>
      </c>
      <c r="E9" s="64">
        <v>119592492</v>
      </c>
      <c r="F9" s="64">
        <v>24645894</v>
      </c>
      <c r="G9" s="64">
        <v>23909538</v>
      </c>
      <c r="H9" s="64">
        <v>23615669</v>
      </c>
      <c r="I9" s="64">
        <v>72171101</v>
      </c>
      <c r="J9" s="64">
        <v>39258705</v>
      </c>
      <c r="K9" s="64">
        <v>23069053</v>
      </c>
      <c r="L9" s="64">
        <v>23150938</v>
      </c>
      <c r="M9" s="64">
        <v>85478696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157649797</v>
      </c>
      <c r="W9" s="64">
        <v>59796246</v>
      </c>
      <c r="X9" s="64">
        <v>97853551</v>
      </c>
      <c r="Y9" s="65">
        <v>163.64</v>
      </c>
      <c r="Z9" s="66">
        <v>119592492</v>
      </c>
    </row>
    <row r="10" spans="1:26" ht="25.5">
      <c r="A10" s="67" t="s">
        <v>99</v>
      </c>
      <c r="B10" s="68">
        <f>SUM(B5:B9)</f>
        <v>1548473793</v>
      </c>
      <c r="C10" s="68">
        <f>SUM(C5:C9)</f>
        <v>0</v>
      </c>
      <c r="D10" s="69">
        <f aca="true" t="shared" si="0" ref="D10:Z10">SUM(D5:D9)</f>
        <v>1687706367</v>
      </c>
      <c r="E10" s="70">
        <f t="shared" si="0"/>
        <v>1687706367</v>
      </c>
      <c r="F10" s="70">
        <f t="shared" si="0"/>
        <v>298181087</v>
      </c>
      <c r="G10" s="70">
        <f t="shared" si="0"/>
        <v>118938805</v>
      </c>
      <c r="H10" s="70">
        <f t="shared" si="0"/>
        <v>118362205</v>
      </c>
      <c r="I10" s="70">
        <f t="shared" si="0"/>
        <v>535482097</v>
      </c>
      <c r="J10" s="70">
        <f t="shared" si="0"/>
        <v>142365269</v>
      </c>
      <c r="K10" s="70">
        <f t="shared" si="0"/>
        <v>218500378</v>
      </c>
      <c r="L10" s="70">
        <f t="shared" si="0"/>
        <v>116746629</v>
      </c>
      <c r="M10" s="70">
        <f t="shared" si="0"/>
        <v>477612276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1013094373</v>
      </c>
      <c r="W10" s="70">
        <f t="shared" si="0"/>
        <v>843853184</v>
      </c>
      <c r="X10" s="70">
        <f t="shared" si="0"/>
        <v>169241189</v>
      </c>
      <c r="Y10" s="71">
        <f>+IF(W10&lt;&gt;0,(X10/W10)*100,0)</f>
        <v>20.055762330334467</v>
      </c>
      <c r="Z10" s="72">
        <f t="shared" si="0"/>
        <v>1687706367</v>
      </c>
    </row>
    <row r="11" spans="1:26" ht="13.5">
      <c r="A11" s="62" t="s">
        <v>36</v>
      </c>
      <c r="B11" s="18">
        <v>493006353</v>
      </c>
      <c r="C11" s="18">
        <v>0</v>
      </c>
      <c r="D11" s="63">
        <v>501811661</v>
      </c>
      <c r="E11" s="64">
        <v>501811661</v>
      </c>
      <c r="F11" s="64">
        <v>37631452</v>
      </c>
      <c r="G11" s="64">
        <v>38542348</v>
      </c>
      <c r="H11" s="64">
        <v>38495169</v>
      </c>
      <c r="I11" s="64">
        <v>114668969</v>
      </c>
      <c r="J11" s="64">
        <v>39005385</v>
      </c>
      <c r="K11" s="64">
        <v>37553372</v>
      </c>
      <c r="L11" s="64">
        <v>38115419</v>
      </c>
      <c r="M11" s="64">
        <v>114674176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229343145</v>
      </c>
      <c r="W11" s="64">
        <v>250905831</v>
      </c>
      <c r="X11" s="64">
        <v>-21562686</v>
      </c>
      <c r="Y11" s="65">
        <v>-8.59</v>
      </c>
      <c r="Z11" s="66">
        <v>501811661</v>
      </c>
    </row>
    <row r="12" spans="1:26" ht="13.5">
      <c r="A12" s="62" t="s">
        <v>37</v>
      </c>
      <c r="B12" s="18">
        <v>22702751</v>
      </c>
      <c r="C12" s="18">
        <v>0</v>
      </c>
      <c r="D12" s="63">
        <v>22747574</v>
      </c>
      <c r="E12" s="64">
        <v>22747574</v>
      </c>
      <c r="F12" s="64">
        <v>1986137</v>
      </c>
      <c r="G12" s="64">
        <v>2046791</v>
      </c>
      <c r="H12" s="64">
        <v>2029083</v>
      </c>
      <c r="I12" s="64">
        <v>6062011</v>
      </c>
      <c r="J12" s="64">
        <v>2031984</v>
      </c>
      <c r="K12" s="64">
        <v>2031984</v>
      </c>
      <c r="L12" s="64">
        <v>2031094</v>
      </c>
      <c r="M12" s="64">
        <v>6095062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12157073</v>
      </c>
      <c r="W12" s="64">
        <v>11373787</v>
      </c>
      <c r="X12" s="64">
        <v>783286</v>
      </c>
      <c r="Y12" s="65">
        <v>6.89</v>
      </c>
      <c r="Z12" s="66">
        <v>22747574</v>
      </c>
    </row>
    <row r="13" spans="1:26" ht="13.5">
      <c r="A13" s="62" t="s">
        <v>100</v>
      </c>
      <c r="B13" s="18">
        <v>260463571</v>
      </c>
      <c r="C13" s="18">
        <v>0</v>
      </c>
      <c r="D13" s="63">
        <v>23000000</v>
      </c>
      <c r="E13" s="64">
        <v>23000000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11500000</v>
      </c>
      <c r="X13" s="64">
        <v>-11500000</v>
      </c>
      <c r="Y13" s="65">
        <v>-100</v>
      </c>
      <c r="Z13" s="66">
        <v>23000000</v>
      </c>
    </row>
    <row r="14" spans="1:26" ht="13.5">
      <c r="A14" s="62" t="s">
        <v>38</v>
      </c>
      <c r="B14" s="18">
        <v>89434935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635560132</v>
      </c>
      <c r="C15" s="18">
        <v>0</v>
      </c>
      <c r="D15" s="63">
        <v>512775086</v>
      </c>
      <c r="E15" s="64">
        <v>512775086</v>
      </c>
      <c r="F15" s="64">
        <v>106620134</v>
      </c>
      <c r="G15" s="64">
        <v>2720249</v>
      </c>
      <c r="H15" s="64">
        <v>11976934</v>
      </c>
      <c r="I15" s="64">
        <v>121317317</v>
      </c>
      <c r="J15" s="64">
        <v>2283503</v>
      </c>
      <c r="K15" s="64">
        <v>15323471</v>
      </c>
      <c r="L15" s="64">
        <v>84273688</v>
      </c>
      <c r="M15" s="64">
        <v>101880662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223197979</v>
      </c>
      <c r="W15" s="64">
        <v>256387543</v>
      </c>
      <c r="X15" s="64">
        <v>-33189564</v>
      </c>
      <c r="Y15" s="65">
        <v>-12.95</v>
      </c>
      <c r="Z15" s="66">
        <v>512775086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610903215</v>
      </c>
      <c r="C17" s="18">
        <v>0</v>
      </c>
      <c r="D17" s="63">
        <v>449046380</v>
      </c>
      <c r="E17" s="64">
        <v>449046380</v>
      </c>
      <c r="F17" s="64">
        <v>97807949</v>
      </c>
      <c r="G17" s="64">
        <v>24100552</v>
      </c>
      <c r="H17" s="64">
        <v>39012035</v>
      </c>
      <c r="I17" s="64">
        <v>160920536</v>
      </c>
      <c r="J17" s="64">
        <v>26599673</v>
      </c>
      <c r="K17" s="64">
        <v>20340235</v>
      </c>
      <c r="L17" s="64">
        <v>20047666</v>
      </c>
      <c r="M17" s="64">
        <v>66987574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227908110</v>
      </c>
      <c r="W17" s="64">
        <v>224523190</v>
      </c>
      <c r="X17" s="64">
        <v>3384920</v>
      </c>
      <c r="Y17" s="65">
        <v>1.51</v>
      </c>
      <c r="Z17" s="66">
        <v>449046380</v>
      </c>
    </row>
    <row r="18" spans="1:26" ht="13.5">
      <c r="A18" s="74" t="s">
        <v>42</v>
      </c>
      <c r="B18" s="75">
        <f>SUM(B11:B17)</f>
        <v>2112070957</v>
      </c>
      <c r="C18" s="75">
        <f>SUM(C11:C17)</f>
        <v>0</v>
      </c>
      <c r="D18" s="76">
        <f aca="true" t="shared" si="1" ref="D18:Z18">SUM(D11:D17)</f>
        <v>1509380701</v>
      </c>
      <c r="E18" s="77">
        <f t="shared" si="1"/>
        <v>1509380701</v>
      </c>
      <c r="F18" s="77">
        <f t="shared" si="1"/>
        <v>244045672</v>
      </c>
      <c r="G18" s="77">
        <f t="shared" si="1"/>
        <v>67409940</v>
      </c>
      <c r="H18" s="77">
        <f t="shared" si="1"/>
        <v>91513221</v>
      </c>
      <c r="I18" s="77">
        <f t="shared" si="1"/>
        <v>402968833</v>
      </c>
      <c r="J18" s="77">
        <f t="shared" si="1"/>
        <v>69920545</v>
      </c>
      <c r="K18" s="77">
        <f t="shared" si="1"/>
        <v>75249062</v>
      </c>
      <c r="L18" s="77">
        <f t="shared" si="1"/>
        <v>144467867</v>
      </c>
      <c r="M18" s="77">
        <f t="shared" si="1"/>
        <v>289637474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692606307</v>
      </c>
      <c r="W18" s="77">
        <f t="shared" si="1"/>
        <v>754690351</v>
      </c>
      <c r="X18" s="77">
        <f t="shared" si="1"/>
        <v>-62084044</v>
      </c>
      <c r="Y18" s="71">
        <f>+IF(W18&lt;&gt;0,(X18/W18)*100,0)</f>
        <v>-8.226426098827917</v>
      </c>
      <c r="Z18" s="78">
        <f t="shared" si="1"/>
        <v>1509380701</v>
      </c>
    </row>
    <row r="19" spans="1:26" ht="13.5">
      <c r="A19" s="74" t="s">
        <v>43</v>
      </c>
      <c r="B19" s="79">
        <f>+B10-B18</f>
        <v>-563597164</v>
      </c>
      <c r="C19" s="79">
        <f>+C10-C18</f>
        <v>0</v>
      </c>
      <c r="D19" s="80">
        <f aca="true" t="shared" si="2" ref="D19:Z19">+D10-D18</f>
        <v>178325666</v>
      </c>
      <c r="E19" s="81">
        <f t="shared" si="2"/>
        <v>178325666</v>
      </c>
      <c r="F19" s="81">
        <f t="shared" si="2"/>
        <v>54135415</v>
      </c>
      <c r="G19" s="81">
        <f t="shared" si="2"/>
        <v>51528865</v>
      </c>
      <c r="H19" s="81">
        <f t="shared" si="2"/>
        <v>26848984</v>
      </c>
      <c r="I19" s="81">
        <f t="shared" si="2"/>
        <v>132513264</v>
      </c>
      <c r="J19" s="81">
        <f t="shared" si="2"/>
        <v>72444724</v>
      </c>
      <c r="K19" s="81">
        <f t="shared" si="2"/>
        <v>143251316</v>
      </c>
      <c r="L19" s="81">
        <f t="shared" si="2"/>
        <v>-27721238</v>
      </c>
      <c r="M19" s="81">
        <f t="shared" si="2"/>
        <v>187974802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320488066</v>
      </c>
      <c r="W19" s="81">
        <f>IF(E10=E18,0,W10-W18)</f>
        <v>89162833</v>
      </c>
      <c r="X19" s="81">
        <f t="shared" si="2"/>
        <v>231325233</v>
      </c>
      <c r="Y19" s="82">
        <f>+IF(W19&lt;&gt;0,(X19/W19)*100,0)</f>
        <v>259.44132237251813</v>
      </c>
      <c r="Z19" s="83">
        <f t="shared" si="2"/>
        <v>178325666</v>
      </c>
    </row>
    <row r="20" spans="1:26" ht="13.5">
      <c r="A20" s="62" t="s">
        <v>44</v>
      </c>
      <c r="B20" s="18">
        <v>165318718</v>
      </c>
      <c r="C20" s="18">
        <v>0</v>
      </c>
      <c r="D20" s="63">
        <v>192482000</v>
      </c>
      <c r="E20" s="64">
        <v>192482000</v>
      </c>
      <c r="F20" s="64">
        <v>71945000</v>
      </c>
      <c r="G20" s="64">
        <v>0</v>
      </c>
      <c r="H20" s="64">
        <v>400000</v>
      </c>
      <c r="I20" s="64">
        <v>72345000</v>
      </c>
      <c r="J20" s="64">
        <v>84279000</v>
      </c>
      <c r="K20" s="64">
        <v>500000</v>
      </c>
      <c r="L20" s="64">
        <v>500000</v>
      </c>
      <c r="M20" s="64">
        <v>85279000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157624000</v>
      </c>
      <c r="W20" s="64">
        <v>96241000</v>
      </c>
      <c r="X20" s="64">
        <v>61383000</v>
      </c>
      <c r="Y20" s="65">
        <v>63.78</v>
      </c>
      <c r="Z20" s="66">
        <v>192482000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-398278446</v>
      </c>
      <c r="C22" s="90">
        <f>SUM(C19:C21)</f>
        <v>0</v>
      </c>
      <c r="D22" s="91">
        <f aca="true" t="shared" si="3" ref="D22:Z22">SUM(D19:D21)</f>
        <v>370807666</v>
      </c>
      <c r="E22" s="92">
        <f t="shared" si="3"/>
        <v>370807666</v>
      </c>
      <c r="F22" s="92">
        <f t="shared" si="3"/>
        <v>126080415</v>
      </c>
      <c r="G22" s="92">
        <f t="shared" si="3"/>
        <v>51528865</v>
      </c>
      <c r="H22" s="92">
        <f t="shared" si="3"/>
        <v>27248984</v>
      </c>
      <c r="I22" s="92">
        <f t="shared" si="3"/>
        <v>204858264</v>
      </c>
      <c r="J22" s="92">
        <f t="shared" si="3"/>
        <v>156723724</v>
      </c>
      <c r="K22" s="92">
        <f t="shared" si="3"/>
        <v>143751316</v>
      </c>
      <c r="L22" s="92">
        <f t="shared" si="3"/>
        <v>-27221238</v>
      </c>
      <c r="M22" s="92">
        <f t="shared" si="3"/>
        <v>273253802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478112066</v>
      </c>
      <c r="W22" s="92">
        <f t="shared" si="3"/>
        <v>185403833</v>
      </c>
      <c r="X22" s="92">
        <f t="shared" si="3"/>
        <v>292708233</v>
      </c>
      <c r="Y22" s="93">
        <f>+IF(W22&lt;&gt;0,(X22/W22)*100,0)</f>
        <v>157.87604186155096</v>
      </c>
      <c r="Z22" s="94">
        <f t="shared" si="3"/>
        <v>370807666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-398278446</v>
      </c>
      <c r="C24" s="79">
        <f>SUM(C22:C23)</f>
        <v>0</v>
      </c>
      <c r="D24" s="80">
        <f aca="true" t="shared" si="4" ref="D24:Z24">SUM(D22:D23)</f>
        <v>370807666</v>
      </c>
      <c r="E24" s="81">
        <f t="shared" si="4"/>
        <v>370807666</v>
      </c>
      <c r="F24" s="81">
        <f t="shared" si="4"/>
        <v>126080415</v>
      </c>
      <c r="G24" s="81">
        <f t="shared" si="4"/>
        <v>51528865</v>
      </c>
      <c r="H24" s="81">
        <f t="shared" si="4"/>
        <v>27248984</v>
      </c>
      <c r="I24" s="81">
        <f t="shared" si="4"/>
        <v>204858264</v>
      </c>
      <c r="J24" s="81">
        <f t="shared" si="4"/>
        <v>156723724</v>
      </c>
      <c r="K24" s="81">
        <f t="shared" si="4"/>
        <v>143751316</v>
      </c>
      <c r="L24" s="81">
        <f t="shared" si="4"/>
        <v>-27221238</v>
      </c>
      <c r="M24" s="81">
        <f t="shared" si="4"/>
        <v>273253802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478112066</v>
      </c>
      <c r="W24" s="81">
        <f t="shared" si="4"/>
        <v>185403833</v>
      </c>
      <c r="X24" s="81">
        <f t="shared" si="4"/>
        <v>292708233</v>
      </c>
      <c r="Y24" s="82">
        <f>+IF(W24&lt;&gt;0,(X24/W24)*100,0)</f>
        <v>157.87604186155096</v>
      </c>
      <c r="Z24" s="83">
        <f t="shared" si="4"/>
        <v>370807666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165318718</v>
      </c>
      <c r="C27" s="21">
        <v>0</v>
      </c>
      <c r="D27" s="103">
        <v>212482000</v>
      </c>
      <c r="E27" s="104">
        <v>212482000</v>
      </c>
      <c r="F27" s="104">
        <v>26947437</v>
      </c>
      <c r="G27" s="104">
        <v>13800716</v>
      </c>
      <c r="H27" s="104">
        <v>5611287</v>
      </c>
      <c r="I27" s="104">
        <v>46359440</v>
      </c>
      <c r="J27" s="104">
        <v>26139840</v>
      </c>
      <c r="K27" s="104">
        <v>12429668</v>
      </c>
      <c r="L27" s="104">
        <v>11267461</v>
      </c>
      <c r="M27" s="104">
        <v>49836969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96196409</v>
      </c>
      <c r="W27" s="104">
        <v>106241000</v>
      </c>
      <c r="X27" s="104">
        <v>-10044591</v>
      </c>
      <c r="Y27" s="105">
        <v>-9.45</v>
      </c>
      <c r="Z27" s="106">
        <v>212482000</v>
      </c>
    </row>
    <row r="28" spans="1:26" ht="13.5">
      <c r="A28" s="107" t="s">
        <v>44</v>
      </c>
      <c r="B28" s="18">
        <v>165318718</v>
      </c>
      <c r="C28" s="18">
        <v>0</v>
      </c>
      <c r="D28" s="63">
        <v>192482000</v>
      </c>
      <c r="E28" s="64">
        <v>192482000</v>
      </c>
      <c r="F28" s="64">
        <v>26947437</v>
      </c>
      <c r="G28" s="64">
        <v>13800716</v>
      </c>
      <c r="H28" s="64">
        <v>5611287</v>
      </c>
      <c r="I28" s="64">
        <v>46359440</v>
      </c>
      <c r="J28" s="64">
        <v>26139840</v>
      </c>
      <c r="K28" s="64">
        <v>12429668</v>
      </c>
      <c r="L28" s="64">
        <v>11267461</v>
      </c>
      <c r="M28" s="64">
        <v>49836969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96196409</v>
      </c>
      <c r="W28" s="64">
        <v>96241000</v>
      </c>
      <c r="X28" s="64">
        <v>-44591</v>
      </c>
      <c r="Y28" s="65">
        <v>-0.05</v>
      </c>
      <c r="Z28" s="66">
        <v>192482000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20000000</v>
      </c>
      <c r="E31" s="64">
        <v>20000000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10000000</v>
      </c>
      <c r="X31" s="64">
        <v>-10000000</v>
      </c>
      <c r="Y31" s="65">
        <v>-100</v>
      </c>
      <c r="Z31" s="66">
        <v>20000000</v>
      </c>
    </row>
    <row r="32" spans="1:26" ht="13.5">
      <c r="A32" s="74" t="s">
        <v>50</v>
      </c>
      <c r="B32" s="21">
        <f>SUM(B28:B31)</f>
        <v>165318718</v>
      </c>
      <c r="C32" s="21">
        <f>SUM(C28:C31)</f>
        <v>0</v>
      </c>
      <c r="D32" s="103">
        <f aca="true" t="shared" si="5" ref="D32:Z32">SUM(D28:D31)</f>
        <v>212482000</v>
      </c>
      <c r="E32" s="104">
        <f t="shared" si="5"/>
        <v>212482000</v>
      </c>
      <c r="F32" s="104">
        <f t="shared" si="5"/>
        <v>26947437</v>
      </c>
      <c r="G32" s="104">
        <f t="shared" si="5"/>
        <v>13800716</v>
      </c>
      <c r="H32" s="104">
        <f t="shared" si="5"/>
        <v>5611287</v>
      </c>
      <c r="I32" s="104">
        <f t="shared" si="5"/>
        <v>46359440</v>
      </c>
      <c r="J32" s="104">
        <f t="shared" si="5"/>
        <v>26139840</v>
      </c>
      <c r="K32" s="104">
        <f t="shared" si="5"/>
        <v>12429668</v>
      </c>
      <c r="L32" s="104">
        <f t="shared" si="5"/>
        <v>11267461</v>
      </c>
      <c r="M32" s="104">
        <f t="shared" si="5"/>
        <v>49836969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96196409</v>
      </c>
      <c r="W32" s="104">
        <f t="shared" si="5"/>
        <v>106241000</v>
      </c>
      <c r="X32" s="104">
        <f t="shared" si="5"/>
        <v>-10044591</v>
      </c>
      <c r="Y32" s="105">
        <f>+IF(W32&lt;&gt;0,(X32/W32)*100,0)</f>
        <v>-9.454533560489828</v>
      </c>
      <c r="Z32" s="106">
        <f t="shared" si="5"/>
        <v>212482000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887463505</v>
      </c>
      <c r="C35" s="18">
        <v>0</v>
      </c>
      <c r="D35" s="63">
        <v>1036890000</v>
      </c>
      <c r="E35" s="64">
        <v>1036890000</v>
      </c>
      <c r="F35" s="64">
        <v>140735225</v>
      </c>
      <c r="G35" s="64">
        <v>121268534</v>
      </c>
      <c r="H35" s="64">
        <v>154191260</v>
      </c>
      <c r="I35" s="64">
        <v>154191260</v>
      </c>
      <c r="J35" s="64">
        <v>261518237</v>
      </c>
      <c r="K35" s="64">
        <v>281221045</v>
      </c>
      <c r="L35" s="64">
        <v>244370115</v>
      </c>
      <c r="M35" s="64">
        <v>244370115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244370115</v>
      </c>
      <c r="W35" s="64">
        <v>518445000</v>
      </c>
      <c r="X35" s="64">
        <v>-274074885</v>
      </c>
      <c r="Y35" s="65">
        <v>-52.86</v>
      </c>
      <c r="Z35" s="66">
        <v>1036890000</v>
      </c>
    </row>
    <row r="36" spans="1:26" ht="13.5">
      <c r="A36" s="62" t="s">
        <v>53</v>
      </c>
      <c r="B36" s="18">
        <v>6006908566</v>
      </c>
      <c r="C36" s="18">
        <v>0</v>
      </c>
      <c r="D36" s="63">
        <v>5591748000</v>
      </c>
      <c r="E36" s="64">
        <v>5591748000</v>
      </c>
      <c r="F36" s="64">
        <v>0</v>
      </c>
      <c r="G36" s="64">
        <v>50000000</v>
      </c>
      <c r="H36" s="64">
        <v>50000000</v>
      </c>
      <c r="I36" s="64">
        <v>50000000</v>
      </c>
      <c r="J36" s="64">
        <v>50034259</v>
      </c>
      <c r="K36" s="64">
        <v>50034259</v>
      </c>
      <c r="L36" s="64">
        <v>89209006</v>
      </c>
      <c r="M36" s="64">
        <v>89209006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89209006</v>
      </c>
      <c r="W36" s="64">
        <v>2795874000</v>
      </c>
      <c r="X36" s="64">
        <v>-2706664994</v>
      </c>
      <c r="Y36" s="65">
        <v>-96.81</v>
      </c>
      <c r="Z36" s="66">
        <v>5591748000</v>
      </c>
    </row>
    <row r="37" spans="1:26" ht="13.5">
      <c r="A37" s="62" t="s">
        <v>54</v>
      </c>
      <c r="B37" s="18">
        <v>1209869613</v>
      </c>
      <c r="C37" s="18">
        <v>0</v>
      </c>
      <c r="D37" s="63">
        <v>1022574000</v>
      </c>
      <c r="E37" s="64">
        <v>1022574000</v>
      </c>
      <c r="F37" s="64">
        <v>-109202888</v>
      </c>
      <c r="G37" s="64">
        <v>-106943606</v>
      </c>
      <c r="H37" s="64">
        <v>-105084739</v>
      </c>
      <c r="I37" s="64">
        <v>-105084739</v>
      </c>
      <c r="J37" s="64">
        <v>-5590328</v>
      </c>
      <c r="K37" s="64">
        <v>-2088329</v>
      </c>
      <c r="L37" s="64">
        <v>-24056459</v>
      </c>
      <c r="M37" s="64">
        <v>-24056459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-24056459</v>
      </c>
      <c r="W37" s="64">
        <v>511287000</v>
      </c>
      <c r="X37" s="64">
        <v>-535343459</v>
      </c>
      <c r="Y37" s="65">
        <v>-104.71</v>
      </c>
      <c r="Z37" s="66">
        <v>1022574000</v>
      </c>
    </row>
    <row r="38" spans="1:26" ht="13.5">
      <c r="A38" s="62" t="s">
        <v>55</v>
      </c>
      <c r="B38" s="18">
        <v>289035000</v>
      </c>
      <c r="C38" s="18">
        <v>0</v>
      </c>
      <c r="D38" s="63">
        <v>356272000</v>
      </c>
      <c r="E38" s="64">
        <v>356272000</v>
      </c>
      <c r="F38" s="64">
        <v>-16240895</v>
      </c>
      <c r="G38" s="64">
        <v>-23207538</v>
      </c>
      <c r="H38" s="64">
        <v>-28222233</v>
      </c>
      <c r="I38" s="64">
        <v>-28222233</v>
      </c>
      <c r="J38" s="64">
        <v>-59502303</v>
      </c>
      <c r="K38" s="64">
        <v>-71239013</v>
      </c>
      <c r="L38" s="64">
        <v>-88382171</v>
      </c>
      <c r="M38" s="64">
        <v>-88382171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-88382171</v>
      </c>
      <c r="W38" s="64">
        <v>178136000</v>
      </c>
      <c r="X38" s="64">
        <v>-266518171</v>
      </c>
      <c r="Y38" s="65">
        <v>-149.61</v>
      </c>
      <c r="Z38" s="66">
        <v>356272000</v>
      </c>
    </row>
    <row r="39" spans="1:26" ht="13.5">
      <c r="A39" s="62" t="s">
        <v>56</v>
      </c>
      <c r="B39" s="18">
        <v>5395467458</v>
      </c>
      <c r="C39" s="18">
        <v>0</v>
      </c>
      <c r="D39" s="63">
        <v>5249792000</v>
      </c>
      <c r="E39" s="64">
        <v>5249792000</v>
      </c>
      <c r="F39" s="64">
        <v>266179008</v>
      </c>
      <c r="G39" s="64">
        <v>301419678</v>
      </c>
      <c r="H39" s="64">
        <v>337498232</v>
      </c>
      <c r="I39" s="64">
        <v>337498232</v>
      </c>
      <c r="J39" s="64">
        <v>376645127</v>
      </c>
      <c r="K39" s="64">
        <v>404582646</v>
      </c>
      <c r="L39" s="64">
        <v>446017751</v>
      </c>
      <c r="M39" s="64">
        <v>446017751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446017751</v>
      </c>
      <c r="W39" s="64">
        <v>2624896000</v>
      </c>
      <c r="X39" s="64">
        <v>-2178878249</v>
      </c>
      <c r="Y39" s="65">
        <v>-83.01</v>
      </c>
      <c r="Z39" s="66">
        <v>5249792000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-398278446</v>
      </c>
      <c r="C42" s="18">
        <v>0</v>
      </c>
      <c r="D42" s="63">
        <v>212481987</v>
      </c>
      <c r="E42" s="64">
        <v>212481987</v>
      </c>
      <c r="F42" s="64">
        <v>74068320</v>
      </c>
      <c r="G42" s="64">
        <v>8454115</v>
      </c>
      <c r="H42" s="64">
        <v>-10398263</v>
      </c>
      <c r="I42" s="64">
        <v>72124172</v>
      </c>
      <c r="J42" s="64">
        <v>103827104</v>
      </c>
      <c r="K42" s="64">
        <v>112770508</v>
      </c>
      <c r="L42" s="64">
        <v>-67232922</v>
      </c>
      <c r="M42" s="64">
        <v>149364690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221488862</v>
      </c>
      <c r="W42" s="64">
        <v>106240992</v>
      </c>
      <c r="X42" s="64">
        <v>115247870</v>
      </c>
      <c r="Y42" s="65">
        <v>108.48</v>
      </c>
      <c r="Z42" s="66">
        <v>212481987</v>
      </c>
    </row>
    <row r="43" spans="1:26" ht="13.5">
      <c r="A43" s="62" t="s">
        <v>59</v>
      </c>
      <c r="B43" s="18">
        <v>0</v>
      </c>
      <c r="C43" s="18">
        <v>0</v>
      </c>
      <c r="D43" s="63">
        <v>-15000000</v>
      </c>
      <c r="E43" s="64">
        <v>-15000000</v>
      </c>
      <c r="F43" s="64">
        <v>-26947437</v>
      </c>
      <c r="G43" s="64">
        <v>-13800715</v>
      </c>
      <c r="H43" s="64">
        <v>-5611287</v>
      </c>
      <c r="I43" s="64">
        <v>-46359439</v>
      </c>
      <c r="J43" s="64">
        <v>-26139840</v>
      </c>
      <c r="K43" s="64">
        <v>-12429668</v>
      </c>
      <c r="L43" s="64">
        <v>-11267461</v>
      </c>
      <c r="M43" s="64">
        <v>-49836969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-96196408</v>
      </c>
      <c r="W43" s="64">
        <v>-7500000</v>
      </c>
      <c r="X43" s="64">
        <v>-88696408</v>
      </c>
      <c r="Y43" s="65">
        <v>1182.62</v>
      </c>
      <c r="Z43" s="66">
        <v>-15000000</v>
      </c>
    </row>
    <row r="44" spans="1:26" ht="13.5">
      <c r="A44" s="62" t="s">
        <v>60</v>
      </c>
      <c r="B44" s="18">
        <v>0</v>
      </c>
      <c r="C44" s="18">
        <v>0</v>
      </c>
      <c r="D44" s="63">
        <v>-4000000</v>
      </c>
      <c r="E44" s="64">
        <v>-4000000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-1999998</v>
      </c>
      <c r="X44" s="64">
        <v>1999998</v>
      </c>
      <c r="Y44" s="65">
        <v>-100</v>
      </c>
      <c r="Z44" s="66">
        <v>-4000000</v>
      </c>
    </row>
    <row r="45" spans="1:26" ht="13.5">
      <c r="A45" s="74" t="s">
        <v>61</v>
      </c>
      <c r="B45" s="21">
        <v>-398263163</v>
      </c>
      <c r="C45" s="21">
        <v>0</v>
      </c>
      <c r="D45" s="103">
        <v>213481987</v>
      </c>
      <c r="E45" s="104">
        <v>213481987</v>
      </c>
      <c r="F45" s="104">
        <v>145664283</v>
      </c>
      <c r="G45" s="104">
        <v>140317683</v>
      </c>
      <c r="H45" s="104">
        <v>124308133</v>
      </c>
      <c r="I45" s="104">
        <v>124308133</v>
      </c>
      <c r="J45" s="104">
        <v>201995397</v>
      </c>
      <c r="K45" s="104">
        <v>302336237</v>
      </c>
      <c r="L45" s="104">
        <v>223835854</v>
      </c>
      <c r="M45" s="104">
        <v>223835854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223835854</v>
      </c>
      <c r="W45" s="104">
        <v>116740994</v>
      </c>
      <c r="X45" s="104">
        <v>107094860</v>
      </c>
      <c r="Y45" s="105">
        <v>91.74</v>
      </c>
      <c r="Z45" s="106">
        <v>213481987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110384031</v>
      </c>
      <c r="C49" s="56">
        <v>0</v>
      </c>
      <c r="D49" s="133">
        <v>54446713</v>
      </c>
      <c r="E49" s="58">
        <v>54565110</v>
      </c>
      <c r="F49" s="58">
        <v>0</v>
      </c>
      <c r="G49" s="58">
        <v>0</v>
      </c>
      <c r="H49" s="58">
        <v>0</v>
      </c>
      <c r="I49" s="58">
        <v>45794848</v>
      </c>
      <c r="J49" s="58">
        <v>0</v>
      </c>
      <c r="K49" s="58">
        <v>0</v>
      </c>
      <c r="L49" s="58">
        <v>0</v>
      </c>
      <c r="M49" s="58">
        <v>46604588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45998596</v>
      </c>
      <c r="W49" s="58">
        <v>271552053</v>
      </c>
      <c r="X49" s="58">
        <v>1442398516</v>
      </c>
      <c r="Y49" s="58">
        <v>2071744455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71830989</v>
      </c>
      <c r="C51" s="56">
        <v>0</v>
      </c>
      <c r="D51" s="133">
        <v>70434760</v>
      </c>
      <c r="E51" s="58">
        <v>108549380</v>
      </c>
      <c r="F51" s="58">
        <v>0</v>
      </c>
      <c r="G51" s="58">
        <v>0</v>
      </c>
      <c r="H51" s="58">
        <v>0</v>
      </c>
      <c r="I51" s="58">
        <v>746246988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997062117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77.93722175130283</v>
      </c>
      <c r="E58" s="7">
        <f t="shared" si="6"/>
        <v>77.93722175130283</v>
      </c>
      <c r="F58" s="7">
        <f t="shared" si="6"/>
        <v>53.83065991872855</v>
      </c>
      <c r="G58" s="7">
        <f t="shared" si="6"/>
        <v>58.31977044825061</v>
      </c>
      <c r="H58" s="7">
        <f t="shared" si="6"/>
        <v>63.78826650576003</v>
      </c>
      <c r="I58" s="7">
        <f t="shared" si="6"/>
        <v>58.51606361140034</v>
      </c>
      <c r="J58" s="7">
        <f t="shared" si="6"/>
        <v>53.02459164306498</v>
      </c>
      <c r="K58" s="7">
        <f t="shared" si="6"/>
        <v>67.61673595298666</v>
      </c>
      <c r="L58" s="7">
        <f t="shared" si="6"/>
        <v>61.21780391744372</v>
      </c>
      <c r="M58" s="7">
        <f t="shared" si="6"/>
        <v>60.22110800428183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59.35708127699184</v>
      </c>
      <c r="W58" s="7">
        <f t="shared" si="6"/>
        <v>77.93722136057515</v>
      </c>
      <c r="X58" s="7">
        <f t="shared" si="6"/>
        <v>0</v>
      </c>
      <c r="Y58" s="7">
        <f t="shared" si="6"/>
        <v>0</v>
      </c>
      <c r="Z58" s="8">
        <f t="shared" si="6"/>
        <v>77.93722175130283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90.0000002465539</v>
      </c>
      <c r="E59" s="10">
        <f t="shared" si="7"/>
        <v>90.0000002465539</v>
      </c>
      <c r="F59" s="10">
        <f t="shared" si="7"/>
        <v>33.05177130010175</v>
      </c>
      <c r="G59" s="10">
        <f t="shared" si="7"/>
        <v>56.74591215095348</v>
      </c>
      <c r="H59" s="10">
        <f t="shared" si="7"/>
        <v>92.80206778861944</v>
      </c>
      <c r="I59" s="10">
        <f t="shared" si="7"/>
        <v>55.141057178239805</v>
      </c>
      <c r="J59" s="10">
        <f t="shared" si="7"/>
        <v>52.303913906624075</v>
      </c>
      <c r="K59" s="10">
        <f t="shared" si="7"/>
        <v>66.43590293141193</v>
      </c>
      <c r="L59" s="10">
        <f t="shared" si="7"/>
        <v>82.94443352945157</v>
      </c>
      <c r="M59" s="10">
        <f t="shared" si="7"/>
        <v>67.26515635711802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60.510379405333694</v>
      </c>
      <c r="W59" s="10">
        <f t="shared" si="7"/>
        <v>89.99999963016916</v>
      </c>
      <c r="X59" s="10">
        <f t="shared" si="7"/>
        <v>0</v>
      </c>
      <c r="Y59" s="10">
        <f t="shared" si="7"/>
        <v>0</v>
      </c>
      <c r="Z59" s="11">
        <f t="shared" si="7"/>
        <v>90.0000002465539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72.0000260066876</v>
      </c>
      <c r="E60" s="13">
        <f t="shared" si="7"/>
        <v>72.0000260066876</v>
      </c>
      <c r="F60" s="13">
        <f t="shared" si="7"/>
        <v>56.45797304828185</v>
      </c>
      <c r="G60" s="13">
        <f t="shared" si="7"/>
        <v>53.70271414900978</v>
      </c>
      <c r="H60" s="13">
        <f t="shared" si="7"/>
        <v>53.291759908835125</v>
      </c>
      <c r="I60" s="13">
        <f t="shared" si="7"/>
        <v>54.45200558807889</v>
      </c>
      <c r="J60" s="13">
        <f t="shared" si="7"/>
        <v>47.95392672457341</v>
      </c>
      <c r="K60" s="13">
        <f t="shared" si="7"/>
        <v>63.500170774199795</v>
      </c>
      <c r="L60" s="13">
        <f t="shared" si="7"/>
        <v>51.262564797336594</v>
      </c>
      <c r="M60" s="13">
        <f t="shared" si="7"/>
        <v>53.75390465974669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54.10074112887819</v>
      </c>
      <c r="W60" s="13">
        <f t="shared" si="7"/>
        <v>72.00002511554361</v>
      </c>
      <c r="X60" s="13">
        <f t="shared" si="7"/>
        <v>0</v>
      </c>
      <c r="Y60" s="13">
        <f t="shared" si="7"/>
        <v>0</v>
      </c>
      <c r="Z60" s="14">
        <f t="shared" si="7"/>
        <v>72.0000260066876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71.9999733506043</v>
      </c>
      <c r="E61" s="13">
        <f t="shared" si="7"/>
        <v>71.9999733506043</v>
      </c>
      <c r="F61" s="13">
        <f t="shared" si="7"/>
        <v>80.62045610944863</v>
      </c>
      <c r="G61" s="13">
        <f t="shared" si="7"/>
        <v>79.93525052618996</v>
      </c>
      <c r="H61" s="13">
        <f t="shared" si="7"/>
        <v>75.80584567693728</v>
      </c>
      <c r="I61" s="13">
        <f t="shared" si="7"/>
        <v>78.68804286580587</v>
      </c>
      <c r="J61" s="13">
        <f t="shared" si="7"/>
        <v>77.49082697631636</v>
      </c>
      <c r="K61" s="13">
        <f t="shared" si="7"/>
        <v>88.33153684634159</v>
      </c>
      <c r="L61" s="13">
        <f t="shared" si="7"/>
        <v>79.07043565007041</v>
      </c>
      <c r="M61" s="13">
        <f t="shared" si="7"/>
        <v>81.4896853888874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80.07594502207729</v>
      </c>
      <c r="W61" s="13">
        <f t="shared" si="7"/>
        <v>71.99997286606983</v>
      </c>
      <c r="X61" s="13">
        <f t="shared" si="7"/>
        <v>0</v>
      </c>
      <c r="Y61" s="13">
        <f t="shared" si="7"/>
        <v>0</v>
      </c>
      <c r="Z61" s="14">
        <f t="shared" si="7"/>
        <v>71.9999733506043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72.00003342050958</v>
      </c>
      <c r="E62" s="13">
        <f t="shared" si="7"/>
        <v>72.00003342050958</v>
      </c>
      <c r="F62" s="13">
        <f t="shared" si="7"/>
        <v>32.453644380502865</v>
      </c>
      <c r="G62" s="13">
        <f t="shared" si="7"/>
        <v>27.875346670963868</v>
      </c>
      <c r="H62" s="13">
        <f t="shared" si="7"/>
        <v>31.133172664953353</v>
      </c>
      <c r="I62" s="13">
        <f t="shared" si="7"/>
        <v>30.424920896374232</v>
      </c>
      <c r="J62" s="13">
        <f t="shared" si="7"/>
        <v>21.89069956213537</v>
      </c>
      <c r="K62" s="13">
        <f t="shared" si="7"/>
        <v>37.83510813307518</v>
      </c>
      <c r="L62" s="13">
        <f t="shared" si="7"/>
        <v>31.535538922164363</v>
      </c>
      <c r="M62" s="13">
        <f t="shared" si="7"/>
        <v>29.443907141892055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29.910098274302644</v>
      </c>
      <c r="W62" s="13">
        <f t="shared" si="7"/>
        <v>72.00003182905674</v>
      </c>
      <c r="X62" s="13">
        <f t="shared" si="7"/>
        <v>0</v>
      </c>
      <c r="Y62" s="13">
        <f t="shared" si="7"/>
        <v>0</v>
      </c>
      <c r="Z62" s="14">
        <f t="shared" si="7"/>
        <v>72.00003342050958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72.0003265283723</v>
      </c>
      <c r="E63" s="13">
        <f t="shared" si="7"/>
        <v>72.0003265283723</v>
      </c>
      <c r="F63" s="13">
        <f t="shared" si="7"/>
        <v>46.14231960937125</v>
      </c>
      <c r="G63" s="13">
        <f t="shared" si="7"/>
        <v>41.37979030497714</v>
      </c>
      <c r="H63" s="13">
        <f t="shared" si="7"/>
        <v>35.02124339941714</v>
      </c>
      <c r="I63" s="13">
        <f t="shared" si="7"/>
        <v>40.83985583964748</v>
      </c>
      <c r="J63" s="13">
        <f t="shared" si="7"/>
        <v>31.946925559864166</v>
      </c>
      <c r="K63" s="13">
        <f t="shared" si="7"/>
        <v>50.20210511217105</v>
      </c>
      <c r="L63" s="13">
        <f t="shared" si="7"/>
        <v>24.824558806572256</v>
      </c>
      <c r="M63" s="13">
        <f t="shared" si="7"/>
        <v>34.91318765123877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37.93869065832008</v>
      </c>
      <c r="W63" s="13">
        <f t="shared" si="7"/>
        <v>72.00032927230819</v>
      </c>
      <c r="X63" s="13">
        <f t="shared" si="7"/>
        <v>0</v>
      </c>
      <c r="Y63" s="13">
        <f t="shared" si="7"/>
        <v>0</v>
      </c>
      <c r="Z63" s="14">
        <f t="shared" si="7"/>
        <v>72.0003265283723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71.99999915485003</v>
      </c>
      <c r="E64" s="13">
        <f t="shared" si="7"/>
        <v>71.99999915485003</v>
      </c>
      <c r="F64" s="13">
        <f t="shared" si="7"/>
        <v>35.28998614669118</v>
      </c>
      <c r="G64" s="13">
        <f t="shared" si="7"/>
        <v>30.693814272987908</v>
      </c>
      <c r="H64" s="13">
        <f t="shared" si="7"/>
        <v>32.015572777668524</v>
      </c>
      <c r="I64" s="13">
        <f t="shared" si="7"/>
        <v>32.6636707741862</v>
      </c>
      <c r="J64" s="13">
        <f t="shared" si="7"/>
        <v>31.024475025133203</v>
      </c>
      <c r="K64" s="13">
        <f t="shared" si="7"/>
        <v>37.64052435106048</v>
      </c>
      <c r="L64" s="13">
        <f t="shared" si="7"/>
        <v>28.828806405548324</v>
      </c>
      <c r="M64" s="13">
        <f t="shared" si="7"/>
        <v>32.204553945667996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32.43942491815475</v>
      </c>
      <c r="W64" s="13">
        <f t="shared" si="7"/>
        <v>71.99998985820041</v>
      </c>
      <c r="X64" s="13">
        <f t="shared" si="7"/>
        <v>0</v>
      </c>
      <c r="Y64" s="13">
        <f t="shared" si="7"/>
        <v>0</v>
      </c>
      <c r="Z64" s="14">
        <f t="shared" si="7"/>
        <v>71.99999915485003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226.2407391361068</v>
      </c>
      <c r="E66" s="16">
        <f t="shared" si="7"/>
        <v>226.2407391361068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226.24075352363485</v>
      </c>
      <c r="X66" s="16">
        <f t="shared" si="7"/>
        <v>0</v>
      </c>
      <c r="Y66" s="16">
        <f t="shared" si="7"/>
        <v>0</v>
      </c>
      <c r="Z66" s="17">
        <f t="shared" si="7"/>
        <v>226.2407391361068</v>
      </c>
    </row>
    <row r="67" spans="1:26" ht="13.5" hidden="1">
      <c r="A67" s="40" t="s">
        <v>113</v>
      </c>
      <c r="B67" s="23">
        <v>1056715457</v>
      </c>
      <c r="C67" s="23"/>
      <c r="D67" s="24">
        <v>1166731878</v>
      </c>
      <c r="E67" s="25">
        <v>1166731878</v>
      </c>
      <c r="F67" s="25">
        <v>112655054</v>
      </c>
      <c r="G67" s="25">
        <v>103345760</v>
      </c>
      <c r="H67" s="25">
        <v>103964222</v>
      </c>
      <c r="I67" s="25">
        <v>319965036</v>
      </c>
      <c r="J67" s="25">
        <v>112604920</v>
      </c>
      <c r="K67" s="25">
        <v>95669198</v>
      </c>
      <c r="L67" s="25">
        <v>103170238</v>
      </c>
      <c r="M67" s="25">
        <v>311444356</v>
      </c>
      <c r="N67" s="25"/>
      <c r="O67" s="25"/>
      <c r="P67" s="25"/>
      <c r="Q67" s="25"/>
      <c r="R67" s="25"/>
      <c r="S67" s="25"/>
      <c r="T67" s="25"/>
      <c r="U67" s="25"/>
      <c r="V67" s="25">
        <v>631409392</v>
      </c>
      <c r="W67" s="25">
        <v>583365940</v>
      </c>
      <c r="X67" s="25"/>
      <c r="Y67" s="24"/>
      <c r="Z67" s="26">
        <v>1166731878</v>
      </c>
    </row>
    <row r="68" spans="1:26" ht="13.5" hidden="1">
      <c r="A68" s="36" t="s">
        <v>31</v>
      </c>
      <c r="B68" s="18">
        <v>176827344</v>
      </c>
      <c r="C68" s="18"/>
      <c r="D68" s="19">
        <v>162236334</v>
      </c>
      <c r="E68" s="20">
        <v>162236334</v>
      </c>
      <c r="F68" s="20">
        <v>29491784</v>
      </c>
      <c r="G68" s="20">
        <v>16580419</v>
      </c>
      <c r="H68" s="20">
        <v>16591251</v>
      </c>
      <c r="I68" s="20">
        <v>62663454</v>
      </c>
      <c r="J68" s="20">
        <v>17120388</v>
      </c>
      <c r="K68" s="20">
        <v>15532481</v>
      </c>
      <c r="L68" s="20">
        <v>17157847</v>
      </c>
      <c r="M68" s="20">
        <v>49810716</v>
      </c>
      <c r="N68" s="20"/>
      <c r="O68" s="20"/>
      <c r="P68" s="20"/>
      <c r="Q68" s="20"/>
      <c r="R68" s="20"/>
      <c r="S68" s="20"/>
      <c r="T68" s="20"/>
      <c r="U68" s="20"/>
      <c r="V68" s="20">
        <v>112474170</v>
      </c>
      <c r="W68" s="20">
        <v>81118167</v>
      </c>
      <c r="X68" s="20"/>
      <c r="Y68" s="19"/>
      <c r="Z68" s="22">
        <v>162236334</v>
      </c>
    </row>
    <row r="69" spans="1:26" ht="13.5" hidden="1">
      <c r="A69" s="37" t="s">
        <v>32</v>
      </c>
      <c r="B69" s="18">
        <v>782911047</v>
      </c>
      <c r="C69" s="18"/>
      <c r="D69" s="19">
        <v>978517541</v>
      </c>
      <c r="E69" s="20">
        <v>978517541</v>
      </c>
      <c r="F69" s="20">
        <v>74107409</v>
      </c>
      <c r="G69" s="20">
        <v>77548911</v>
      </c>
      <c r="H69" s="20">
        <v>78044088</v>
      </c>
      <c r="I69" s="20">
        <v>229700408</v>
      </c>
      <c r="J69" s="20">
        <v>85944747</v>
      </c>
      <c r="K69" s="20">
        <v>70596144</v>
      </c>
      <c r="L69" s="20">
        <v>76092055</v>
      </c>
      <c r="M69" s="20">
        <v>232632946</v>
      </c>
      <c r="N69" s="20"/>
      <c r="O69" s="20"/>
      <c r="P69" s="20"/>
      <c r="Q69" s="20"/>
      <c r="R69" s="20"/>
      <c r="S69" s="20"/>
      <c r="T69" s="20"/>
      <c r="U69" s="20"/>
      <c r="V69" s="20">
        <v>462333354</v>
      </c>
      <c r="W69" s="20">
        <v>489258771</v>
      </c>
      <c r="X69" s="20"/>
      <c r="Y69" s="19"/>
      <c r="Z69" s="22">
        <v>978517541</v>
      </c>
    </row>
    <row r="70" spans="1:26" ht="13.5" hidden="1">
      <c r="A70" s="38" t="s">
        <v>107</v>
      </c>
      <c r="B70" s="18">
        <v>394390015</v>
      </c>
      <c r="C70" s="18"/>
      <c r="D70" s="19">
        <v>619151000</v>
      </c>
      <c r="E70" s="20">
        <v>619151000</v>
      </c>
      <c r="F70" s="20">
        <v>33361554</v>
      </c>
      <c r="G70" s="20">
        <v>35203066</v>
      </c>
      <c r="H70" s="20">
        <v>37601120</v>
      </c>
      <c r="I70" s="20">
        <v>106165740</v>
      </c>
      <c r="J70" s="20">
        <v>37099817</v>
      </c>
      <c r="K70" s="20">
        <v>33554376</v>
      </c>
      <c r="L70" s="20">
        <v>33571210</v>
      </c>
      <c r="M70" s="20">
        <v>104225403</v>
      </c>
      <c r="N70" s="20"/>
      <c r="O70" s="20"/>
      <c r="P70" s="20"/>
      <c r="Q70" s="20"/>
      <c r="R70" s="20"/>
      <c r="S70" s="20"/>
      <c r="T70" s="20"/>
      <c r="U70" s="20"/>
      <c r="V70" s="20">
        <v>210391143</v>
      </c>
      <c r="W70" s="20">
        <v>309575500</v>
      </c>
      <c r="X70" s="20"/>
      <c r="Y70" s="19"/>
      <c r="Z70" s="22">
        <v>619151000</v>
      </c>
    </row>
    <row r="71" spans="1:26" ht="13.5" hidden="1">
      <c r="A71" s="38" t="s">
        <v>108</v>
      </c>
      <c r="B71" s="18">
        <v>214470451</v>
      </c>
      <c r="C71" s="18"/>
      <c r="D71" s="19">
        <v>188507000</v>
      </c>
      <c r="E71" s="20">
        <v>188507000</v>
      </c>
      <c r="F71" s="20">
        <v>22618563</v>
      </c>
      <c r="G71" s="20">
        <v>24173859</v>
      </c>
      <c r="H71" s="20">
        <v>22232543</v>
      </c>
      <c r="I71" s="20">
        <v>69024965</v>
      </c>
      <c r="J71" s="20">
        <v>30569722</v>
      </c>
      <c r="K71" s="20">
        <v>21494256</v>
      </c>
      <c r="L71" s="20">
        <v>24161439</v>
      </c>
      <c r="M71" s="20">
        <v>76225417</v>
      </c>
      <c r="N71" s="20"/>
      <c r="O71" s="20"/>
      <c r="P71" s="20"/>
      <c r="Q71" s="20"/>
      <c r="R71" s="20"/>
      <c r="S71" s="20"/>
      <c r="T71" s="20"/>
      <c r="U71" s="20"/>
      <c r="V71" s="20">
        <v>145250382</v>
      </c>
      <c r="W71" s="20">
        <v>94253500</v>
      </c>
      <c r="X71" s="20"/>
      <c r="Y71" s="19"/>
      <c r="Z71" s="22">
        <v>188507000</v>
      </c>
    </row>
    <row r="72" spans="1:26" ht="13.5" hidden="1">
      <c r="A72" s="38" t="s">
        <v>109</v>
      </c>
      <c r="B72" s="18">
        <v>106639893</v>
      </c>
      <c r="C72" s="18"/>
      <c r="D72" s="19">
        <v>109332000</v>
      </c>
      <c r="E72" s="20">
        <v>109332000</v>
      </c>
      <c r="F72" s="20">
        <v>11109474</v>
      </c>
      <c r="G72" s="20">
        <v>11135982</v>
      </c>
      <c r="H72" s="20">
        <v>11157348</v>
      </c>
      <c r="I72" s="20">
        <v>33402804</v>
      </c>
      <c r="J72" s="20">
        <v>11188964</v>
      </c>
      <c r="K72" s="20">
        <v>9593028</v>
      </c>
      <c r="L72" s="20">
        <v>11248071</v>
      </c>
      <c r="M72" s="20">
        <v>32030063</v>
      </c>
      <c r="N72" s="20"/>
      <c r="O72" s="20"/>
      <c r="P72" s="20"/>
      <c r="Q72" s="20"/>
      <c r="R72" s="20"/>
      <c r="S72" s="20"/>
      <c r="T72" s="20"/>
      <c r="U72" s="20"/>
      <c r="V72" s="20">
        <v>65432867</v>
      </c>
      <c r="W72" s="20">
        <v>54666000</v>
      </c>
      <c r="X72" s="20"/>
      <c r="Y72" s="19"/>
      <c r="Z72" s="22">
        <v>109332000</v>
      </c>
    </row>
    <row r="73" spans="1:26" ht="13.5" hidden="1">
      <c r="A73" s="38" t="s">
        <v>110</v>
      </c>
      <c r="B73" s="18">
        <v>67410688</v>
      </c>
      <c r="C73" s="18"/>
      <c r="D73" s="19">
        <v>61527541</v>
      </c>
      <c r="E73" s="20">
        <v>61527541</v>
      </c>
      <c r="F73" s="20">
        <v>7017818</v>
      </c>
      <c r="G73" s="20">
        <v>7036004</v>
      </c>
      <c r="H73" s="20">
        <v>7053077</v>
      </c>
      <c r="I73" s="20">
        <v>21106899</v>
      </c>
      <c r="J73" s="20">
        <v>7086244</v>
      </c>
      <c r="K73" s="20">
        <v>5954484</v>
      </c>
      <c r="L73" s="20">
        <v>7111335</v>
      </c>
      <c r="M73" s="20">
        <v>20152063</v>
      </c>
      <c r="N73" s="20"/>
      <c r="O73" s="20"/>
      <c r="P73" s="20"/>
      <c r="Q73" s="20"/>
      <c r="R73" s="20"/>
      <c r="S73" s="20"/>
      <c r="T73" s="20"/>
      <c r="U73" s="20"/>
      <c r="V73" s="20">
        <v>41258962</v>
      </c>
      <c r="W73" s="20">
        <v>30763771</v>
      </c>
      <c r="X73" s="20"/>
      <c r="Y73" s="19"/>
      <c r="Z73" s="22">
        <v>61527541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96977066</v>
      </c>
      <c r="C75" s="27"/>
      <c r="D75" s="28">
        <v>25978003</v>
      </c>
      <c r="E75" s="29">
        <v>25978003</v>
      </c>
      <c r="F75" s="29">
        <v>9055861</v>
      </c>
      <c r="G75" s="29">
        <v>9216430</v>
      </c>
      <c r="H75" s="29">
        <v>9328883</v>
      </c>
      <c r="I75" s="29">
        <v>27601174</v>
      </c>
      <c r="J75" s="29">
        <v>9539785</v>
      </c>
      <c r="K75" s="29">
        <v>9540573</v>
      </c>
      <c r="L75" s="29">
        <v>9920336</v>
      </c>
      <c r="M75" s="29">
        <v>29000694</v>
      </c>
      <c r="N75" s="29"/>
      <c r="O75" s="29"/>
      <c r="P75" s="29"/>
      <c r="Q75" s="29"/>
      <c r="R75" s="29"/>
      <c r="S75" s="29"/>
      <c r="T75" s="29"/>
      <c r="U75" s="29"/>
      <c r="V75" s="29">
        <v>56601868</v>
      </c>
      <c r="W75" s="29">
        <v>12989002</v>
      </c>
      <c r="X75" s="29"/>
      <c r="Y75" s="28"/>
      <c r="Z75" s="30">
        <v>25978003</v>
      </c>
    </row>
    <row r="76" spans="1:26" ht="13.5" hidden="1">
      <c r="A76" s="41" t="s">
        <v>114</v>
      </c>
      <c r="B76" s="31">
        <v>1056715457</v>
      </c>
      <c r="C76" s="31"/>
      <c r="D76" s="32">
        <v>909318411</v>
      </c>
      <c r="E76" s="33">
        <v>909318411</v>
      </c>
      <c r="F76" s="33">
        <v>60642959</v>
      </c>
      <c r="G76" s="33">
        <v>60271010</v>
      </c>
      <c r="H76" s="33">
        <v>66316975</v>
      </c>
      <c r="I76" s="33">
        <v>187230944</v>
      </c>
      <c r="J76" s="33">
        <v>59708299</v>
      </c>
      <c r="K76" s="33">
        <v>64688389</v>
      </c>
      <c r="L76" s="33">
        <v>63158554</v>
      </c>
      <c r="M76" s="33">
        <v>187555242</v>
      </c>
      <c r="N76" s="33"/>
      <c r="O76" s="33"/>
      <c r="P76" s="33"/>
      <c r="Q76" s="33"/>
      <c r="R76" s="33"/>
      <c r="S76" s="33"/>
      <c r="T76" s="33"/>
      <c r="U76" s="33"/>
      <c r="V76" s="33">
        <v>374786186</v>
      </c>
      <c r="W76" s="33">
        <v>454659204</v>
      </c>
      <c r="X76" s="33"/>
      <c r="Y76" s="32"/>
      <c r="Z76" s="34">
        <v>909318411</v>
      </c>
    </row>
    <row r="77" spans="1:26" ht="13.5" hidden="1">
      <c r="A77" s="36" t="s">
        <v>31</v>
      </c>
      <c r="B77" s="18">
        <v>176827344</v>
      </c>
      <c r="C77" s="18"/>
      <c r="D77" s="19">
        <v>146012701</v>
      </c>
      <c r="E77" s="20">
        <v>146012701</v>
      </c>
      <c r="F77" s="20">
        <v>9747557</v>
      </c>
      <c r="G77" s="20">
        <v>9408710</v>
      </c>
      <c r="H77" s="20">
        <v>15397024</v>
      </c>
      <c r="I77" s="20">
        <v>34553291</v>
      </c>
      <c r="J77" s="20">
        <v>8954633</v>
      </c>
      <c r="K77" s="20">
        <v>10319144</v>
      </c>
      <c r="L77" s="20">
        <v>14231479</v>
      </c>
      <c r="M77" s="20">
        <v>33505256</v>
      </c>
      <c r="N77" s="20"/>
      <c r="O77" s="20"/>
      <c r="P77" s="20"/>
      <c r="Q77" s="20"/>
      <c r="R77" s="20"/>
      <c r="S77" s="20"/>
      <c r="T77" s="20"/>
      <c r="U77" s="20"/>
      <c r="V77" s="20">
        <v>68058547</v>
      </c>
      <c r="W77" s="20">
        <v>73006350</v>
      </c>
      <c r="X77" s="20"/>
      <c r="Y77" s="19"/>
      <c r="Z77" s="22">
        <v>146012701</v>
      </c>
    </row>
    <row r="78" spans="1:26" ht="13.5" hidden="1">
      <c r="A78" s="37" t="s">
        <v>32</v>
      </c>
      <c r="B78" s="18">
        <v>782911047</v>
      </c>
      <c r="C78" s="18"/>
      <c r="D78" s="19">
        <v>704532884</v>
      </c>
      <c r="E78" s="20">
        <v>704532884</v>
      </c>
      <c r="F78" s="20">
        <v>41839541</v>
      </c>
      <c r="G78" s="20">
        <v>41645870</v>
      </c>
      <c r="H78" s="20">
        <v>41591068</v>
      </c>
      <c r="I78" s="20">
        <v>125076479</v>
      </c>
      <c r="J78" s="20">
        <v>41213881</v>
      </c>
      <c r="K78" s="20">
        <v>44828672</v>
      </c>
      <c r="L78" s="20">
        <v>39006739</v>
      </c>
      <c r="M78" s="20">
        <v>125049292</v>
      </c>
      <c r="N78" s="20"/>
      <c r="O78" s="20"/>
      <c r="P78" s="20"/>
      <c r="Q78" s="20"/>
      <c r="R78" s="20"/>
      <c r="S78" s="20"/>
      <c r="T78" s="20"/>
      <c r="U78" s="20"/>
      <c r="V78" s="20">
        <v>250125771</v>
      </c>
      <c r="W78" s="20">
        <v>352266438</v>
      </c>
      <c r="X78" s="20"/>
      <c r="Y78" s="19"/>
      <c r="Z78" s="22">
        <v>704532884</v>
      </c>
    </row>
    <row r="79" spans="1:26" ht="13.5" hidden="1">
      <c r="A79" s="38" t="s">
        <v>107</v>
      </c>
      <c r="B79" s="18">
        <v>394390015</v>
      </c>
      <c r="C79" s="18"/>
      <c r="D79" s="19">
        <v>445788555</v>
      </c>
      <c r="E79" s="20">
        <v>445788555</v>
      </c>
      <c r="F79" s="20">
        <v>26896237</v>
      </c>
      <c r="G79" s="20">
        <v>28139659</v>
      </c>
      <c r="H79" s="20">
        <v>28503847</v>
      </c>
      <c r="I79" s="20">
        <v>83539743</v>
      </c>
      <c r="J79" s="20">
        <v>28748955</v>
      </c>
      <c r="K79" s="20">
        <v>29639096</v>
      </c>
      <c r="L79" s="20">
        <v>26544902</v>
      </c>
      <c r="M79" s="20">
        <v>84932953</v>
      </c>
      <c r="N79" s="20"/>
      <c r="O79" s="20"/>
      <c r="P79" s="20"/>
      <c r="Q79" s="20"/>
      <c r="R79" s="20"/>
      <c r="S79" s="20"/>
      <c r="T79" s="20"/>
      <c r="U79" s="20"/>
      <c r="V79" s="20">
        <v>168472696</v>
      </c>
      <c r="W79" s="20">
        <v>222894276</v>
      </c>
      <c r="X79" s="20"/>
      <c r="Y79" s="19"/>
      <c r="Z79" s="22">
        <v>445788555</v>
      </c>
    </row>
    <row r="80" spans="1:26" ht="13.5" hidden="1">
      <c r="A80" s="38" t="s">
        <v>108</v>
      </c>
      <c r="B80" s="18">
        <v>214470451</v>
      </c>
      <c r="C80" s="18"/>
      <c r="D80" s="19">
        <v>135725103</v>
      </c>
      <c r="E80" s="20">
        <v>135725103</v>
      </c>
      <c r="F80" s="20">
        <v>7340548</v>
      </c>
      <c r="G80" s="20">
        <v>6738547</v>
      </c>
      <c r="H80" s="20">
        <v>6921696</v>
      </c>
      <c r="I80" s="20">
        <v>21000791</v>
      </c>
      <c r="J80" s="20">
        <v>6691926</v>
      </c>
      <c r="K80" s="20">
        <v>8132375</v>
      </c>
      <c r="L80" s="20">
        <v>7619440</v>
      </c>
      <c r="M80" s="20">
        <v>22443741</v>
      </c>
      <c r="N80" s="20"/>
      <c r="O80" s="20"/>
      <c r="P80" s="20"/>
      <c r="Q80" s="20"/>
      <c r="R80" s="20"/>
      <c r="S80" s="20"/>
      <c r="T80" s="20"/>
      <c r="U80" s="20"/>
      <c r="V80" s="20">
        <v>43444532</v>
      </c>
      <c r="W80" s="20">
        <v>67862550</v>
      </c>
      <c r="X80" s="20"/>
      <c r="Y80" s="19"/>
      <c r="Z80" s="22">
        <v>135725103</v>
      </c>
    </row>
    <row r="81" spans="1:26" ht="13.5" hidden="1">
      <c r="A81" s="38" t="s">
        <v>109</v>
      </c>
      <c r="B81" s="18">
        <v>106639893</v>
      </c>
      <c r="C81" s="18"/>
      <c r="D81" s="19">
        <v>78719397</v>
      </c>
      <c r="E81" s="20">
        <v>78719397</v>
      </c>
      <c r="F81" s="20">
        <v>5126169</v>
      </c>
      <c r="G81" s="20">
        <v>4608046</v>
      </c>
      <c r="H81" s="20">
        <v>3907442</v>
      </c>
      <c r="I81" s="20">
        <v>13641657</v>
      </c>
      <c r="J81" s="20">
        <v>3574530</v>
      </c>
      <c r="K81" s="20">
        <v>4815902</v>
      </c>
      <c r="L81" s="20">
        <v>2792284</v>
      </c>
      <c r="M81" s="20">
        <v>11182716</v>
      </c>
      <c r="N81" s="20"/>
      <c r="O81" s="20"/>
      <c r="P81" s="20"/>
      <c r="Q81" s="20"/>
      <c r="R81" s="20"/>
      <c r="S81" s="20"/>
      <c r="T81" s="20"/>
      <c r="U81" s="20"/>
      <c r="V81" s="20">
        <v>24824373</v>
      </c>
      <c r="W81" s="20">
        <v>39359700</v>
      </c>
      <c r="X81" s="20"/>
      <c r="Y81" s="19"/>
      <c r="Z81" s="22">
        <v>78719397</v>
      </c>
    </row>
    <row r="82" spans="1:26" ht="13.5" hidden="1">
      <c r="A82" s="38" t="s">
        <v>110</v>
      </c>
      <c r="B82" s="18">
        <v>67410688</v>
      </c>
      <c r="C82" s="18"/>
      <c r="D82" s="19">
        <v>44299829</v>
      </c>
      <c r="E82" s="20">
        <v>44299829</v>
      </c>
      <c r="F82" s="20">
        <v>2476587</v>
      </c>
      <c r="G82" s="20">
        <v>2159618</v>
      </c>
      <c r="H82" s="20">
        <v>2258083</v>
      </c>
      <c r="I82" s="20">
        <v>6894288</v>
      </c>
      <c r="J82" s="20">
        <v>2198470</v>
      </c>
      <c r="K82" s="20">
        <v>2241299</v>
      </c>
      <c r="L82" s="20">
        <v>2050113</v>
      </c>
      <c r="M82" s="20">
        <v>6489882</v>
      </c>
      <c r="N82" s="20"/>
      <c r="O82" s="20"/>
      <c r="P82" s="20"/>
      <c r="Q82" s="20"/>
      <c r="R82" s="20"/>
      <c r="S82" s="20"/>
      <c r="T82" s="20"/>
      <c r="U82" s="20"/>
      <c r="V82" s="20">
        <v>13384170</v>
      </c>
      <c r="W82" s="20">
        <v>22149912</v>
      </c>
      <c r="X82" s="20"/>
      <c r="Y82" s="19"/>
      <c r="Z82" s="22">
        <v>44299829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>
        <v>96977066</v>
      </c>
      <c r="C84" s="27"/>
      <c r="D84" s="28">
        <v>58772826</v>
      </c>
      <c r="E84" s="29">
        <v>58772826</v>
      </c>
      <c r="F84" s="29">
        <v>9055861</v>
      </c>
      <c r="G84" s="29">
        <v>9216430</v>
      </c>
      <c r="H84" s="29">
        <v>9328883</v>
      </c>
      <c r="I84" s="29">
        <v>27601174</v>
      </c>
      <c r="J84" s="29">
        <v>9539785</v>
      </c>
      <c r="K84" s="29">
        <v>9540573</v>
      </c>
      <c r="L84" s="29">
        <v>9920336</v>
      </c>
      <c r="M84" s="29">
        <v>29000694</v>
      </c>
      <c r="N84" s="29"/>
      <c r="O84" s="29"/>
      <c r="P84" s="29"/>
      <c r="Q84" s="29"/>
      <c r="R84" s="29"/>
      <c r="S84" s="29"/>
      <c r="T84" s="29"/>
      <c r="U84" s="29"/>
      <c r="V84" s="29">
        <v>56601868</v>
      </c>
      <c r="W84" s="29">
        <v>29386416</v>
      </c>
      <c r="X84" s="29"/>
      <c r="Y84" s="28"/>
      <c r="Z84" s="30">
        <v>58772826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18418132</v>
      </c>
      <c r="E5" s="64">
        <v>18418132</v>
      </c>
      <c r="F5" s="64">
        <v>1057587</v>
      </c>
      <c r="G5" s="64">
        <v>846304</v>
      </c>
      <c r="H5" s="64">
        <v>1028627</v>
      </c>
      <c r="I5" s="64">
        <v>2932518</v>
      </c>
      <c r="J5" s="64">
        <v>970203</v>
      </c>
      <c r="K5" s="64">
        <v>947602</v>
      </c>
      <c r="L5" s="64">
        <v>1079145</v>
      </c>
      <c r="M5" s="64">
        <v>2996950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5929468</v>
      </c>
      <c r="W5" s="64">
        <v>9209066</v>
      </c>
      <c r="X5" s="64">
        <v>-3279598</v>
      </c>
      <c r="Y5" s="65">
        <v>-35.61</v>
      </c>
      <c r="Z5" s="66">
        <v>18418132</v>
      </c>
    </row>
    <row r="6" spans="1:26" ht="13.5">
      <c r="A6" s="62" t="s">
        <v>32</v>
      </c>
      <c r="B6" s="18">
        <v>0</v>
      </c>
      <c r="C6" s="18">
        <v>0</v>
      </c>
      <c r="D6" s="63">
        <v>192527688</v>
      </c>
      <c r="E6" s="64">
        <v>192527688</v>
      </c>
      <c r="F6" s="64">
        <v>13548590</v>
      </c>
      <c r="G6" s="64">
        <v>11542103</v>
      </c>
      <c r="H6" s="64">
        <v>16079515</v>
      </c>
      <c r="I6" s="64">
        <v>41170208</v>
      </c>
      <c r="J6" s="64">
        <v>14031889</v>
      </c>
      <c r="K6" s="64">
        <v>14794128</v>
      </c>
      <c r="L6" s="64">
        <v>16793348</v>
      </c>
      <c r="M6" s="64">
        <v>45619365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86789573</v>
      </c>
      <c r="W6" s="64">
        <v>96263844</v>
      </c>
      <c r="X6" s="64">
        <v>-9474271</v>
      </c>
      <c r="Y6" s="65">
        <v>-9.84</v>
      </c>
      <c r="Z6" s="66">
        <v>192527688</v>
      </c>
    </row>
    <row r="7" spans="1:26" ht="13.5">
      <c r="A7" s="62" t="s">
        <v>33</v>
      </c>
      <c r="B7" s="18">
        <v>0</v>
      </c>
      <c r="C7" s="18">
        <v>0</v>
      </c>
      <c r="D7" s="63">
        <v>0</v>
      </c>
      <c r="E7" s="64">
        <v>0</v>
      </c>
      <c r="F7" s="64">
        <v>53479</v>
      </c>
      <c r="G7" s="64">
        <v>124742</v>
      </c>
      <c r="H7" s="64">
        <v>132510</v>
      </c>
      <c r="I7" s="64">
        <v>310731</v>
      </c>
      <c r="J7" s="64">
        <v>77891</v>
      </c>
      <c r="K7" s="64">
        <v>67557</v>
      </c>
      <c r="L7" s="64">
        <v>76784</v>
      </c>
      <c r="M7" s="64">
        <v>222232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532963</v>
      </c>
      <c r="W7" s="64">
        <v>0</v>
      </c>
      <c r="X7" s="64">
        <v>532963</v>
      </c>
      <c r="Y7" s="65">
        <v>0</v>
      </c>
      <c r="Z7" s="66">
        <v>0</v>
      </c>
    </row>
    <row r="8" spans="1:26" ht="13.5">
      <c r="A8" s="62" t="s">
        <v>34</v>
      </c>
      <c r="B8" s="18">
        <v>0</v>
      </c>
      <c r="C8" s="18">
        <v>0</v>
      </c>
      <c r="D8" s="63">
        <v>135210000</v>
      </c>
      <c r="E8" s="64">
        <v>135210000</v>
      </c>
      <c r="F8" s="64">
        <v>35530000</v>
      </c>
      <c r="G8" s="64">
        <v>21060061</v>
      </c>
      <c r="H8" s="64">
        <v>0</v>
      </c>
      <c r="I8" s="64">
        <v>56590061</v>
      </c>
      <c r="J8" s="64">
        <v>0</v>
      </c>
      <c r="K8" s="64">
        <v>0</v>
      </c>
      <c r="L8" s="64">
        <v>37956000</v>
      </c>
      <c r="M8" s="64">
        <v>37956000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94546061</v>
      </c>
      <c r="W8" s="64">
        <v>67605000</v>
      </c>
      <c r="X8" s="64">
        <v>26941061</v>
      </c>
      <c r="Y8" s="65">
        <v>39.85</v>
      </c>
      <c r="Z8" s="66">
        <v>135210000</v>
      </c>
    </row>
    <row r="9" spans="1:26" ht="13.5">
      <c r="A9" s="62" t="s">
        <v>35</v>
      </c>
      <c r="B9" s="18">
        <v>0</v>
      </c>
      <c r="C9" s="18">
        <v>0</v>
      </c>
      <c r="D9" s="63">
        <v>16058440</v>
      </c>
      <c r="E9" s="64">
        <v>16058440</v>
      </c>
      <c r="F9" s="64">
        <v>113250</v>
      </c>
      <c r="G9" s="64">
        <v>103360</v>
      </c>
      <c r="H9" s="64">
        <v>91440</v>
      </c>
      <c r="I9" s="64">
        <v>308050</v>
      </c>
      <c r="J9" s="64">
        <v>157417</v>
      </c>
      <c r="K9" s="64">
        <v>116872</v>
      </c>
      <c r="L9" s="64">
        <v>86633</v>
      </c>
      <c r="M9" s="64">
        <v>360922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668972</v>
      </c>
      <c r="W9" s="64">
        <v>8029220</v>
      </c>
      <c r="X9" s="64">
        <v>-7360248</v>
      </c>
      <c r="Y9" s="65">
        <v>-91.67</v>
      </c>
      <c r="Z9" s="66">
        <v>16058440</v>
      </c>
    </row>
    <row r="10" spans="1:26" ht="25.5">
      <c r="A10" s="67" t="s">
        <v>99</v>
      </c>
      <c r="B10" s="68">
        <f>SUM(B5:B9)</f>
        <v>0</v>
      </c>
      <c r="C10" s="68">
        <f>SUM(C5:C9)</f>
        <v>0</v>
      </c>
      <c r="D10" s="69">
        <f aca="true" t="shared" si="0" ref="D10:Z10">SUM(D5:D9)</f>
        <v>362214260</v>
      </c>
      <c r="E10" s="70">
        <f t="shared" si="0"/>
        <v>362214260</v>
      </c>
      <c r="F10" s="70">
        <f t="shared" si="0"/>
        <v>50302906</v>
      </c>
      <c r="G10" s="70">
        <f t="shared" si="0"/>
        <v>33676570</v>
      </c>
      <c r="H10" s="70">
        <f t="shared" si="0"/>
        <v>17332092</v>
      </c>
      <c r="I10" s="70">
        <f t="shared" si="0"/>
        <v>101311568</v>
      </c>
      <c r="J10" s="70">
        <f t="shared" si="0"/>
        <v>15237400</v>
      </c>
      <c r="K10" s="70">
        <f t="shared" si="0"/>
        <v>15926159</v>
      </c>
      <c r="L10" s="70">
        <f t="shared" si="0"/>
        <v>55991910</v>
      </c>
      <c r="M10" s="70">
        <f t="shared" si="0"/>
        <v>87155469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188467037</v>
      </c>
      <c r="W10" s="70">
        <f t="shared" si="0"/>
        <v>181107130</v>
      </c>
      <c r="X10" s="70">
        <f t="shared" si="0"/>
        <v>7359907</v>
      </c>
      <c r="Y10" s="71">
        <f>+IF(W10&lt;&gt;0,(X10/W10)*100,0)</f>
        <v>4.063841661010255</v>
      </c>
      <c r="Z10" s="72">
        <f t="shared" si="0"/>
        <v>362214260</v>
      </c>
    </row>
    <row r="11" spans="1:26" ht="13.5">
      <c r="A11" s="62" t="s">
        <v>36</v>
      </c>
      <c r="B11" s="18">
        <v>0</v>
      </c>
      <c r="C11" s="18">
        <v>0</v>
      </c>
      <c r="D11" s="63">
        <v>102580000</v>
      </c>
      <c r="E11" s="64">
        <v>102580000</v>
      </c>
      <c r="F11" s="64">
        <v>9072096</v>
      </c>
      <c r="G11" s="64">
        <v>8697694</v>
      </c>
      <c r="H11" s="64">
        <v>8752691</v>
      </c>
      <c r="I11" s="64">
        <v>26522481</v>
      </c>
      <c r="J11" s="64">
        <v>9246176</v>
      </c>
      <c r="K11" s="64">
        <v>8582411</v>
      </c>
      <c r="L11" s="64">
        <v>8724445</v>
      </c>
      <c r="M11" s="64">
        <v>26553032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53075513</v>
      </c>
      <c r="W11" s="64">
        <v>51290000</v>
      </c>
      <c r="X11" s="64">
        <v>1785513</v>
      </c>
      <c r="Y11" s="65">
        <v>3.48</v>
      </c>
      <c r="Z11" s="66">
        <v>102580000</v>
      </c>
    </row>
    <row r="12" spans="1:26" ht="13.5">
      <c r="A12" s="62" t="s">
        <v>37</v>
      </c>
      <c r="B12" s="18">
        <v>0</v>
      </c>
      <c r="C12" s="18">
        <v>0</v>
      </c>
      <c r="D12" s="63">
        <v>7498000</v>
      </c>
      <c r="E12" s="64">
        <v>7498000</v>
      </c>
      <c r="F12" s="64">
        <v>575614</v>
      </c>
      <c r="G12" s="64">
        <v>566387</v>
      </c>
      <c r="H12" s="64">
        <v>571503</v>
      </c>
      <c r="I12" s="64">
        <v>1713504</v>
      </c>
      <c r="J12" s="64">
        <v>563080</v>
      </c>
      <c r="K12" s="64">
        <v>557233</v>
      </c>
      <c r="L12" s="64">
        <v>571932</v>
      </c>
      <c r="M12" s="64">
        <v>1692245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3405749</v>
      </c>
      <c r="W12" s="64">
        <v>3749000</v>
      </c>
      <c r="X12" s="64">
        <v>-343251</v>
      </c>
      <c r="Y12" s="65">
        <v>-9.16</v>
      </c>
      <c r="Z12" s="66">
        <v>7498000</v>
      </c>
    </row>
    <row r="13" spans="1:26" ht="13.5">
      <c r="A13" s="62" t="s">
        <v>100</v>
      </c>
      <c r="B13" s="18">
        <v>0</v>
      </c>
      <c r="C13" s="18">
        <v>0</v>
      </c>
      <c r="D13" s="63">
        <v>22659000</v>
      </c>
      <c r="E13" s="64">
        <v>22659000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11329500</v>
      </c>
      <c r="X13" s="64">
        <v>-11329500</v>
      </c>
      <c r="Y13" s="65">
        <v>-100</v>
      </c>
      <c r="Z13" s="66">
        <v>22659000</v>
      </c>
    </row>
    <row r="14" spans="1:26" ht="13.5">
      <c r="A14" s="62" t="s">
        <v>38</v>
      </c>
      <c r="B14" s="18">
        <v>0</v>
      </c>
      <c r="C14" s="18">
        <v>0</v>
      </c>
      <c r="D14" s="63">
        <v>5138000</v>
      </c>
      <c r="E14" s="64">
        <v>5138000</v>
      </c>
      <c r="F14" s="64">
        <v>310701</v>
      </c>
      <c r="G14" s="64">
        <v>378960</v>
      </c>
      <c r="H14" s="64">
        <v>380460</v>
      </c>
      <c r="I14" s="64">
        <v>1070121</v>
      </c>
      <c r="J14" s="64">
        <v>620187</v>
      </c>
      <c r="K14" s="64">
        <v>1337674</v>
      </c>
      <c r="L14" s="64">
        <v>4974</v>
      </c>
      <c r="M14" s="64">
        <v>1962835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3032956</v>
      </c>
      <c r="W14" s="64">
        <v>2569000</v>
      </c>
      <c r="X14" s="64">
        <v>463956</v>
      </c>
      <c r="Y14" s="65">
        <v>18.06</v>
      </c>
      <c r="Z14" s="66">
        <v>5138000</v>
      </c>
    </row>
    <row r="15" spans="1:26" ht="13.5">
      <c r="A15" s="62" t="s">
        <v>39</v>
      </c>
      <c r="B15" s="18">
        <v>0</v>
      </c>
      <c r="C15" s="18">
        <v>0</v>
      </c>
      <c r="D15" s="63">
        <v>99022000</v>
      </c>
      <c r="E15" s="64">
        <v>99022000</v>
      </c>
      <c r="F15" s="64">
        <v>6587867</v>
      </c>
      <c r="G15" s="64">
        <v>7570190</v>
      </c>
      <c r="H15" s="64">
        <v>7293043</v>
      </c>
      <c r="I15" s="64">
        <v>21451100</v>
      </c>
      <c r="J15" s="64">
        <v>4147397</v>
      </c>
      <c r="K15" s="64">
        <v>8767229</v>
      </c>
      <c r="L15" s="64">
        <v>383183</v>
      </c>
      <c r="M15" s="64">
        <v>13297809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34748909</v>
      </c>
      <c r="W15" s="64">
        <v>49511000</v>
      </c>
      <c r="X15" s="64">
        <v>-14762091</v>
      </c>
      <c r="Y15" s="65">
        <v>-29.82</v>
      </c>
      <c r="Z15" s="66">
        <v>99022000</v>
      </c>
    </row>
    <row r="16" spans="1:26" ht="13.5">
      <c r="A16" s="73" t="s">
        <v>40</v>
      </c>
      <c r="B16" s="18">
        <v>0</v>
      </c>
      <c r="C16" s="18">
        <v>0</v>
      </c>
      <c r="D16" s="63">
        <v>22590000</v>
      </c>
      <c r="E16" s="64">
        <v>22590000</v>
      </c>
      <c r="F16" s="64">
        <v>899366</v>
      </c>
      <c r="G16" s="64">
        <v>939405</v>
      </c>
      <c r="H16" s="64">
        <v>968635</v>
      </c>
      <c r="I16" s="64">
        <v>2807406</v>
      </c>
      <c r="J16" s="64">
        <v>1004380</v>
      </c>
      <c r="K16" s="64">
        <v>998453</v>
      </c>
      <c r="L16" s="64">
        <v>982027</v>
      </c>
      <c r="M16" s="64">
        <v>2984860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5792266</v>
      </c>
      <c r="W16" s="64">
        <v>11295000</v>
      </c>
      <c r="X16" s="64">
        <v>-5502734</v>
      </c>
      <c r="Y16" s="65">
        <v>-48.72</v>
      </c>
      <c r="Z16" s="66">
        <v>22590000</v>
      </c>
    </row>
    <row r="17" spans="1:26" ht="13.5">
      <c r="A17" s="62" t="s">
        <v>41</v>
      </c>
      <c r="B17" s="18">
        <v>0</v>
      </c>
      <c r="C17" s="18">
        <v>0</v>
      </c>
      <c r="D17" s="63">
        <v>91577145</v>
      </c>
      <c r="E17" s="64">
        <v>91577145</v>
      </c>
      <c r="F17" s="64">
        <v>2795003</v>
      </c>
      <c r="G17" s="64">
        <v>4689181</v>
      </c>
      <c r="H17" s="64">
        <v>4178138</v>
      </c>
      <c r="I17" s="64">
        <v>11662322</v>
      </c>
      <c r="J17" s="64">
        <v>5460294</v>
      </c>
      <c r="K17" s="64">
        <v>3072808</v>
      </c>
      <c r="L17" s="64">
        <v>5692836</v>
      </c>
      <c r="M17" s="64">
        <v>14225938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25888260</v>
      </c>
      <c r="W17" s="64">
        <v>45788573</v>
      </c>
      <c r="X17" s="64">
        <v>-19900313</v>
      </c>
      <c r="Y17" s="65">
        <v>-43.46</v>
      </c>
      <c r="Z17" s="66">
        <v>91577145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351064145</v>
      </c>
      <c r="E18" s="77">
        <f t="shared" si="1"/>
        <v>351064145</v>
      </c>
      <c r="F18" s="77">
        <f t="shared" si="1"/>
        <v>20240647</v>
      </c>
      <c r="G18" s="77">
        <f t="shared" si="1"/>
        <v>22841817</v>
      </c>
      <c r="H18" s="77">
        <f t="shared" si="1"/>
        <v>22144470</v>
      </c>
      <c r="I18" s="77">
        <f t="shared" si="1"/>
        <v>65226934</v>
      </c>
      <c r="J18" s="77">
        <f t="shared" si="1"/>
        <v>21041514</v>
      </c>
      <c r="K18" s="77">
        <f t="shared" si="1"/>
        <v>23315808</v>
      </c>
      <c r="L18" s="77">
        <f t="shared" si="1"/>
        <v>16359397</v>
      </c>
      <c r="M18" s="77">
        <f t="shared" si="1"/>
        <v>60716719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125943653</v>
      </c>
      <c r="W18" s="77">
        <f t="shared" si="1"/>
        <v>175532073</v>
      </c>
      <c r="X18" s="77">
        <f t="shared" si="1"/>
        <v>-49588420</v>
      </c>
      <c r="Y18" s="71">
        <f>+IF(W18&lt;&gt;0,(X18/W18)*100,0)</f>
        <v>-28.250347160202455</v>
      </c>
      <c r="Z18" s="78">
        <f t="shared" si="1"/>
        <v>351064145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11150115</v>
      </c>
      <c r="E19" s="81">
        <f t="shared" si="2"/>
        <v>11150115</v>
      </c>
      <c r="F19" s="81">
        <f t="shared" si="2"/>
        <v>30062259</v>
      </c>
      <c r="G19" s="81">
        <f t="shared" si="2"/>
        <v>10834753</v>
      </c>
      <c r="H19" s="81">
        <f t="shared" si="2"/>
        <v>-4812378</v>
      </c>
      <c r="I19" s="81">
        <f t="shared" si="2"/>
        <v>36084634</v>
      </c>
      <c r="J19" s="81">
        <f t="shared" si="2"/>
        <v>-5804114</v>
      </c>
      <c r="K19" s="81">
        <f t="shared" si="2"/>
        <v>-7389649</v>
      </c>
      <c r="L19" s="81">
        <f t="shared" si="2"/>
        <v>39632513</v>
      </c>
      <c r="M19" s="81">
        <f t="shared" si="2"/>
        <v>26438750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62523384</v>
      </c>
      <c r="W19" s="81">
        <f>IF(E10=E18,0,W10-W18)</f>
        <v>5575057</v>
      </c>
      <c r="X19" s="81">
        <f t="shared" si="2"/>
        <v>56948327</v>
      </c>
      <c r="Y19" s="82">
        <f>+IF(W19&lt;&gt;0,(X19/W19)*100,0)</f>
        <v>1021.4842108340775</v>
      </c>
      <c r="Z19" s="83">
        <f t="shared" si="2"/>
        <v>11150115</v>
      </c>
    </row>
    <row r="20" spans="1:26" ht="13.5">
      <c r="A20" s="62" t="s">
        <v>44</v>
      </c>
      <c r="B20" s="18">
        <v>0</v>
      </c>
      <c r="C20" s="18">
        <v>0</v>
      </c>
      <c r="D20" s="63">
        <v>72565000</v>
      </c>
      <c r="E20" s="64">
        <v>72565000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36282500</v>
      </c>
      <c r="X20" s="64">
        <v>-36282500</v>
      </c>
      <c r="Y20" s="65">
        <v>-100</v>
      </c>
      <c r="Z20" s="66">
        <v>72565000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83715115</v>
      </c>
      <c r="E22" s="92">
        <f t="shared" si="3"/>
        <v>83715115</v>
      </c>
      <c r="F22" s="92">
        <f t="shared" si="3"/>
        <v>30062259</v>
      </c>
      <c r="G22" s="92">
        <f t="shared" si="3"/>
        <v>10834753</v>
      </c>
      <c r="H22" s="92">
        <f t="shared" si="3"/>
        <v>-4812378</v>
      </c>
      <c r="I22" s="92">
        <f t="shared" si="3"/>
        <v>36084634</v>
      </c>
      <c r="J22" s="92">
        <f t="shared" si="3"/>
        <v>-5804114</v>
      </c>
      <c r="K22" s="92">
        <f t="shared" si="3"/>
        <v>-7389649</v>
      </c>
      <c r="L22" s="92">
        <f t="shared" si="3"/>
        <v>39632513</v>
      </c>
      <c r="M22" s="92">
        <f t="shared" si="3"/>
        <v>26438750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62523384</v>
      </c>
      <c r="W22" s="92">
        <f t="shared" si="3"/>
        <v>41857557</v>
      </c>
      <c r="X22" s="92">
        <f t="shared" si="3"/>
        <v>20665827</v>
      </c>
      <c r="Y22" s="93">
        <f>+IF(W22&lt;&gt;0,(X22/W22)*100,0)</f>
        <v>49.37179444084613</v>
      </c>
      <c r="Z22" s="94">
        <f t="shared" si="3"/>
        <v>83715115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83715115</v>
      </c>
      <c r="E24" s="81">
        <f t="shared" si="4"/>
        <v>83715115</v>
      </c>
      <c r="F24" s="81">
        <f t="shared" si="4"/>
        <v>30062259</v>
      </c>
      <c r="G24" s="81">
        <f t="shared" si="4"/>
        <v>10834753</v>
      </c>
      <c r="H24" s="81">
        <f t="shared" si="4"/>
        <v>-4812378</v>
      </c>
      <c r="I24" s="81">
        <f t="shared" si="4"/>
        <v>36084634</v>
      </c>
      <c r="J24" s="81">
        <f t="shared" si="4"/>
        <v>-5804114</v>
      </c>
      <c r="K24" s="81">
        <f t="shared" si="4"/>
        <v>-7389649</v>
      </c>
      <c r="L24" s="81">
        <f t="shared" si="4"/>
        <v>39632513</v>
      </c>
      <c r="M24" s="81">
        <f t="shared" si="4"/>
        <v>26438750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62523384</v>
      </c>
      <c r="W24" s="81">
        <f t="shared" si="4"/>
        <v>41857557</v>
      </c>
      <c r="X24" s="81">
        <f t="shared" si="4"/>
        <v>20665827</v>
      </c>
      <c r="Y24" s="82">
        <f>+IF(W24&lt;&gt;0,(X24/W24)*100,0)</f>
        <v>49.37179444084613</v>
      </c>
      <c r="Z24" s="83">
        <f t="shared" si="4"/>
        <v>83715115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83715144</v>
      </c>
      <c r="E27" s="104">
        <v>83715144</v>
      </c>
      <c r="F27" s="104">
        <v>10776497</v>
      </c>
      <c r="G27" s="104">
        <v>5638483</v>
      </c>
      <c r="H27" s="104">
        <v>3728017</v>
      </c>
      <c r="I27" s="104">
        <v>20142997</v>
      </c>
      <c r="J27" s="104">
        <v>694225</v>
      </c>
      <c r="K27" s="104">
        <v>7259918</v>
      </c>
      <c r="L27" s="104">
        <v>3868283</v>
      </c>
      <c r="M27" s="104">
        <v>11822426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31965423</v>
      </c>
      <c r="W27" s="104">
        <v>41857572</v>
      </c>
      <c r="X27" s="104">
        <v>-9892149</v>
      </c>
      <c r="Y27" s="105">
        <v>-23.63</v>
      </c>
      <c r="Z27" s="106">
        <v>83715144</v>
      </c>
    </row>
    <row r="28" spans="1:26" ht="13.5">
      <c r="A28" s="107" t="s">
        <v>44</v>
      </c>
      <c r="B28" s="18">
        <v>0</v>
      </c>
      <c r="C28" s="18">
        <v>0</v>
      </c>
      <c r="D28" s="63">
        <v>72565144</v>
      </c>
      <c r="E28" s="64">
        <v>72565144</v>
      </c>
      <c r="F28" s="64">
        <v>10776497</v>
      </c>
      <c r="G28" s="64">
        <v>5638483</v>
      </c>
      <c r="H28" s="64">
        <v>3679601</v>
      </c>
      <c r="I28" s="64">
        <v>20094581</v>
      </c>
      <c r="J28" s="64">
        <v>694225</v>
      </c>
      <c r="K28" s="64">
        <v>7259918</v>
      </c>
      <c r="L28" s="64">
        <v>3868283</v>
      </c>
      <c r="M28" s="64">
        <v>11822426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31917007</v>
      </c>
      <c r="W28" s="64">
        <v>36282572</v>
      </c>
      <c r="X28" s="64">
        <v>-4365565</v>
      </c>
      <c r="Y28" s="65">
        <v>-12.03</v>
      </c>
      <c r="Z28" s="66">
        <v>72565144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11150000</v>
      </c>
      <c r="E31" s="64">
        <v>11150000</v>
      </c>
      <c r="F31" s="64">
        <v>0</v>
      </c>
      <c r="G31" s="64">
        <v>0</v>
      </c>
      <c r="H31" s="64">
        <v>48416</v>
      </c>
      <c r="I31" s="64">
        <v>48416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48416</v>
      </c>
      <c r="W31" s="64">
        <v>5575000</v>
      </c>
      <c r="X31" s="64">
        <v>-5526584</v>
      </c>
      <c r="Y31" s="65">
        <v>-99.13</v>
      </c>
      <c r="Z31" s="66">
        <v>11150000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83715144</v>
      </c>
      <c r="E32" s="104">
        <f t="shared" si="5"/>
        <v>83715144</v>
      </c>
      <c r="F32" s="104">
        <f t="shared" si="5"/>
        <v>10776497</v>
      </c>
      <c r="G32" s="104">
        <f t="shared" si="5"/>
        <v>5638483</v>
      </c>
      <c r="H32" s="104">
        <f t="shared" si="5"/>
        <v>3728017</v>
      </c>
      <c r="I32" s="104">
        <f t="shared" si="5"/>
        <v>20142997</v>
      </c>
      <c r="J32" s="104">
        <f t="shared" si="5"/>
        <v>694225</v>
      </c>
      <c r="K32" s="104">
        <f t="shared" si="5"/>
        <v>7259918</v>
      </c>
      <c r="L32" s="104">
        <f t="shared" si="5"/>
        <v>3868283</v>
      </c>
      <c r="M32" s="104">
        <f t="shared" si="5"/>
        <v>11822426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31965423</v>
      </c>
      <c r="W32" s="104">
        <f t="shared" si="5"/>
        <v>41857572</v>
      </c>
      <c r="X32" s="104">
        <f t="shared" si="5"/>
        <v>-9892149</v>
      </c>
      <c r="Y32" s="105">
        <f>+IF(W32&lt;&gt;0,(X32/W32)*100,0)</f>
        <v>-23.632878180320635</v>
      </c>
      <c r="Z32" s="106">
        <f t="shared" si="5"/>
        <v>83715144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5">
        <v>0</v>
      </c>
      <c r="Z35" s="66">
        <v>0</v>
      </c>
    </row>
    <row r="36" spans="1:26" ht="13.5">
      <c r="A36" s="62" t="s">
        <v>53</v>
      </c>
      <c r="B36" s="18">
        <v>0</v>
      </c>
      <c r="C36" s="18">
        <v>0</v>
      </c>
      <c r="D36" s="63">
        <v>1</v>
      </c>
      <c r="E36" s="64">
        <v>1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</v>
      </c>
      <c r="X36" s="64">
        <v>-1</v>
      </c>
      <c r="Y36" s="65">
        <v>-100</v>
      </c>
      <c r="Z36" s="66">
        <v>1</v>
      </c>
    </row>
    <row r="37" spans="1:26" ht="13.5">
      <c r="A37" s="62" t="s">
        <v>54</v>
      </c>
      <c r="B37" s="18">
        <v>0</v>
      </c>
      <c r="C37" s="18">
        <v>0</v>
      </c>
      <c r="D37" s="63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5">
        <v>0</v>
      </c>
      <c r="Z37" s="66">
        <v>0</v>
      </c>
    </row>
    <row r="38" spans="1:26" ht="13.5">
      <c r="A38" s="62" t="s">
        <v>55</v>
      </c>
      <c r="B38" s="18">
        <v>0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0</v>
      </c>
      <c r="C39" s="18">
        <v>0</v>
      </c>
      <c r="D39" s="63">
        <v>1</v>
      </c>
      <c r="E39" s="64">
        <v>1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</v>
      </c>
      <c r="X39" s="64">
        <v>-1</v>
      </c>
      <c r="Y39" s="65">
        <v>-100</v>
      </c>
      <c r="Z39" s="66">
        <v>1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104872192</v>
      </c>
      <c r="E42" s="64">
        <v>104872192</v>
      </c>
      <c r="F42" s="64">
        <v>31972509</v>
      </c>
      <c r="G42" s="64">
        <v>-4623376</v>
      </c>
      <c r="H42" s="64">
        <v>-6082220</v>
      </c>
      <c r="I42" s="64">
        <v>21266913</v>
      </c>
      <c r="J42" s="64">
        <v>-12192644</v>
      </c>
      <c r="K42" s="64">
        <v>1290371</v>
      </c>
      <c r="L42" s="64">
        <v>28958292</v>
      </c>
      <c r="M42" s="64">
        <v>18056019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39322932</v>
      </c>
      <c r="W42" s="64">
        <v>106352036</v>
      </c>
      <c r="X42" s="64">
        <v>-67029104</v>
      </c>
      <c r="Y42" s="65">
        <v>-63.03</v>
      </c>
      <c r="Z42" s="66">
        <v>104872192</v>
      </c>
    </row>
    <row r="43" spans="1:26" ht="13.5">
      <c r="A43" s="62" t="s">
        <v>59</v>
      </c>
      <c r="B43" s="18">
        <v>0</v>
      </c>
      <c r="C43" s="18">
        <v>0</v>
      </c>
      <c r="D43" s="63">
        <v>-83715000</v>
      </c>
      <c r="E43" s="64">
        <v>-83715000</v>
      </c>
      <c r="F43" s="64">
        <v>400000</v>
      </c>
      <c r="G43" s="64">
        <v>0</v>
      </c>
      <c r="H43" s="64">
        <v>-3176080</v>
      </c>
      <c r="I43" s="64">
        <v>-2776080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-2776080</v>
      </c>
      <c r="W43" s="64">
        <v>-51827000</v>
      </c>
      <c r="X43" s="64">
        <v>49050920</v>
      </c>
      <c r="Y43" s="65">
        <v>-94.64</v>
      </c>
      <c r="Z43" s="66">
        <v>-83715000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21157192</v>
      </c>
      <c r="E45" s="104">
        <v>21157192</v>
      </c>
      <c r="F45" s="104">
        <v>47603223</v>
      </c>
      <c r="G45" s="104">
        <v>42979847</v>
      </c>
      <c r="H45" s="104">
        <v>33721547</v>
      </c>
      <c r="I45" s="104">
        <v>33721547</v>
      </c>
      <c r="J45" s="104">
        <v>21528903</v>
      </c>
      <c r="K45" s="104">
        <v>22819274</v>
      </c>
      <c r="L45" s="104">
        <v>51777566</v>
      </c>
      <c r="M45" s="104">
        <v>51777566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51777566</v>
      </c>
      <c r="W45" s="104">
        <v>54525036</v>
      </c>
      <c r="X45" s="104">
        <v>-2747470</v>
      </c>
      <c r="Y45" s="105">
        <v>-5.04</v>
      </c>
      <c r="Z45" s="106">
        <v>21157192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18391924</v>
      </c>
      <c r="C49" s="56">
        <v>0</v>
      </c>
      <c r="D49" s="133">
        <v>15383921</v>
      </c>
      <c r="E49" s="58">
        <v>13543846</v>
      </c>
      <c r="F49" s="58">
        <v>0</v>
      </c>
      <c r="G49" s="58">
        <v>0</v>
      </c>
      <c r="H49" s="58">
        <v>0</v>
      </c>
      <c r="I49" s="58">
        <v>13506173</v>
      </c>
      <c r="J49" s="58">
        <v>0</v>
      </c>
      <c r="K49" s="58">
        <v>0</v>
      </c>
      <c r="L49" s="58">
        <v>0</v>
      </c>
      <c r="M49" s="58">
        <v>10232110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10239289</v>
      </c>
      <c r="W49" s="58">
        <v>9268699</v>
      </c>
      <c r="X49" s="58">
        <v>214033519</v>
      </c>
      <c r="Y49" s="58">
        <v>304599481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31857153</v>
      </c>
      <c r="C51" s="56">
        <v>0</v>
      </c>
      <c r="D51" s="133">
        <v>18003572</v>
      </c>
      <c r="E51" s="58">
        <v>10538601</v>
      </c>
      <c r="F51" s="58">
        <v>0</v>
      </c>
      <c r="G51" s="58">
        <v>0</v>
      </c>
      <c r="H51" s="58">
        <v>0</v>
      </c>
      <c r="I51" s="58">
        <v>10394319</v>
      </c>
      <c r="J51" s="58">
        <v>0</v>
      </c>
      <c r="K51" s="58">
        <v>0</v>
      </c>
      <c r="L51" s="58">
        <v>0</v>
      </c>
      <c r="M51" s="58">
        <v>10365319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7850361</v>
      </c>
      <c r="W51" s="58">
        <v>49161646</v>
      </c>
      <c r="X51" s="58">
        <v>7939634</v>
      </c>
      <c r="Y51" s="58">
        <v>146110605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75.56230009934696</v>
      </c>
      <c r="E58" s="7">
        <f t="shared" si="6"/>
        <v>75.56230009934696</v>
      </c>
      <c r="F58" s="7">
        <f t="shared" si="6"/>
        <v>45.59798227831964</v>
      </c>
      <c r="G58" s="7">
        <f t="shared" si="6"/>
        <v>61.38074895343687</v>
      </c>
      <c r="H58" s="7">
        <f t="shared" si="6"/>
        <v>41.678891495995344</v>
      </c>
      <c r="I58" s="7">
        <f t="shared" si="6"/>
        <v>48.510570028967074</v>
      </c>
      <c r="J58" s="7">
        <f t="shared" si="6"/>
        <v>56.43378936750955</v>
      </c>
      <c r="K58" s="7">
        <f t="shared" si="6"/>
        <v>43.193981855869716</v>
      </c>
      <c r="L58" s="7">
        <f t="shared" si="6"/>
        <v>34.317629890804824</v>
      </c>
      <c r="M58" s="7">
        <f t="shared" si="6"/>
        <v>44.016386268683675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46.15417061335516</v>
      </c>
      <c r="W58" s="7">
        <f t="shared" si="6"/>
        <v>74.71674737271492</v>
      </c>
      <c r="X58" s="7">
        <f t="shared" si="6"/>
        <v>0</v>
      </c>
      <c r="Y58" s="7">
        <f t="shared" si="6"/>
        <v>0</v>
      </c>
      <c r="Z58" s="8">
        <f t="shared" si="6"/>
        <v>75.56230009934696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69.9999978282271</v>
      </c>
      <c r="E59" s="10">
        <f t="shared" si="7"/>
        <v>69.9999978282271</v>
      </c>
      <c r="F59" s="10">
        <f t="shared" si="7"/>
        <v>92.48421170078679</v>
      </c>
      <c r="G59" s="10">
        <f t="shared" si="7"/>
        <v>141.83012250916929</v>
      </c>
      <c r="H59" s="10">
        <f t="shared" si="7"/>
        <v>165.72878215329757</v>
      </c>
      <c r="I59" s="10">
        <f t="shared" si="7"/>
        <v>132.41678311948982</v>
      </c>
      <c r="J59" s="10">
        <f t="shared" si="7"/>
        <v>169.56286467883527</v>
      </c>
      <c r="K59" s="10">
        <f t="shared" si="7"/>
        <v>114.74152650585371</v>
      </c>
      <c r="L59" s="10">
        <f t="shared" si="7"/>
        <v>83.20837329552563</v>
      </c>
      <c r="M59" s="10">
        <f t="shared" si="7"/>
        <v>121.1343532591468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126.71426846388243</v>
      </c>
      <c r="W59" s="10">
        <f t="shared" si="7"/>
        <v>69.9999978282271</v>
      </c>
      <c r="X59" s="10">
        <f t="shared" si="7"/>
        <v>0</v>
      </c>
      <c r="Y59" s="10">
        <f t="shared" si="7"/>
        <v>0</v>
      </c>
      <c r="Z59" s="11">
        <f t="shared" si="7"/>
        <v>69.9999978282271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74.75927722146645</v>
      </c>
      <c r="E60" s="13">
        <f t="shared" si="7"/>
        <v>74.75927722146645</v>
      </c>
      <c r="F60" s="13">
        <f t="shared" si="7"/>
        <v>41.938098355622245</v>
      </c>
      <c r="G60" s="13">
        <f t="shared" si="7"/>
        <v>55.48194293535589</v>
      </c>
      <c r="H60" s="13">
        <f t="shared" si="7"/>
        <v>33.751577706168376</v>
      </c>
      <c r="I60" s="13">
        <f t="shared" si="7"/>
        <v>42.5377836322809</v>
      </c>
      <c r="J60" s="13">
        <f t="shared" si="7"/>
        <v>48.61173716525266</v>
      </c>
      <c r="K60" s="13">
        <f t="shared" si="7"/>
        <v>38.61117735360949</v>
      </c>
      <c r="L60" s="13">
        <f t="shared" si="7"/>
        <v>31.17589774236799</v>
      </c>
      <c r="M60" s="13">
        <f t="shared" si="7"/>
        <v>38.95014540425979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40.65200666444113</v>
      </c>
      <c r="W60" s="13">
        <f t="shared" si="7"/>
        <v>74.75927722146645</v>
      </c>
      <c r="X60" s="13">
        <f t="shared" si="7"/>
        <v>0</v>
      </c>
      <c r="Y60" s="13">
        <f t="shared" si="7"/>
        <v>0</v>
      </c>
      <c r="Z60" s="14">
        <f t="shared" si="7"/>
        <v>74.75927722146645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79.3656715960256</v>
      </c>
      <c r="E61" s="13">
        <f t="shared" si="7"/>
        <v>79.3656715960256</v>
      </c>
      <c r="F61" s="13">
        <f t="shared" si="7"/>
        <v>77.50047222426576</v>
      </c>
      <c r="G61" s="13">
        <f t="shared" si="7"/>
        <v>87.64491499772278</v>
      </c>
      <c r="H61" s="13">
        <f t="shared" si="7"/>
        <v>97.48464506906826</v>
      </c>
      <c r="I61" s="13">
        <f t="shared" si="7"/>
        <v>86.74856599415322</v>
      </c>
      <c r="J61" s="13">
        <f t="shared" si="7"/>
        <v>107.69784207998487</v>
      </c>
      <c r="K61" s="13">
        <f t="shared" si="7"/>
        <v>79.53300366069658</v>
      </c>
      <c r="L61" s="13">
        <f t="shared" si="7"/>
        <v>61.45461650815336</v>
      </c>
      <c r="M61" s="13">
        <f t="shared" si="7"/>
        <v>80.00254534909558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83.11101511898644</v>
      </c>
      <c r="W61" s="13">
        <f t="shared" si="7"/>
        <v>79.3656715960256</v>
      </c>
      <c r="X61" s="13">
        <f t="shared" si="7"/>
        <v>0</v>
      </c>
      <c r="Y61" s="13">
        <f t="shared" si="7"/>
        <v>0</v>
      </c>
      <c r="Z61" s="14">
        <f t="shared" si="7"/>
        <v>79.3656715960256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69.99962780623899</v>
      </c>
      <c r="E62" s="13">
        <f t="shared" si="7"/>
        <v>69.99962780623899</v>
      </c>
      <c r="F62" s="13">
        <f t="shared" si="7"/>
        <v>20.462733497483367</v>
      </c>
      <c r="G62" s="13">
        <f t="shared" si="7"/>
        <v>34.2298755597395</v>
      </c>
      <c r="H62" s="13">
        <f t="shared" si="7"/>
        <v>10.720166738422558</v>
      </c>
      <c r="I62" s="13">
        <f t="shared" si="7"/>
        <v>17.501909304634307</v>
      </c>
      <c r="J62" s="13">
        <f t="shared" si="7"/>
        <v>21.137468322878153</v>
      </c>
      <c r="K62" s="13">
        <f t="shared" si="7"/>
        <v>17.763573740353042</v>
      </c>
      <c r="L62" s="13">
        <f t="shared" si="7"/>
        <v>7.891412415948053</v>
      </c>
      <c r="M62" s="13">
        <f t="shared" si="7"/>
        <v>15.390814689157617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16.383838133991084</v>
      </c>
      <c r="W62" s="13">
        <f t="shared" si="7"/>
        <v>69.99962780623899</v>
      </c>
      <c r="X62" s="13">
        <f t="shared" si="7"/>
        <v>0</v>
      </c>
      <c r="Y62" s="13">
        <f t="shared" si="7"/>
        <v>0</v>
      </c>
      <c r="Z62" s="14">
        <f t="shared" si="7"/>
        <v>69.99962780623899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69.99991367360731</v>
      </c>
      <c r="E63" s="13">
        <f t="shared" si="7"/>
        <v>69.99991367360731</v>
      </c>
      <c r="F63" s="13">
        <f t="shared" si="7"/>
        <v>28.33175856635688</v>
      </c>
      <c r="G63" s="13">
        <f t="shared" si="7"/>
        <v>31.590230502806637</v>
      </c>
      <c r="H63" s="13">
        <f t="shared" si="7"/>
        <v>27.402654425706018</v>
      </c>
      <c r="I63" s="13">
        <f t="shared" si="7"/>
        <v>29.109363231572992</v>
      </c>
      <c r="J63" s="13">
        <f t="shared" si="7"/>
        <v>20.04010294057389</v>
      </c>
      <c r="K63" s="13">
        <f t="shared" si="7"/>
        <v>18.819201949355374</v>
      </c>
      <c r="L63" s="13">
        <f t="shared" si="7"/>
        <v>20.47280263072301</v>
      </c>
      <c r="M63" s="13">
        <f t="shared" si="7"/>
        <v>19.778700106399285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24.44292792237275</v>
      </c>
      <c r="W63" s="13">
        <f t="shared" si="7"/>
        <v>69.99991367360731</v>
      </c>
      <c r="X63" s="13">
        <f t="shared" si="7"/>
        <v>0</v>
      </c>
      <c r="Y63" s="13">
        <f t="shared" si="7"/>
        <v>0</v>
      </c>
      <c r="Z63" s="14">
        <f t="shared" si="7"/>
        <v>69.99991367360731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69.99966756792695</v>
      </c>
      <c r="E64" s="13">
        <f t="shared" si="7"/>
        <v>69.99966756792695</v>
      </c>
      <c r="F64" s="13">
        <f t="shared" si="7"/>
        <v>16.806392140847414</v>
      </c>
      <c r="G64" s="13">
        <f t="shared" si="7"/>
        <v>18.25292320285652</v>
      </c>
      <c r="H64" s="13">
        <f t="shared" si="7"/>
        <v>14.378904446946574</v>
      </c>
      <c r="I64" s="13">
        <f t="shared" si="7"/>
        <v>16.479639131257475</v>
      </c>
      <c r="J64" s="13">
        <f t="shared" si="7"/>
        <v>12.62066910800457</v>
      </c>
      <c r="K64" s="13">
        <f t="shared" si="7"/>
        <v>14.004924657453552</v>
      </c>
      <c r="L64" s="13">
        <f t="shared" si="7"/>
        <v>9.989093165206633</v>
      </c>
      <c r="M64" s="13">
        <f t="shared" si="7"/>
        <v>12.20245190625326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14.340163299582706</v>
      </c>
      <c r="W64" s="13">
        <f t="shared" si="7"/>
        <v>69.99966756792695</v>
      </c>
      <c r="X64" s="13">
        <f t="shared" si="7"/>
        <v>0</v>
      </c>
      <c r="Y64" s="13">
        <f t="shared" si="7"/>
        <v>0</v>
      </c>
      <c r="Z64" s="14">
        <f t="shared" si="7"/>
        <v>69.99966756792695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99.99581766542084</v>
      </c>
      <c r="E66" s="16">
        <f t="shared" si="7"/>
        <v>99.99581766542084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82.19604883445939</v>
      </c>
      <c r="X66" s="16">
        <f t="shared" si="7"/>
        <v>0</v>
      </c>
      <c r="Y66" s="16">
        <f t="shared" si="7"/>
        <v>0</v>
      </c>
      <c r="Z66" s="17">
        <f t="shared" si="7"/>
        <v>99.99581766542084</v>
      </c>
    </row>
    <row r="67" spans="1:26" ht="13.5" hidden="1">
      <c r="A67" s="40" t="s">
        <v>113</v>
      </c>
      <c r="B67" s="23"/>
      <c r="C67" s="23"/>
      <c r="D67" s="24">
        <v>221466260</v>
      </c>
      <c r="E67" s="25">
        <v>221466260</v>
      </c>
      <c r="F67" s="25">
        <v>14606177</v>
      </c>
      <c r="G67" s="25">
        <v>12388407</v>
      </c>
      <c r="H67" s="25">
        <v>17111350</v>
      </c>
      <c r="I67" s="25">
        <v>44105934</v>
      </c>
      <c r="J67" s="25">
        <v>15002092</v>
      </c>
      <c r="K67" s="25">
        <v>15741730</v>
      </c>
      <c r="L67" s="25">
        <v>17872493</v>
      </c>
      <c r="M67" s="25">
        <v>48616315</v>
      </c>
      <c r="N67" s="25"/>
      <c r="O67" s="25"/>
      <c r="P67" s="25"/>
      <c r="Q67" s="25"/>
      <c r="R67" s="25"/>
      <c r="S67" s="25"/>
      <c r="T67" s="25"/>
      <c r="U67" s="25"/>
      <c r="V67" s="25">
        <v>92722249</v>
      </c>
      <c r="W67" s="25">
        <v>110733130</v>
      </c>
      <c r="X67" s="25"/>
      <c r="Y67" s="24"/>
      <c r="Z67" s="26">
        <v>221466260</v>
      </c>
    </row>
    <row r="68" spans="1:26" ht="13.5" hidden="1">
      <c r="A68" s="36" t="s">
        <v>31</v>
      </c>
      <c r="B68" s="18"/>
      <c r="C68" s="18"/>
      <c r="D68" s="19">
        <v>18418132</v>
      </c>
      <c r="E68" s="20">
        <v>18418132</v>
      </c>
      <c r="F68" s="20">
        <v>1057587</v>
      </c>
      <c r="G68" s="20">
        <v>846304</v>
      </c>
      <c r="H68" s="20">
        <v>1028627</v>
      </c>
      <c r="I68" s="20">
        <v>2932518</v>
      </c>
      <c r="J68" s="20">
        <v>970203</v>
      </c>
      <c r="K68" s="20">
        <v>947602</v>
      </c>
      <c r="L68" s="20">
        <v>1079145</v>
      </c>
      <c r="M68" s="20">
        <v>2996950</v>
      </c>
      <c r="N68" s="20"/>
      <c r="O68" s="20"/>
      <c r="P68" s="20"/>
      <c r="Q68" s="20"/>
      <c r="R68" s="20"/>
      <c r="S68" s="20"/>
      <c r="T68" s="20"/>
      <c r="U68" s="20"/>
      <c r="V68" s="20">
        <v>5929468</v>
      </c>
      <c r="W68" s="20">
        <v>9209066</v>
      </c>
      <c r="X68" s="20"/>
      <c r="Y68" s="19"/>
      <c r="Z68" s="22">
        <v>18418132</v>
      </c>
    </row>
    <row r="69" spans="1:26" ht="13.5" hidden="1">
      <c r="A69" s="37" t="s">
        <v>32</v>
      </c>
      <c r="B69" s="18"/>
      <c r="C69" s="18"/>
      <c r="D69" s="19">
        <v>192527688</v>
      </c>
      <c r="E69" s="20">
        <v>192527688</v>
      </c>
      <c r="F69" s="20">
        <v>13548590</v>
      </c>
      <c r="G69" s="20">
        <v>11542103</v>
      </c>
      <c r="H69" s="20">
        <v>16079515</v>
      </c>
      <c r="I69" s="20">
        <v>41170208</v>
      </c>
      <c r="J69" s="20">
        <v>14031889</v>
      </c>
      <c r="K69" s="20">
        <v>14794128</v>
      </c>
      <c r="L69" s="20">
        <v>16793348</v>
      </c>
      <c r="M69" s="20">
        <v>45619365</v>
      </c>
      <c r="N69" s="20"/>
      <c r="O69" s="20"/>
      <c r="P69" s="20"/>
      <c r="Q69" s="20"/>
      <c r="R69" s="20"/>
      <c r="S69" s="20"/>
      <c r="T69" s="20"/>
      <c r="U69" s="20"/>
      <c r="V69" s="20">
        <v>86789573</v>
      </c>
      <c r="W69" s="20">
        <v>96263844</v>
      </c>
      <c r="X69" s="20"/>
      <c r="Y69" s="19"/>
      <c r="Z69" s="22">
        <v>192527688</v>
      </c>
    </row>
    <row r="70" spans="1:26" ht="13.5" hidden="1">
      <c r="A70" s="38" t="s">
        <v>107</v>
      </c>
      <c r="B70" s="18"/>
      <c r="C70" s="18"/>
      <c r="D70" s="19">
        <v>97838280</v>
      </c>
      <c r="E70" s="20">
        <v>97838280</v>
      </c>
      <c r="F70" s="20">
        <v>5029390</v>
      </c>
      <c r="G70" s="20">
        <v>5302505</v>
      </c>
      <c r="H70" s="20">
        <v>3889630</v>
      </c>
      <c r="I70" s="20">
        <v>14221525</v>
      </c>
      <c r="J70" s="20">
        <v>4682611</v>
      </c>
      <c r="K70" s="20">
        <v>5096571</v>
      </c>
      <c r="L70" s="20">
        <v>6862936</v>
      </c>
      <c r="M70" s="20">
        <v>16642118</v>
      </c>
      <c r="N70" s="20"/>
      <c r="O70" s="20"/>
      <c r="P70" s="20"/>
      <c r="Q70" s="20"/>
      <c r="R70" s="20"/>
      <c r="S70" s="20"/>
      <c r="T70" s="20"/>
      <c r="U70" s="20"/>
      <c r="V70" s="20">
        <v>30863643</v>
      </c>
      <c r="W70" s="20">
        <v>48919140</v>
      </c>
      <c r="X70" s="20"/>
      <c r="Y70" s="19"/>
      <c r="Z70" s="22">
        <v>97838280</v>
      </c>
    </row>
    <row r="71" spans="1:26" ht="13.5" hidden="1">
      <c r="A71" s="38" t="s">
        <v>108</v>
      </c>
      <c r="B71" s="18"/>
      <c r="C71" s="18"/>
      <c r="D71" s="19">
        <v>47072256</v>
      </c>
      <c r="E71" s="20">
        <v>47072256</v>
      </c>
      <c r="F71" s="20">
        <v>4882119</v>
      </c>
      <c r="G71" s="20">
        <v>2606793</v>
      </c>
      <c r="H71" s="20">
        <v>8561434</v>
      </c>
      <c r="I71" s="20">
        <v>16050346</v>
      </c>
      <c r="J71" s="20">
        <v>5704827</v>
      </c>
      <c r="K71" s="20">
        <v>6073547</v>
      </c>
      <c r="L71" s="20">
        <v>6293132</v>
      </c>
      <c r="M71" s="20">
        <v>18071506</v>
      </c>
      <c r="N71" s="20"/>
      <c r="O71" s="20"/>
      <c r="P71" s="20"/>
      <c r="Q71" s="20"/>
      <c r="R71" s="20"/>
      <c r="S71" s="20"/>
      <c r="T71" s="20"/>
      <c r="U71" s="20"/>
      <c r="V71" s="20">
        <v>34121852</v>
      </c>
      <c r="W71" s="20">
        <v>23536128</v>
      </c>
      <c r="X71" s="20"/>
      <c r="Y71" s="19"/>
      <c r="Z71" s="22">
        <v>47072256</v>
      </c>
    </row>
    <row r="72" spans="1:26" ht="13.5" hidden="1">
      <c r="A72" s="38" t="s">
        <v>109</v>
      </c>
      <c r="B72" s="18"/>
      <c r="C72" s="18"/>
      <c r="D72" s="19">
        <v>19461024</v>
      </c>
      <c r="E72" s="20">
        <v>19461024</v>
      </c>
      <c r="F72" s="20">
        <v>1509218</v>
      </c>
      <c r="G72" s="20">
        <v>1507140</v>
      </c>
      <c r="H72" s="20">
        <v>1503150</v>
      </c>
      <c r="I72" s="20">
        <v>4519508</v>
      </c>
      <c r="J72" s="20">
        <v>1513106</v>
      </c>
      <c r="K72" s="20">
        <v>1502035</v>
      </c>
      <c r="L72" s="20">
        <v>1506506</v>
      </c>
      <c r="M72" s="20">
        <v>4521647</v>
      </c>
      <c r="N72" s="20"/>
      <c r="O72" s="20"/>
      <c r="P72" s="20"/>
      <c r="Q72" s="20"/>
      <c r="R72" s="20"/>
      <c r="S72" s="20"/>
      <c r="T72" s="20"/>
      <c r="U72" s="20"/>
      <c r="V72" s="20">
        <v>9041155</v>
      </c>
      <c r="W72" s="20">
        <v>9730512</v>
      </c>
      <c r="X72" s="20"/>
      <c r="Y72" s="19"/>
      <c r="Z72" s="22">
        <v>19461024</v>
      </c>
    </row>
    <row r="73" spans="1:26" ht="13.5" hidden="1">
      <c r="A73" s="38" t="s">
        <v>110</v>
      </c>
      <c r="B73" s="18"/>
      <c r="C73" s="18"/>
      <c r="D73" s="19">
        <v>28156128</v>
      </c>
      <c r="E73" s="20">
        <v>28156128</v>
      </c>
      <c r="F73" s="20">
        <v>2127863</v>
      </c>
      <c r="G73" s="20">
        <v>2125665</v>
      </c>
      <c r="H73" s="20">
        <v>2125301</v>
      </c>
      <c r="I73" s="20">
        <v>6378829</v>
      </c>
      <c r="J73" s="20">
        <v>2131345</v>
      </c>
      <c r="K73" s="20">
        <v>2121975</v>
      </c>
      <c r="L73" s="20">
        <v>2130774</v>
      </c>
      <c r="M73" s="20">
        <v>6384094</v>
      </c>
      <c r="N73" s="20"/>
      <c r="O73" s="20"/>
      <c r="P73" s="20"/>
      <c r="Q73" s="20"/>
      <c r="R73" s="20"/>
      <c r="S73" s="20"/>
      <c r="T73" s="20"/>
      <c r="U73" s="20"/>
      <c r="V73" s="20">
        <v>12762923</v>
      </c>
      <c r="W73" s="20">
        <v>14078064</v>
      </c>
      <c r="X73" s="20"/>
      <c r="Y73" s="19"/>
      <c r="Z73" s="22">
        <v>28156128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10520440</v>
      </c>
      <c r="E75" s="29">
        <v>10520440</v>
      </c>
      <c r="F75" s="29"/>
      <c r="G75" s="29"/>
      <c r="H75" s="29">
        <v>3208</v>
      </c>
      <c r="I75" s="29">
        <v>3208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3208</v>
      </c>
      <c r="W75" s="29">
        <v>5260220</v>
      </c>
      <c r="X75" s="29"/>
      <c r="Y75" s="28"/>
      <c r="Z75" s="30">
        <v>10520440</v>
      </c>
    </row>
    <row r="76" spans="1:26" ht="13.5" hidden="1">
      <c r="A76" s="41" t="s">
        <v>114</v>
      </c>
      <c r="B76" s="31"/>
      <c r="C76" s="31"/>
      <c r="D76" s="32">
        <v>167345000</v>
      </c>
      <c r="E76" s="33">
        <v>167345000</v>
      </c>
      <c r="F76" s="33">
        <v>6660122</v>
      </c>
      <c r="G76" s="33">
        <v>7604097</v>
      </c>
      <c r="H76" s="33">
        <v>7131821</v>
      </c>
      <c r="I76" s="33">
        <v>21396040</v>
      </c>
      <c r="J76" s="33">
        <v>8466249</v>
      </c>
      <c r="K76" s="33">
        <v>6799480</v>
      </c>
      <c r="L76" s="33">
        <v>6133416</v>
      </c>
      <c r="M76" s="33">
        <v>21399145</v>
      </c>
      <c r="N76" s="33"/>
      <c r="O76" s="33"/>
      <c r="P76" s="33"/>
      <c r="Q76" s="33"/>
      <c r="R76" s="33"/>
      <c r="S76" s="33"/>
      <c r="T76" s="33"/>
      <c r="U76" s="33"/>
      <c r="V76" s="33">
        <v>42795185</v>
      </c>
      <c r="W76" s="33">
        <v>82736193</v>
      </c>
      <c r="X76" s="33"/>
      <c r="Y76" s="32"/>
      <c r="Z76" s="34">
        <v>167345000</v>
      </c>
    </row>
    <row r="77" spans="1:26" ht="13.5" hidden="1">
      <c r="A77" s="36" t="s">
        <v>31</v>
      </c>
      <c r="B77" s="18"/>
      <c r="C77" s="18"/>
      <c r="D77" s="19">
        <v>12892692</v>
      </c>
      <c r="E77" s="20">
        <v>12892692</v>
      </c>
      <c r="F77" s="20">
        <v>978101</v>
      </c>
      <c r="G77" s="20">
        <v>1200314</v>
      </c>
      <c r="H77" s="20">
        <v>1704731</v>
      </c>
      <c r="I77" s="20">
        <v>3883146</v>
      </c>
      <c r="J77" s="20">
        <v>1645104</v>
      </c>
      <c r="K77" s="20">
        <v>1087293</v>
      </c>
      <c r="L77" s="20">
        <v>897939</v>
      </c>
      <c r="M77" s="20">
        <v>3630336</v>
      </c>
      <c r="N77" s="20"/>
      <c r="O77" s="20"/>
      <c r="P77" s="20"/>
      <c r="Q77" s="20"/>
      <c r="R77" s="20"/>
      <c r="S77" s="20"/>
      <c r="T77" s="20"/>
      <c r="U77" s="20"/>
      <c r="V77" s="20">
        <v>7513482</v>
      </c>
      <c r="W77" s="20">
        <v>6446346</v>
      </c>
      <c r="X77" s="20"/>
      <c r="Y77" s="19"/>
      <c r="Z77" s="22">
        <v>12892692</v>
      </c>
    </row>
    <row r="78" spans="1:26" ht="13.5" hidden="1">
      <c r="A78" s="37" t="s">
        <v>32</v>
      </c>
      <c r="B78" s="18"/>
      <c r="C78" s="18"/>
      <c r="D78" s="19">
        <v>143932308</v>
      </c>
      <c r="E78" s="20">
        <v>143932308</v>
      </c>
      <c r="F78" s="20">
        <v>5682021</v>
      </c>
      <c r="G78" s="20">
        <v>6403783</v>
      </c>
      <c r="H78" s="20">
        <v>5427090</v>
      </c>
      <c r="I78" s="20">
        <v>17512894</v>
      </c>
      <c r="J78" s="20">
        <v>6821145</v>
      </c>
      <c r="K78" s="20">
        <v>5712187</v>
      </c>
      <c r="L78" s="20">
        <v>5235477</v>
      </c>
      <c r="M78" s="20">
        <v>17768809</v>
      </c>
      <c r="N78" s="20"/>
      <c r="O78" s="20"/>
      <c r="P78" s="20"/>
      <c r="Q78" s="20"/>
      <c r="R78" s="20"/>
      <c r="S78" s="20"/>
      <c r="T78" s="20"/>
      <c r="U78" s="20"/>
      <c r="V78" s="20">
        <v>35281703</v>
      </c>
      <c r="W78" s="20">
        <v>71966154</v>
      </c>
      <c r="X78" s="20"/>
      <c r="Y78" s="19"/>
      <c r="Z78" s="22">
        <v>143932308</v>
      </c>
    </row>
    <row r="79" spans="1:26" ht="13.5" hidden="1">
      <c r="A79" s="38" t="s">
        <v>107</v>
      </c>
      <c r="B79" s="18"/>
      <c r="C79" s="18"/>
      <c r="D79" s="19">
        <v>77650008</v>
      </c>
      <c r="E79" s="20">
        <v>77650008</v>
      </c>
      <c r="F79" s="20">
        <v>3897801</v>
      </c>
      <c r="G79" s="20">
        <v>4647376</v>
      </c>
      <c r="H79" s="20">
        <v>3791792</v>
      </c>
      <c r="I79" s="20">
        <v>12336969</v>
      </c>
      <c r="J79" s="20">
        <v>5043071</v>
      </c>
      <c r="K79" s="20">
        <v>4053456</v>
      </c>
      <c r="L79" s="20">
        <v>4217591</v>
      </c>
      <c r="M79" s="20">
        <v>13314118</v>
      </c>
      <c r="N79" s="20"/>
      <c r="O79" s="20"/>
      <c r="P79" s="20"/>
      <c r="Q79" s="20"/>
      <c r="R79" s="20"/>
      <c r="S79" s="20"/>
      <c r="T79" s="20"/>
      <c r="U79" s="20"/>
      <c r="V79" s="20">
        <v>25651087</v>
      </c>
      <c r="W79" s="20">
        <v>38825004</v>
      </c>
      <c r="X79" s="20"/>
      <c r="Y79" s="19"/>
      <c r="Z79" s="22">
        <v>77650008</v>
      </c>
    </row>
    <row r="80" spans="1:26" ht="13.5" hidden="1">
      <c r="A80" s="38" t="s">
        <v>108</v>
      </c>
      <c r="B80" s="18"/>
      <c r="C80" s="18"/>
      <c r="D80" s="19">
        <v>32950404</v>
      </c>
      <c r="E80" s="20">
        <v>32950404</v>
      </c>
      <c r="F80" s="20">
        <v>999015</v>
      </c>
      <c r="G80" s="20">
        <v>892302</v>
      </c>
      <c r="H80" s="20">
        <v>917800</v>
      </c>
      <c r="I80" s="20">
        <v>2809117</v>
      </c>
      <c r="J80" s="20">
        <v>1205856</v>
      </c>
      <c r="K80" s="20">
        <v>1078879</v>
      </c>
      <c r="L80" s="20">
        <v>496617</v>
      </c>
      <c r="M80" s="20">
        <v>2781352</v>
      </c>
      <c r="N80" s="20"/>
      <c r="O80" s="20"/>
      <c r="P80" s="20"/>
      <c r="Q80" s="20"/>
      <c r="R80" s="20"/>
      <c r="S80" s="20"/>
      <c r="T80" s="20"/>
      <c r="U80" s="20"/>
      <c r="V80" s="20">
        <v>5590469</v>
      </c>
      <c r="W80" s="20">
        <v>16475202</v>
      </c>
      <c r="X80" s="20"/>
      <c r="Y80" s="19"/>
      <c r="Z80" s="22">
        <v>32950404</v>
      </c>
    </row>
    <row r="81" spans="1:26" ht="13.5" hidden="1">
      <c r="A81" s="38" t="s">
        <v>109</v>
      </c>
      <c r="B81" s="18"/>
      <c r="C81" s="18"/>
      <c r="D81" s="19">
        <v>13622700</v>
      </c>
      <c r="E81" s="20">
        <v>13622700</v>
      </c>
      <c r="F81" s="20">
        <v>427588</v>
      </c>
      <c r="G81" s="20">
        <v>476109</v>
      </c>
      <c r="H81" s="20">
        <v>411903</v>
      </c>
      <c r="I81" s="20">
        <v>1315600</v>
      </c>
      <c r="J81" s="20">
        <v>303228</v>
      </c>
      <c r="K81" s="20">
        <v>282671</v>
      </c>
      <c r="L81" s="20">
        <v>308424</v>
      </c>
      <c r="M81" s="20">
        <v>894323</v>
      </c>
      <c r="N81" s="20"/>
      <c r="O81" s="20"/>
      <c r="P81" s="20"/>
      <c r="Q81" s="20"/>
      <c r="R81" s="20"/>
      <c r="S81" s="20"/>
      <c r="T81" s="20"/>
      <c r="U81" s="20"/>
      <c r="V81" s="20">
        <v>2209923</v>
      </c>
      <c r="W81" s="20">
        <v>6811350</v>
      </c>
      <c r="X81" s="20"/>
      <c r="Y81" s="19"/>
      <c r="Z81" s="22">
        <v>13622700</v>
      </c>
    </row>
    <row r="82" spans="1:26" ht="13.5" hidden="1">
      <c r="A82" s="38" t="s">
        <v>110</v>
      </c>
      <c r="B82" s="18"/>
      <c r="C82" s="18"/>
      <c r="D82" s="19">
        <v>19709196</v>
      </c>
      <c r="E82" s="20">
        <v>19709196</v>
      </c>
      <c r="F82" s="20">
        <v>357617</v>
      </c>
      <c r="G82" s="20">
        <v>387996</v>
      </c>
      <c r="H82" s="20">
        <v>305595</v>
      </c>
      <c r="I82" s="20">
        <v>1051208</v>
      </c>
      <c r="J82" s="20">
        <v>268990</v>
      </c>
      <c r="K82" s="20">
        <v>297181</v>
      </c>
      <c r="L82" s="20">
        <v>212845</v>
      </c>
      <c r="M82" s="20">
        <v>779016</v>
      </c>
      <c r="N82" s="20"/>
      <c r="O82" s="20"/>
      <c r="P82" s="20"/>
      <c r="Q82" s="20"/>
      <c r="R82" s="20"/>
      <c r="S82" s="20"/>
      <c r="T82" s="20"/>
      <c r="U82" s="20"/>
      <c r="V82" s="20">
        <v>1830224</v>
      </c>
      <c r="W82" s="20">
        <v>9854598</v>
      </c>
      <c r="X82" s="20"/>
      <c r="Y82" s="19"/>
      <c r="Z82" s="22">
        <v>19709196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10520000</v>
      </c>
      <c r="E84" s="29">
        <v>10520000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4323693</v>
      </c>
      <c r="X84" s="29"/>
      <c r="Y84" s="28"/>
      <c r="Z84" s="30">
        <v>10520000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2425189</v>
      </c>
      <c r="C7" s="18">
        <v>0</v>
      </c>
      <c r="D7" s="63">
        <v>1668000</v>
      </c>
      <c r="E7" s="64">
        <v>1668000</v>
      </c>
      <c r="F7" s="64">
        <v>33289</v>
      </c>
      <c r="G7" s="64">
        <v>105809</v>
      </c>
      <c r="H7" s="64">
        <v>63188</v>
      </c>
      <c r="I7" s="64">
        <v>202286</v>
      </c>
      <c r="J7" s="64">
        <v>637913</v>
      </c>
      <c r="K7" s="64">
        <v>20523</v>
      </c>
      <c r="L7" s="64">
        <v>0</v>
      </c>
      <c r="M7" s="64">
        <v>658436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860722</v>
      </c>
      <c r="W7" s="64">
        <v>834000</v>
      </c>
      <c r="X7" s="64">
        <v>26722</v>
      </c>
      <c r="Y7" s="65">
        <v>3.2</v>
      </c>
      <c r="Z7" s="66">
        <v>1668000</v>
      </c>
    </row>
    <row r="8" spans="1:26" ht="13.5">
      <c r="A8" s="62" t="s">
        <v>34</v>
      </c>
      <c r="B8" s="18">
        <v>100129510</v>
      </c>
      <c r="C8" s="18">
        <v>0</v>
      </c>
      <c r="D8" s="63">
        <v>104076000</v>
      </c>
      <c r="E8" s="64">
        <v>104076000</v>
      </c>
      <c r="F8" s="64">
        <v>42057000</v>
      </c>
      <c r="G8" s="64">
        <v>2540000</v>
      </c>
      <c r="H8" s="64">
        <v>810</v>
      </c>
      <c r="I8" s="64">
        <v>44597810</v>
      </c>
      <c r="J8" s="64">
        <v>0</v>
      </c>
      <c r="K8" s="64">
        <v>300000</v>
      </c>
      <c r="L8" s="64">
        <v>33329000</v>
      </c>
      <c r="M8" s="64">
        <v>33629000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78226810</v>
      </c>
      <c r="W8" s="64">
        <v>52038000</v>
      </c>
      <c r="X8" s="64">
        <v>26188810</v>
      </c>
      <c r="Y8" s="65">
        <v>50.33</v>
      </c>
      <c r="Z8" s="66">
        <v>104076000</v>
      </c>
    </row>
    <row r="9" spans="1:26" ht="13.5">
      <c r="A9" s="62" t="s">
        <v>35</v>
      </c>
      <c r="B9" s="18">
        <v>1327296</v>
      </c>
      <c r="C9" s="18">
        <v>0</v>
      </c>
      <c r="D9" s="63">
        <v>563976</v>
      </c>
      <c r="E9" s="64">
        <v>563976</v>
      </c>
      <c r="F9" s="64">
        <v>68010</v>
      </c>
      <c r="G9" s="64">
        <v>118549</v>
      </c>
      <c r="H9" s="64">
        <v>74236</v>
      </c>
      <c r="I9" s="64">
        <v>260795</v>
      </c>
      <c r="J9" s="64">
        <v>75790</v>
      </c>
      <c r="K9" s="64">
        <v>265249</v>
      </c>
      <c r="L9" s="64">
        <v>139093</v>
      </c>
      <c r="M9" s="64">
        <v>480132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740927</v>
      </c>
      <c r="W9" s="64">
        <v>281988</v>
      </c>
      <c r="X9" s="64">
        <v>458939</v>
      </c>
      <c r="Y9" s="65">
        <v>162.75</v>
      </c>
      <c r="Z9" s="66">
        <v>563976</v>
      </c>
    </row>
    <row r="10" spans="1:26" ht="25.5">
      <c r="A10" s="67" t="s">
        <v>99</v>
      </c>
      <c r="B10" s="68">
        <f>SUM(B5:B9)</f>
        <v>103881995</v>
      </c>
      <c r="C10" s="68">
        <f>SUM(C5:C9)</f>
        <v>0</v>
      </c>
      <c r="D10" s="69">
        <f aca="true" t="shared" si="0" ref="D10:Z10">SUM(D5:D9)</f>
        <v>106307976</v>
      </c>
      <c r="E10" s="70">
        <f t="shared" si="0"/>
        <v>106307976</v>
      </c>
      <c r="F10" s="70">
        <f t="shared" si="0"/>
        <v>42158299</v>
      </c>
      <c r="G10" s="70">
        <f t="shared" si="0"/>
        <v>2764358</v>
      </c>
      <c r="H10" s="70">
        <f t="shared" si="0"/>
        <v>138234</v>
      </c>
      <c r="I10" s="70">
        <f t="shared" si="0"/>
        <v>45060891</v>
      </c>
      <c r="J10" s="70">
        <f t="shared" si="0"/>
        <v>713703</v>
      </c>
      <c r="K10" s="70">
        <f t="shared" si="0"/>
        <v>585772</v>
      </c>
      <c r="L10" s="70">
        <f t="shared" si="0"/>
        <v>33468093</v>
      </c>
      <c r="M10" s="70">
        <f t="shared" si="0"/>
        <v>34767568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79828459</v>
      </c>
      <c r="W10" s="70">
        <f t="shared" si="0"/>
        <v>53153988</v>
      </c>
      <c r="X10" s="70">
        <f t="shared" si="0"/>
        <v>26674471</v>
      </c>
      <c r="Y10" s="71">
        <f>+IF(W10&lt;&gt;0,(X10/W10)*100,0)</f>
        <v>50.18338605186125</v>
      </c>
      <c r="Z10" s="72">
        <f t="shared" si="0"/>
        <v>106307976</v>
      </c>
    </row>
    <row r="11" spans="1:26" ht="13.5">
      <c r="A11" s="62" t="s">
        <v>36</v>
      </c>
      <c r="B11" s="18">
        <v>48001077</v>
      </c>
      <c r="C11" s="18">
        <v>0</v>
      </c>
      <c r="D11" s="63">
        <v>56466000</v>
      </c>
      <c r="E11" s="64">
        <v>56466000</v>
      </c>
      <c r="F11" s="64">
        <v>4303821</v>
      </c>
      <c r="G11" s="64">
        <v>4878915</v>
      </c>
      <c r="H11" s="64">
        <v>4394430</v>
      </c>
      <c r="I11" s="64">
        <v>13577166</v>
      </c>
      <c r="J11" s="64">
        <v>4454133</v>
      </c>
      <c r="K11" s="64">
        <v>4518285</v>
      </c>
      <c r="L11" s="64">
        <v>4488711</v>
      </c>
      <c r="M11" s="64">
        <v>13461129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27038295</v>
      </c>
      <c r="W11" s="64">
        <v>28233000</v>
      </c>
      <c r="X11" s="64">
        <v>-1194705</v>
      </c>
      <c r="Y11" s="65">
        <v>-4.23</v>
      </c>
      <c r="Z11" s="66">
        <v>56466000</v>
      </c>
    </row>
    <row r="12" spans="1:26" ht="13.5">
      <c r="A12" s="62" t="s">
        <v>37</v>
      </c>
      <c r="B12" s="18">
        <v>8121452</v>
      </c>
      <c r="C12" s="18">
        <v>0</v>
      </c>
      <c r="D12" s="63">
        <v>8373642</v>
      </c>
      <c r="E12" s="64">
        <v>8373642</v>
      </c>
      <c r="F12" s="64">
        <v>671143</v>
      </c>
      <c r="G12" s="64">
        <v>670497</v>
      </c>
      <c r="H12" s="64">
        <v>675261</v>
      </c>
      <c r="I12" s="64">
        <v>2016901</v>
      </c>
      <c r="J12" s="64">
        <v>678305</v>
      </c>
      <c r="K12" s="64">
        <v>711243</v>
      </c>
      <c r="L12" s="64">
        <v>679893</v>
      </c>
      <c r="M12" s="64">
        <v>2069441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4086342</v>
      </c>
      <c r="W12" s="64">
        <v>4186821</v>
      </c>
      <c r="X12" s="64">
        <v>-100479</v>
      </c>
      <c r="Y12" s="65">
        <v>-2.4</v>
      </c>
      <c r="Z12" s="66">
        <v>8373642</v>
      </c>
    </row>
    <row r="13" spans="1:26" ht="13.5">
      <c r="A13" s="62" t="s">
        <v>100</v>
      </c>
      <c r="B13" s="18">
        <v>-106879</v>
      </c>
      <c r="C13" s="18">
        <v>0</v>
      </c>
      <c r="D13" s="63">
        <v>6027000</v>
      </c>
      <c r="E13" s="64">
        <v>6027000</v>
      </c>
      <c r="F13" s="64">
        <v>0</v>
      </c>
      <c r="G13" s="64">
        <v>0</v>
      </c>
      <c r="H13" s="64">
        <v>0</v>
      </c>
      <c r="I13" s="64">
        <v>0</v>
      </c>
      <c r="J13" s="64">
        <v>596635</v>
      </c>
      <c r="K13" s="64">
        <v>345900</v>
      </c>
      <c r="L13" s="64">
        <v>577091</v>
      </c>
      <c r="M13" s="64">
        <v>1519626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1519626</v>
      </c>
      <c r="W13" s="64">
        <v>3013500</v>
      </c>
      <c r="X13" s="64">
        <v>-1493874</v>
      </c>
      <c r="Y13" s="65">
        <v>-49.57</v>
      </c>
      <c r="Z13" s="66">
        <v>6027000</v>
      </c>
    </row>
    <row r="14" spans="1:26" ht="13.5">
      <c r="A14" s="62" t="s">
        <v>38</v>
      </c>
      <c r="B14" s="18">
        <v>3112081</v>
      </c>
      <c r="C14" s="18">
        <v>0</v>
      </c>
      <c r="D14" s="63">
        <v>2582857</v>
      </c>
      <c r="E14" s="64">
        <v>2582857</v>
      </c>
      <c r="F14" s="64">
        <v>222041</v>
      </c>
      <c r="G14" s="64">
        <v>222041</v>
      </c>
      <c r="H14" s="64">
        <v>222041</v>
      </c>
      <c r="I14" s="64">
        <v>666123</v>
      </c>
      <c r="J14" s="64">
        <v>222041</v>
      </c>
      <c r="K14" s="64">
        <v>222041</v>
      </c>
      <c r="L14" s="64">
        <v>222041</v>
      </c>
      <c r="M14" s="64">
        <v>666123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1332246</v>
      </c>
      <c r="W14" s="64">
        <v>1291429</v>
      </c>
      <c r="X14" s="64">
        <v>40817</v>
      </c>
      <c r="Y14" s="65">
        <v>3.16</v>
      </c>
      <c r="Z14" s="66">
        <v>2582857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4450000</v>
      </c>
      <c r="C16" s="18">
        <v>0</v>
      </c>
      <c r="D16" s="63">
        <v>4450000</v>
      </c>
      <c r="E16" s="64">
        <v>4450000</v>
      </c>
      <c r="F16" s="64">
        <v>0</v>
      </c>
      <c r="G16" s="64">
        <v>2500000</v>
      </c>
      <c r="H16" s="64">
        <v>0</v>
      </c>
      <c r="I16" s="64">
        <v>2500000</v>
      </c>
      <c r="J16" s="64">
        <v>0</v>
      </c>
      <c r="K16" s="64">
        <v>0</v>
      </c>
      <c r="L16" s="64">
        <v>245556</v>
      </c>
      <c r="M16" s="64">
        <v>245556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2745556</v>
      </c>
      <c r="W16" s="64">
        <v>2225000</v>
      </c>
      <c r="X16" s="64">
        <v>520556</v>
      </c>
      <c r="Y16" s="65">
        <v>23.4</v>
      </c>
      <c r="Z16" s="66">
        <v>4450000</v>
      </c>
    </row>
    <row r="17" spans="1:26" ht="13.5">
      <c r="A17" s="62" t="s">
        <v>41</v>
      </c>
      <c r="B17" s="18">
        <v>37273168</v>
      </c>
      <c r="C17" s="18">
        <v>0</v>
      </c>
      <c r="D17" s="63">
        <v>26964700</v>
      </c>
      <c r="E17" s="64">
        <v>26964700</v>
      </c>
      <c r="F17" s="64">
        <v>2573694</v>
      </c>
      <c r="G17" s="64">
        <v>2072382</v>
      </c>
      <c r="H17" s="64">
        <v>2577857</v>
      </c>
      <c r="I17" s="64">
        <v>7223933</v>
      </c>
      <c r="J17" s="64">
        <v>2602666</v>
      </c>
      <c r="K17" s="64">
        <v>3181549</v>
      </c>
      <c r="L17" s="64">
        <v>2733338</v>
      </c>
      <c r="M17" s="64">
        <v>8517553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15741486</v>
      </c>
      <c r="W17" s="64">
        <v>13482350</v>
      </c>
      <c r="X17" s="64">
        <v>2259136</v>
      </c>
      <c r="Y17" s="65">
        <v>16.76</v>
      </c>
      <c r="Z17" s="66">
        <v>26964700</v>
      </c>
    </row>
    <row r="18" spans="1:26" ht="13.5">
      <c r="A18" s="74" t="s">
        <v>42</v>
      </c>
      <c r="B18" s="75">
        <f>SUM(B11:B17)</f>
        <v>100850899</v>
      </c>
      <c r="C18" s="75">
        <f>SUM(C11:C17)</f>
        <v>0</v>
      </c>
      <c r="D18" s="76">
        <f aca="true" t="shared" si="1" ref="D18:Z18">SUM(D11:D17)</f>
        <v>104864199</v>
      </c>
      <c r="E18" s="77">
        <f t="shared" si="1"/>
        <v>104864199</v>
      </c>
      <c r="F18" s="77">
        <f t="shared" si="1"/>
        <v>7770699</v>
      </c>
      <c r="G18" s="77">
        <f t="shared" si="1"/>
        <v>10343835</v>
      </c>
      <c r="H18" s="77">
        <f t="shared" si="1"/>
        <v>7869589</v>
      </c>
      <c r="I18" s="77">
        <f t="shared" si="1"/>
        <v>25984123</v>
      </c>
      <c r="J18" s="77">
        <f t="shared" si="1"/>
        <v>8553780</v>
      </c>
      <c r="K18" s="77">
        <f t="shared" si="1"/>
        <v>8979018</v>
      </c>
      <c r="L18" s="77">
        <f t="shared" si="1"/>
        <v>8946630</v>
      </c>
      <c r="M18" s="77">
        <f t="shared" si="1"/>
        <v>26479428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52463551</v>
      </c>
      <c r="W18" s="77">
        <f t="shared" si="1"/>
        <v>52432100</v>
      </c>
      <c r="X18" s="77">
        <f t="shared" si="1"/>
        <v>31451</v>
      </c>
      <c r="Y18" s="71">
        <f>+IF(W18&lt;&gt;0,(X18/W18)*100,0)</f>
        <v>0.05998424629187082</v>
      </c>
      <c r="Z18" s="78">
        <f t="shared" si="1"/>
        <v>104864199</v>
      </c>
    </row>
    <row r="19" spans="1:26" ht="13.5">
      <c r="A19" s="74" t="s">
        <v>43</v>
      </c>
      <c r="B19" s="79">
        <f>+B10-B18</f>
        <v>3031096</v>
      </c>
      <c r="C19" s="79">
        <f>+C10-C18</f>
        <v>0</v>
      </c>
      <c r="D19" s="80">
        <f aca="true" t="shared" si="2" ref="D19:Z19">+D10-D18</f>
        <v>1443777</v>
      </c>
      <c r="E19" s="81">
        <f t="shared" si="2"/>
        <v>1443777</v>
      </c>
      <c r="F19" s="81">
        <f t="shared" si="2"/>
        <v>34387600</v>
      </c>
      <c r="G19" s="81">
        <f t="shared" si="2"/>
        <v>-7579477</v>
      </c>
      <c r="H19" s="81">
        <f t="shared" si="2"/>
        <v>-7731355</v>
      </c>
      <c r="I19" s="81">
        <f t="shared" si="2"/>
        <v>19076768</v>
      </c>
      <c r="J19" s="81">
        <f t="shared" si="2"/>
        <v>-7840077</v>
      </c>
      <c r="K19" s="81">
        <f t="shared" si="2"/>
        <v>-8393246</v>
      </c>
      <c r="L19" s="81">
        <f t="shared" si="2"/>
        <v>24521463</v>
      </c>
      <c r="M19" s="81">
        <f t="shared" si="2"/>
        <v>8288140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27364908</v>
      </c>
      <c r="W19" s="81">
        <f>IF(E10=E18,0,W10-W18)</f>
        <v>721888</v>
      </c>
      <c r="X19" s="81">
        <f t="shared" si="2"/>
        <v>26643020</v>
      </c>
      <c r="Y19" s="82">
        <f>+IF(W19&lt;&gt;0,(X19/W19)*100,0)</f>
        <v>3690.741500066493</v>
      </c>
      <c r="Z19" s="83">
        <f t="shared" si="2"/>
        <v>1443777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3031096</v>
      </c>
      <c r="C22" s="90">
        <f>SUM(C19:C21)</f>
        <v>0</v>
      </c>
      <c r="D22" s="91">
        <f aca="true" t="shared" si="3" ref="D22:Z22">SUM(D19:D21)</f>
        <v>1443777</v>
      </c>
      <c r="E22" s="92">
        <f t="shared" si="3"/>
        <v>1443777</v>
      </c>
      <c r="F22" s="92">
        <f t="shared" si="3"/>
        <v>34387600</v>
      </c>
      <c r="G22" s="92">
        <f t="shared" si="3"/>
        <v>-7579477</v>
      </c>
      <c r="H22" s="92">
        <f t="shared" si="3"/>
        <v>-7731355</v>
      </c>
      <c r="I22" s="92">
        <f t="shared" si="3"/>
        <v>19076768</v>
      </c>
      <c r="J22" s="92">
        <f t="shared" si="3"/>
        <v>-7840077</v>
      </c>
      <c r="K22" s="92">
        <f t="shared" si="3"/>
        <v>-8393246</v>
      </c>
      <c r="L22" s="92">
        <f t="shared" si="3"/>
        <v>24521463</v>
      </c>
      <c r="M22" s="92">
        <f t="shared" si="3"/>
        <v>8288140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27364908</v>
      </c>
      <c r="W22" s="92">
        <f t="shared" si="3"/>
        <v>721888</v>
      </c>
      <c r="X22" s="92">
        <f t="shared" si="3"/>
        <v>26643020</v>
      </c>
      <c r="Y22" s="93">
        <f>+IF(W22&lt;&gt;0,(X22/W22)*100,0)</f>
        <v>3690.741500066493</v>
      </c>
      <c r="Z22" s="94">
        <f t="shared" si="3"/>
        <v>1443777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3031096</v>
      </c>
      <c r="C24" s="79">
        <f>SUM(C22:C23)</f>
        <v>0</v>
      </c>
      <c r="D24" s="80">
        <f aca="true" t="shared" si="4" ref="D24:Z24">SUM(D22:D23)</f>
        <v>1443777</v>
      </c>
      <c r="E24" s="81">
        <f t="shared" si="4"/>
        <v>1443777</v>
      </c>
      <c r="F24" s="81">
        <f t="shared" si="4"/>
        <v>34387600</v>
      </c>
      <c r="G24" s="81">
        <f t="shared" si="4"/>
        <v>-7579477</v>
      </c>
      <c r="H24" s="81">
        <f t="shared" si="4"/>
        <v>-7731355</v>
      </c>
      <c r="I24" s="81">
        <f t="shared" si="4"/>
        <v>19076768</v>
      </c>
      <c r="J24" s="81">
        <f t="shared" si="4"/>
        <v>-7840077</v>
      </c>
      <c r="K24" s="81">
        <f t="shared" si="4"/>
        <v>-8393246</v>
      </c>
      <c r="L24" s="81">
        <f t="shared" si="4"/>
        <v>24521463</v>
      </c>
      <c r="M24" s="81">
        <f t="shared" si="4"/>
        <v>8288140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27364908</v>
      </c>
      <c r="W24" s="81">
        <f t="shared" si="4"/>
        <v>721888</v>
      </c>
      <c r="X24" s="81">
        <f t="shared" si="4"/>
        <v>26643020</v>
      </c>
      <c r="Y24" s="82">
        <f>+IF(W24&lt;&gt;0,(X24/W24)*100,0)</f>
        <v>3690.741500066493</v>
      </c>
      <c r="Z24" s="83">
        <f t="shared" si="4"/>
        <v>1443777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1838437</v>
      </c>
      <c r="C27" s="21">
        <v>0</v>
      </c>
      <c r="D27" s="103">
        <v>3975100</v>
      </c>
      <c r="E27" s="104">
        <v>3975100</v>
      </c>
      <c r="F27" s="104">
        <v>67168</v>
      </c>
      <c r="G27" s="104">
        <v>39064</v>
      </c>
      <c r="H27" s="104">
        <v>64389</v>
      </c>
      <c r="I27" s="104">
        <v>170621</v>
      </c>
      <c r="J27" s="104">
        <v>989617</v>
      </c>
      <c r="K27" s="104">
        <v>448592</v>
      </c>
      <c r="L27" s="104">
        <v>25435</v>
      </c>
      <c r="M27" s="104">
        <v>1463644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1634265</v>
      </c>
      <c r="W27" s="104">
        <v>1987550</v>
      </c>
      <c r="X27" s="104">
        <v>-353285</v>
      </c>
      <c r="Y27" s="105">
        <v>-17.77</v>
      </c>
      <c r="Z27" s="106">
        <v>3975100</v>
      </c>
    </row>
    <row r="28" spans="1:26" ht="13.5">
      <c r="A28" s="107" t="s">
        <v>44</v>
      </c>
      <c r="B28" s="18">
        <v>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5">
        <v>0</v>
      </c>
      <c r="Z28" s="66">
        <v>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1838437</v>
      </c>
      <c r="C31" s="18">
        <v>0</v>
      </c>
      <c r="D31" s="63">
        <v>3975100</v>
      </c>
      <c r="E31" s="64">
        <v>3975100</v>
      </c>
      <c r="F31" s="64">
        <v>67168</v>
      </c>
      <c r="G31" s="64">
        <v>39064</v>
      </c>
      <c r="H31" s="64">
        <v>64389</v>
      </c>
      <c r="I31" s="64">
        <v>170621</v>
      </c>
      <c r="J31" s="64">
        <v>989617</v>
      </c>
      <c r="K31" s="64">
        <v>448592</v>
      </c>
      <c r="L31" s="64">
        <v>25435</v>
      </c>
      <c r="M31" s="64">
        <v>1463644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1634265</v>
      </c>
      <c r="W31" s="64">
        <v>1987550</v>
      </c>
      <c r="X31" s="64">
        <v>-353285</v>
      </c>
      <c r="Y31" s="65">
        <v>-17.77</v>
      </c>
      <c r="Z31" s="66">
        <v>3975100</v>
      </c>
    </row>
    <row r="32" spans="1:26" ht="13.5">
      <c r="A32" s="74" t="s">
        <v>50</v>
      </c>
      <c r="B32" s="21">
        <f>SUM(B28:B31)</f>
        <v>1838437</v>
      </c>
      <c r="C32" s="21">
        <f>SUM(C28:C31)</f>
        <v>0</v>
      </c>
      <c r="D32" s="103">
        <f aca="true" t="shared" si="5" ref="D32:Z32">SUM(D28:D31)</f>
        <v>3975100</v>
      </c>
      <c r="E32" s="104">
        <f t="shared" si="5"/>
        <v>3975100</v>
      </c>
      <c r="F32" s="104">
        <f t="shared" si="5"/>
        <v>67168</v>
      </c>
      <c r="G32" s="104">
        <f t="shared" si="5"/>
        <v>39064</v>
      </c>
      <c r="H32" s="104">
        <f t="shared" si="5"/>
        <v>64389</v>
      </c>
      <c r="I32" s="104">
        <f t="shared" si="5"/>
        <v>170621</v>
      </c>
      <c r="J32" s="104">
        <f t="shared" si="5"/>
        <v>989617</v>
      </c>
      <c r="K32" s="104">
        <f t="shared" si="5"/>
        <v>448592</v>
      </c>
      <c r="L32" s="104">
        <f t="shared" si="5"/>
        <v>25435</v>
      </c>
      <c r="M32" s="104">
        <f t="shared" si="5"/>
        <v>1463644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1634265</v>
      </c>
      <c r="W32" s="104">
        <f t="shared" si="5"/>
        <v>1987550</v>
      </c>
      <c r="X32" s="104">
        <f t="shared" si="5"/>
        <v>-353285</v>
      </c>
      <c r="Y32" s="105">
        <f>+IF(W32&lt;&gt;0,(X32/W32)*100,0)</f>
        <v>-17.774898744685668</v>
      </c>
      <c r="Z32" s="106">
        <f t="shared" si="5"/>
        <v>3975100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37289723</v>
      </c>
      <c r="C35" s="18">
        <v>0</v>
      </c>
      <c r="D35" s="63">
        <v>19520602</v>
      </c>
      <c r="E35" s="64">
        <v>19520602</v>
      </c>
      <c r="F35" s="64">
        <v>78393371</v>
      </c>
      <c r="G35" s="64">
        <v>59125451</v>
      </c>
      <c r="H35" s="64">
        <v>59298811</v>
      </c>
      <c r="I35" s="64">
        <v>59298811</v>
      </c>
      <c r="J35" s="64">
        <v>51647356</v>
      </c>
      <c r="K35" s="64">
        <v>44065821</v>
      </c>
      <c r="L35" s="64">
        <v>93987257</v>
      </c>
      <c r="M35" s="64">
        <v>93987257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93987257</v>
      </c>
      <c r="W35" s="64">
        <v>9760301</v>
      </c>
      <c r="X35" s="64">
        <v>84226956</v>
      </c>
      <c r="Y35" s="65">
        <v>862.95</v>
      </c>
      <c r="Z35" s="66">
        <v>19520602</v>
      </c>
    </row>
    <row r="36" spans="1:26" ht="13.5">
      <c r="A36" s="62" t="s">
        <v>53</v>
      </c>
      <c r="B36" s="18">
        <v>76346515</v>
      </c>
      <c r="C36" s="18">
        <v>0</v>
      </c>
      <c r="D36" s="63">
        <v>86934398</v>
      </c>
      <c r="E36" s="64">
        <v>86934398</v>
      </c>
      <c r="F36" s="64">
        <v>84612611</v>
      </c>
      <c r="G36" s="64">
        <v>76346515</v>
      </c>
      <c r="H36" s="64">
        <v>76410905</v>
      </c>
      <c r="I36" s="64">
        <v>76410905</v>
      </c>
      <c r="J36" s="64">
        <v>77400522</v>
      </c>
      <c r="K36" s="64">
        <v>77849114</v>
      </c>
      <c r="L36" s="64">
        <v>76842914</v>
      </c>
      <c r="M36" s="64">
        <v>76842914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76842914</v>
      </c>
      <c r="W36" s="64">
        <v>43467199</v>
      </c>
      <c r="X36" s="64">
        <v>33375715</v>
      </c>
      <c r="Y36" s="65">
        <v>76.78</v>
      </c>
      <c r="Z36" s="66">
        <v>86934398</v>
      </c>
    </row>
    <row r="37" spans="1:26" ht="13.5">
      <c r="A37" s="62" t="s">
        <v>54</v>
      </c>
      <c r="B37" s="18">
        <v>9778086</v>
      </c>
      <c r="C37" s="18">
        <v>0</v>
      </c>
      <c r="D37" s="63">
        <v>7768000</v>
      </c>
      <c r="E37" s="64">
        <v>7768000</v>
      </c>
      <c r="F37" s="64">
        <v>8382978</v>
      </c>
      <c r="G37" s="64">
        <v>8896079</v>
      </c>
      <c r="H37" s="64">
        <v>25363369</v>
      </c>
      <c r="I37" s="64">
        <v>25363369</v>
      </c>
      <c r="J37" s="64">
        <v>25356922</v>
      </c>
      <c r="K37" s="64">
        <v>25521033</v>
      </c>
      <c r="L37" s="64">
        <v>23781950</v>
      </c>
      <c r="M37" s="64">
        <v>23781950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23781950</v>
      </c>
      <c r="W37" s="64">
        <v>3884000</v>
      </c>
      <c r="X37" s="64">
        <v>19897950</v>
      </c>
      <c r="Y37" s="65">
        <v>512.31</v>
      </c>
      <c r="Z37" s="66">
        <v>7768000</v>
      </c>
    </row>
    <row r="38" spans="1:26" ht="13.5">
      <c r="A38" s="62" t="s">
        <v>55</v>
      </c>
      <c r="B38" s="18">
        <v>22366898</v>
      </c>
      <c r="C38" s="18">
        <v>0</v>
      </c>
      <c r="D38" s="63">
        <v>19737000</v>
      </c>
      <c r="E38" s="64">
        <v>19737000</v>
      </c>
      <c r="F38" s="64">
        <v>22629858</v>
      </c>
      <c r="G38" s="64">
        <v>21922816</v>
      </c>
      <c r="H38" s="64">
        <v>21922816</v>
      </c>
      <c r="I38" s="64">
        <v>21922816</v>
      </c>
      <c r="J38" s="64">
        <v>21922816</v>
      </c>
      <c r="K38" s="64">
        <v>21922816</v>
      </c>
      <c r="L38" s="64">
        <v>21922816</v>
      </c>
      <c r="M38" s="64">
        <v>21922816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21922816</v>
      </c>
      <c r="W38" s="64">
        <v>9868500</v>
      </c>
      <c r="X38" s="64">
        <v>12054316</v>
      </c>
      <c r="Y38" s="65">
        <v>122.15</v>
      </c>
      <c r="Z38" s="66">
        <v>19737000</v>
      </c>
    </row>
    <row r="39" spans="1:26" ht="13.5">
      <c r="A39" s="62" t="s">
        <v>56</v>
      </c>
      <c r="B39" s="18">
        <v>81491254</v>
      </c>
      <c r="C39" s="18">
        <v>0</v>
      </c>
      <c r="D39" s="63">
        <v>78950000</v>
      </c>
      <c r="E39" s="64">
        <v>78950000</v>
      </c>
      <c r="F39" s="64">
        <v>131993146</v>
      </c>
      <c r="G39" s="64">
        <v>104653071</v>
      </c>
      <c r="H39" s="64">
        <v>88423531</v>
      </c>
      <c r="I39" s="64">
        <v>88423531</v>
      </c>
      <c r="J39" s="64">
        <v>81768140</v>
      </c>
      <c r="K39" s="64">
        <v>74471086</v>
      </c>
      <c r="L39" s="64">
        <v>125125405</v>
      </c>
      <c r="M39" s="64">
        <v>125125405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125125405</v>
      </c>
      <c r="W39" s="64">
        <v>39475000</v>
      </c>
      <c r="X39" s="64">
        <v>85650405</v>
      </c>
      <c r="Y39" s="65">
        <v>216.97</v>
      </c>
      <c r="Z39" s="66">
        <v>78950000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12680516</v>
      </c>
      <c r="C42" s="18">
        <v>0</v>
      </c>
      <c r="D42" s="63">
        <v>6886900</v>
      </c>
      <c r="E42" s="64">
        <v>6886900</v>
      </c>
      <c r="F42" s="64">
        <v>-416154</v>
      </c>
      <c r="G42" s="64">
        <v>2662035</v>
      </c>
      <c r="H42" s="64">
        <v>2334064</v>
      </c>
      <c r="I42" s="64">
        <v>4579945</v>
      </c>
      <c r="J42" s="64">
        <v>3375927</v>
      </c>
      <c r="K42" s="64">
        <v>-6872283</v>
      </c>
      <c r="L42" s="64">
        <v>304842186</v>
      </c>
      <c r="M42" s="64">
        <v>301345830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305925775</v>
      </c>
      <c r="W42" s="64">
        <v>31716236</v>
      </c>
      <c r="X42" s="64">
        <v>274209539</v>
      </c>
      <c r="Y42" s="65">
        <v>864.57</v>
      </c>
      <c r="Z42" s="66">
        <v>6886900</v>
      </c>
    </row>
    <row r="43" spans="1:26" ht="13.5">
      <c r="A43" s="62" t="s">
        <v>59</v>
      </c>
      <c r="B43" s="18">
        <v>-15716361</v>
      </c>
      <c r="C43" s="18">
        <v>0</v>
      </c>
      <c r="D43" s="63">
        <v>-474983</v>
      </c>
      <c r="E43" s="64">
        <v>-474983</v>
      </c>
      <c r="F43" s="64">
        <v>-67168</v>
      </c>
      <c r="G43" s="64">
        <v>-39064</v>
      </c>
      <c r="H43" s="64">
        <v>-64390</v>
      </c>
      <c r="I43" s="64">
        <v>-170622</v>
      </c>
      <c r="J43" s="64">
        <v>-989617</v>
      </c>
      <c r="K43" s="64">
        <v>-448592</v>
      </c>
      <c r="L43" s="64">
        <v>-25435</v>
      </c>
      <c r="M43" s="64">
        <v>-1463644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-1634266</v>
      </c>
      <c r="W43" s="64">
        <v>2501410</v>
      </c>
      <c r="X43" s="64">
        <v>-4135676</v>
      </c>
      <c r="Y43" s="65">
        <v>-165.33</v>
      </c>
      <c r="Z43" s="66">
        <v>-474983</v>
      </c>
    </row>
    <row r="44" spans="1:26" ht="13.5">
      <c r="A44" s="62" t="s">
        <v>60</v>
      </c>
      <c r="B44" s="18">
        <v>-1044830</v>
      </c>
      <c r="C44" s="18">
        <v>0</v>
      </c>
      <c r="D44" s="63">
        <v>-1847000</v>
      </c>
      <c r="E44" s="64">
        <v>-1847000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-2083971</v>
      </c>
      <c r="M44" s="64">
        <v>-2083971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-2083971</v>
      </c>
      <c r="W44" s="64">
        <v>0</v>
      </c>
      <c r="X44" s="64">
        <v>-2083971</v>
      </c>
      <c r="Y44" s="65">
        <v>0</v>
      </c>
      <c r="Z44" s="66">
        <v>-1847000</v>
      </c>
    </row>
    <row r="45" spans="1:26" ht="13.5">
      <c r="A45" s="74" t="s">
        <v>61</v>
      </c>
      <c r="B45" s="21">
        <v>11034621</v>
      </c>
      <c r="C45" s="21">
        <v>0</v>
      </c>
      <c r="D45" s="103">
        <v>37022407</v>
      </c>
      <c r="E45" s="104">
        <v>37022407</v>
      </c>
      <c r="F45" s="104">
        <v>3452382</v>
      </c>
      <c r="G45" s="104">
        <v>6075353</v>
      </c>
      <c r="H45" s="104">
        <v>8345027</v>
      </c>
      <c r="I45" s="104">
        <v>8345027</v>
      </c>
      <c r="J45" s="104">
        <v>10731337</v>
      </c>
      <c r="K45" s="104">
        <v>3410462</v>
      </c>
      <c r="L45" s="104">
        <v>306143242</v>
      </c>
      <c r="M45" s="104">
        <v>306143242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306143242</v>
      </c>
      <c r="W45" s="104">
        <v>66675136</v>
      </c>
      <c r="X45" s="104">
        <v>239468106</v>
      </c>
      <c r="Y45" s="105">
        <v>359.16</v>
      </c>
      <c r="Z45" s="106">
        <v>37022407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933109</v>
      </c>
      <c r="Y49" s="58">
        <v>933109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654977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654977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769874</v>
      </c>
      <c r="C67" s="23"/>
      <c r="D67" s="24">
        <v>483976</v>
      </c>
      <c r="E67" s="25">
        <v>483976</v>
      </c>
      <c r="F67" s="25">
        <v>64862</v>
      </c>
      <c r="G67" s="25">
        <v>64866</v>
      </c>
      <c r="H67" s="25">
        <v>64866</v>
      </c>
      <c r="I67" s="25">
        <v>194594</v>
      </c>
      <c r="J67" s="25">
        <v>64866</v>
      </c>
      <c r="K67" s="25">
        <v>64669</v>
      </c>
      <c r="L67" s="25">
        <v>129740</v>
      </c>
      <c r="M67" s="25">
        <v>259275</v>
      </c>
      <c r="N67" s="25"/>
      <c r="O67" s="25"/>
      <c r="P67" s="25"/>
      <c r="Q67" s="25"/>
      <c r="R67" s="25"/>
      <c r="S67" s="25"/>
      <c r="T67" s="25"/>
      <c r="U67" s="25"/>
      <c r="V67" s="25">
        <v>453869</v>
      </c>
      <c r="W67" s="25">
        <v>241988</v>
      </c>
      <c r="X67" s="25"/>
      <c r="Y67" s="24"/>
      <c r="Z67" s="26">
        <v>483976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769874</v>
      </c>
      <c r="C75" s="27"/>
      <c r="D75" s="28">
        <v>483976</v>
      </c>
      <c r="E75" s="29">
        <v>483976</v>
      </c>
      <c r="F75" s="29">
        <v>64862</v>
      </c>
      <c r="G75" s="29">
        <v>64866</v>
      </c>
      <c r="H75" s="29">
        <v>64866</v>
      </c>
      <c r="I75" s="29">
        <v>194594</v>
      </c>
      <c r="J75" s="29">
        <v>64866</v>
      </c>
      <c r="K75" s="29">
        <v>64669</v>
      </c>
      <c r="L75" s="29">
        <v>129740</v>
      </c>
      <c r="M75" s="29">
        <v>259275</v>
      </c>
      <c r="N75" s="29"/>
      <c r="O75" s="29"/>
      <c r="P75" s="29"/>
      <c r="Q75" s="29"/>
      <c r="R75" s="29"/>
      <c r="S75" s="29"/>
      <c r="T75" s="29"/>
      <c r="U75" s="29"/>
      <c r="V75" s="29">
        <v>453869</v>
      </c>
      <c r="W75" s="29">
        <v>241988</v>
      </c>
      <c r="X75" s="29"/>
      <c r="Y75" s="28"/>
      <c r="Z75" s="30">
        <v>483976</v>
      </c>
    </row>
    <row r="76" spans="1:26" ht="13.5" hidden="1">
      <c r="A76" s="41" t="s">
        <v>114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33194514</v>
      </c>
      <c r="C5" s="18">
        <v>0</v>
      </c>
      <c r="D5" s="63">
        <v>26809042</v>
      </c>
      <c r="E5" s="64">
        <v>26809042</v>
      </c>
      <c r="F5" s="64">
        <v>1164380</v>
      </c>
      <c r="G5" s="64">
        <v>36949148</v>
      </c>
      <c r="H5" s="64">
        <v>0</v>
      </c>
      <c r="I5" s="64">
        <v>38113528</v>
      </c>
      <c r="J5" s="64">
        <v>0</v>
      </c>
      <c r="K5" s="64">
        <v>-937</v>
      </c>
      <c r="L5" s="64">
        <v>0</v>
      </c>
      <c r="M5" s="64">
        <v>-937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38112591</v>
      </c>
      <c r="W5" s="64">
        <v>13404521</v>
      </c>
      <c r="X5" s="64">
        <v>24708070</v>
      </c>
      <c r="Y5" s="65">
        <v>184.33</v>
      </c>
      <c r="Z5" s="66">
        <v>26809042</v>
      </c>
    </row>
    <row r="6" spans="1:26" ht="13.5">
      <c r="A6" s="62" t="s">
        <v>32</v>
      </c>
      <c r="B6" s="18">
        <v>101690187</v>
      </c>
      <c r="C6" s="18">
        <v>0</v>
      </c>
      <c r="D6" s="63">
        <v>120951755</v>
      </c>
      <c r="E6" s="64">
        <v>120951755</v>
      </c>
      <c r="F6" s="64">
        <v>10041241</v>
      </c>
      <c r="G6" s="64">
        <v>12350743</v>
      </c>
      <c r="H6" s="64">
        <v>7696794</v>
      </c>
      <c r="I6" s="64">
        <v>30088778</v>
      </c>
      <c r="J6" s="64">
        <v>10568699</v>
      </c>
      <c r="K6" s="64">
        <v>9551281</v>
      </c>
      <c r="L6" s="64">
        <v>8929238</v>
      </c>
      <c r="M6" s="64">
        <v>29049218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59137996</v>
      </c>
      <c r="W6" s="64">
        <v>60475878</v>
      </c>
      <c r="X6" s="64">
        <v>-1337882</v>
      </c>
      <c r="Y6" s="65">
        <v>-2.21</v>
      </c>
      <c r="Z6" s="66">
        <v>120951755</v>
      </c>
    </row>
    <row r="7" spans="1:26" ht="13.5">
      <c r="A7" s="62" t="s">
        <v>33</v>
      </c>
      <c r="B7" s="18">
        <v>2311523</v>
      </c>
      <c r="C7" s="18">
        <v>0</v>
      </c>
      <c r="D7" s="63">
        <v>600000</v>
      </c>
      <c r="E7" s="64">
        <v>600000</v>
      </c>
      <c r="F7" s="64">
        <v>134699</v>
      </c>
      <c r="G7" s="64">
        <v>0</v>
      </c>
      <c r="H7" s="64">
        <v>25364</v>
      </c>
      <c r="I7" s="64">
        <v>160063</v>
      </c>
      <c r="J7" s="64">
        <v>30576</v>
      </c>
      <c r="K7" s="64">
        <v>5234</v>
      </c>
      <c r="L7" s="64">
        <v>0</v>
      </c>
      <c r="M7" s="64">
        <v>35810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195873</v>
      </c>
      <c r="W7" s="64">
        <v>300000</v>
      </c>
      <c r="X7" s="64">
        <v>-104127</v>
      </c>
      <c r="Y7" s="65">
        <v>-34.71</v>
      </c>
      <c r="Z7" s="66">
        <v>600000</v>
      </c>
    </row>
    <row r="8" spans="1:26" ht="13.5">
      <c r="A8" s="62" t="s">
        <v>34</v>
      </c>
      <c r="B8" s="18">
        <v>168858000</v>
      </c>
      <c r="C8" s="18">
        <v>0</v>
      </c>
      <c r="D8" s="63">
        <v>172834650</v>
      </c>
      <c r="E8" s="64">
        <v>172834650</v>
      </c>
      <c r="F8" s="64">
        <v>59460515</v>
      </c>
      <c r="G8" s="64">
        <v>0</v>
      </c>
      <c r="H8" s="64">
        <v>490099</v>
      </c>
      <c r="I8" s="64">
        <v>59950614</v>
      </c>
      <c r="J8" s="64">
        <v>1044608</v>
      </c>
      <c r="K8" s="64">
        <v>0</v>
      </c>
      <c r="L8" s="64">
        <v>55006000</v>
      </c>
      <c r="M8" s="64">
        <v>56050608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116001222</v>
      </c>
      <c r="W8" s="64">
        <v>86417325</v>
      </c>
      <c r="X8" s="64">
        <v>29583897</v>
      </c>
      <c r="Y8" s="65">
        <v>34.23</v>
      </c>
      <c r="Z8" s="66">
        <v>172834650</v>
      </c>
    </row>
    <row r="9" spans="1:26" ht="13.5">
      <c r="A9" s="62" t="s">
        <v>35</v>
      </c>
      <c r="B9" s="18">
        <v>33913243</v>
      </c>
      <c r="C9" s="18">
        <v>0</v>
      </c>
      <c r="D9" s="63">
        <v>50746087</v>
      </c>
      <c r="E9" s="64">
        <v>50746087</v>
      </c>
      <c r="F9" s="64">
        <v>271157</v>
      </c>
      <c r="G9" s="64">
        <v>1615203</v>
      </c>
      <c r="H9" s="64">
        <v>1615989</v>
      </c>
      <c r="I9" s="64">
        <v>3502349</v>
      </c>
      <c r="J9" s="64">
        <v>2189084</v>
      </c>
      <c r="K9" s="64">
        <v>1861408</v>
      </c>
      <c r="L9" s="64">
        <v>1777815</v>
      </c>
      <c r="M9" s="64">
        <v>5828307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9330656</v>
      </c>
      <c r="W9" s="64">
        <v>25373044</v>
      </c>
      <c r="X9" s="64">
        <v>-16042388</v>
      </c>
      <c r="Y9" s="65">
        <v>-63.23</v>
      </c>
      <c r="Z9" s="66">
        <v>50746087</v>
      </c>
    </row>
    <row r="10" spans="1:26" ht="25.5">
      <c r="A10" s="67" t="s">
        <v>99</v>
      </c>
      <c r="B10" s="68">
        <f>SUM(B5:B9)</f>
        <v>339967467</v>
      </c>
      <c r="C10" s="68">
        <f>SUM(C5:C9)</f>
        <v>0</v>
      </c>
      <c r="D10" s="69">
        <f aca="true" t="shared" si="0" ref="D10:Z10">SUM(D5:D9)</f>
        <v>371941534</v>
      </c>
      <c r="E10" s="70">
        <f t="shared" si="0"/>
        <v>371941534</v>
      </c>
      <c r="F10" s="70">
        <f t="shared" si="0"/>
        <v>71071992</v>
      </c>
      <c r="G10" s="70">
        <f t="shared" si="0"/>
        <v>50915094</v>
      </c>
      <c r="H10" s="70">
        <f t="shared" si="0"/>
        <v>9828246</v>
      </c>
      <c r="I10" s="70">
        <f t="shared" si="0"/>
        <v>131815332</v>
      </c>
      <c r="J10" s="70">
        <f t="shared" si="0"/>
        <v>13832967</v>
      </c>
      <c r="K10" s="70">
        <f t="shared" si="0"/>
        <v>11416986</v>
      </c>
      <c r="L10" s="70">
        <f t="shared" si="0"/>
        <v>65713053</v>
      </c>
      <c r="M10" s="70">
        <f t="shared" si="0"/>
        <v>90963006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222778338</v>
      </c>
      <c r="W10" s="70">
        <f t="shared" si="0"/>
        <v>185970768</v>
      </c>
      <c r="X10" s="70">
        <f t="shared" si="0"/>
        <v>36807570</v>
      </c>
      <c r="Y10" s="71">
        <f>+IF(W10&lt;&gt;0,(X10/W10)*100,0)</f>
        <v>19.79212668520033</v>
      </c>
      <c r="Z10" s="72">
        <f t="shared" si="0"/>
        <v>371941534</v>
      </c>
    </row>
    <row r="11" spans="1:26" ht="13.5">
      <c r="A11" s="62" t="s">
        <v>36</v>
      </c>
      <c r="B11" s="18">
        <v>128148255</v>
      </c>
      <c r="C11" s="18">
        <v>0</v>
      </c>
      <c r="D11" s="63">
        <v>123170428</v>
      </c>
      <c r="E11" s="64">
        <v>123170428</v>
      </c>
      <c r="F11" s="64">
        <v>10408814</v>
      </c>
      <c r="G11" s="64">
        <v>10722085</v>
      </c>
      <c r="H11" s="64">
        <v>10005602</v>
      </c>
      <c r="I11" s="64">
        <v>31136501</v>
      </c>
      <c r="J11" s="64">
        <v>10285476</v>
      </c>
      <c r="K11" s="64">
        <v>10175893</v>
      </c>
      <c r="L11" s="64">
        <v>11661170</v>
      </c>
      <c r="M11" s="64">
        <v>32122539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63259040</v>
      </c>
      <c r="W11" s="64">
        <v>61585214</v>
      </c>
      <c r="X11" s="64">
        <v>1673826</v>
      </c>
      <c r="Y11" s="65">
        <v>2.72</v>
      </c>
      <c r="Z11" s="66">
        <v>123170428</v>
      </c>
    </row>
    <row r="12" spans="1:26" ht="13.5">
      <c r="A12" s="62" t="s">
        <v>37</v>
      </c>
      <c r="B12" s="18">
        <v>11081717</v>
      </c>
      <c r="C12" s="18">
        <v>0</v>
      </c>
      <c r="D12" s="63">
        <v>8943752</v>
      </c>
      <c r="E12" s="64">
        <v>8943752</v>
      </c>
      <c r="F12" s="64">
        <v>708658</v>
      </c>
      <c r="G12" s="64">
        <v>710872</v>
      </c>
      <c r="H12" s="64">
        <v>711521</v>
      </c>
      <c r="I12" s="64">
        <v>2131051</v>
      </c>
      <c r="J12" s="64">
        <v>716880</v>
      </c>
      <c r="K12" s="64">
        <v>718815</v>
      </c>
      <c r="L12" s="64">
        <v>709503</v>
      </c>
      <c r="M12" s="64">
        <v>2145198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4276249</v>
      </c>
      <c r="W12" s="64">
        <v>4471876</v>
      </c>
      <c r="X12" s="64">
        <v>-195627</v>
      </c>
      <c r="Y12" s="65">
        <v>-4.37</v>
      </c>
      <c r="Z12" s="66">
        <v>8943752</v>
      </c>
    </row>
    <row r="13" spans="1:26" ht="13.5">
      <c r="A13" s="62" t="s">
        <v>100</v>
      </c>
      <c r="B13" s="18">
        <v>208622216</v>
      </c>
      <c r="C13" s="18">
        <v>0</v>
      </c>
      <c r="D13" s="63">
        <v>165501084</v>
      </c>
      <c r="E13" s="64">
        <v>165501084</v>
      </c>
      <c r="F13" s="64">
        <v>13742330</v>
      </c>
      <c r="G13" s="64">
        <v>0</v>
      </c>
      <c r="H13" s="64">
        <v>0</v>
      </c>
      <c r="I13" s="64">
        <v>13742330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13742330</v>
      </c>
      <c r="W13" s="64">
        <v>82750542</v>
      </c>
      <c r="X13" s="64">
        <v>-69008212</v>
      </c>
      <c r="Y13" s="65">
        <v>-83.39</v>
      </c>
      <c r="Z13" s="66">
        <v>165501084</v>
      </c>
    </row>
    <row r="14" spans="1:26" ht="13.5">
      <c r="A14" s="62" t="s">
        <v>38</v>
      </c>
      <c r="B14" s="18">
        <v>1265372</v>
      </c>
      <c r="C14" s="18">
        <v>0</v>
      </c>
      <c r="D14" s="63">
        <v>1880000</v>
      </c>
      <c r="E14" s="64">
        <v>1880000</v>
      </c>
      <c r="F14" s="64">
        <v>489</v>
      </c>
      <c r="G14" s="64">
        <v>2917</v>
      </c>
      <c r="H14" s="64">
        <v>4693</v>
      </c>
      <c r="I14" s="64">
        <v>8099</v>
      </c>
      <c r="J14" s="64">
        <v>19817</v>
      </c>
      <c r="K14" s="64">
        <v>5450</v>
      </c>
      <c r="L14" s="64">
        <v>4117</v>
      </c>
      <c r="M14" s="64">
        <v>29384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37483</v>
      </c>
      <c r="W14" s="64">
        <v>940000</v>
      </c>
      <c r="X14" s="64">
        <v>-902517</v>
      </c>
      <c r="Y14" s="65">
        <v>-96.01</v>
      </c>
      <c r="Z14" s="66">
        <v>1880000</v>
      </c>
    </row>
    <row r="15" spans="1:26" ht="13.5">
      <c r="A15" s="62" t="s">
        <v>39</v>
      </c>
      <c r="B15" s="18">
        <v>48436867</v>
      </c>
      <c r="C15" s="18">
        <v>0</v>
      </c>
      <c r="D15" s="63">
        <v>54000000</v>
      </c>
      <c r="E15" s="64">
        <v>54000000</v>
      </c>
      <c r="F15" s="64">
        <v>6954920</v>
      </c>
      <c r="G15" s="64">
        <v>7177176</v>
      </c>
      <c r="H15" s="64">
        <v>6135877</v>
      </c>
      <c r="I15" s="64">
        <v>20267973</v>
      </c>
      <c r="J15" s="64">
        <v>3410234</v>
      </c>
      <c r="K15" s="64">
        <v>4482000</v>
      </c>
      <c r="L15" s="64">
        <v>3362969</v>
      </c>
      <c r="M15" s="64">
        <v>11255203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31523176</v>
      </c>
      <c r="W15" s="64">
        <v>27000000</v>
      </c>
      <c r="X15" s="64">
        <v>4523176</v>
      </c>
      <c r="Y15" s="65">
        <v>16.75</v>
      </c>
      <c r="Z15" s="66">
        <v>54000000</v>
      </c>
    </row>
    <row r="16" spans="1:26" ht="13.5">
      <c r="A16" s="73" t="s">
        <v>40</v>
      </c>
      <c r="B16" s="18">
        <v>8132606</v>
      </c>
      <c r="C16" s="18">
        <v>0</v>
      </c>
      <c r="D16" s="63">
        <v>15665000</v>
      </c>
      <c r="E16" s="64">
        <v>15665000</v>
      </c>
      <c r="F16" s="64">
        <v>4350</v>
      </c>
      <c r="G16" s="64">
        <v>22094</v>
      </c>
      <c r="H16" s="64">
        <v>409153</v>
      </c>
      <c r="I16" s="64">
        <v>435597</v>
      </c>
      <c r="J16" s="64">
        <v>313198</v>
      </c>
      <c r="K16" s="64">
        <v>941207</v>
      </c>
      <c r="L16" s="64">
        <v>326169</v>
      </c>
      <c r="M16" s="64">
        <v>1580574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2016171</v>
      </c>
      <c r="W16" s="64">
        <v>7832500</v>
      </c>
      <c r="X16" s="64">
        <v>-5816329</v>
      </c>
      <c r="Y16" s="65">
        <v>-74.26</v>
      </c>
      <c r="Z16" s="66">
        <v>15665000</v>
      </c>
    </row>
    <row r="17" spans="1:26" ht="13.5">
      <c r="A17" s="62" t="s">
        <v>41</v>
      </c>
      <c r="B17" s="18">
        <v>165086253</v>
      </c>
      <c r="C17" s="18">
        <v>0</v>
      </c>
      <c r="D17" s="63">
        <v>124605731</v>
      </c>
      <c r="E17" s="64">
        <v>124605731</v>
      </c>
      <c r="F17" s="64">
        <v>11242340</v>
      </c>
      <c r="G17" s="64">
        <v>3152367</v>
      </c>
      <c r="H17" s="64">
        <v>6977520</v>
      </c>
      <c r="I17" s="64">
        <v>21372227</v>
      </c>
      <c r="J17" s="64">
        <v>10384038</v>
      </c>
      <c r="K17" s="64">
        <v>6489408</v>
      </c>
      <c r="L17" s="64">
        <v>7677462</v>
      </c>
      <c r="M17" s="64">
        <v>24550908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45923135</v>
      </c>
      <c r="W17" s="64">
        <v>62302866</v>
      </c>
      <c r="X17" s="64">
        <v>-16379731</v>
      </c>
      <c r="Y17" s="65">
        <v>-26.29</v>
      </c>
      <c r="Z17" s="66">
        <v>124605731</v>
      </c>
    </row>
    <row r="18" spans="1:26" ht="13.5">
      <c r="A18" s="74" t="s">
        <v>42</v>
      </c>
      <c r="B18" s="75">
        <f>SUM(B11:B17)</f>
        <v>570773286</v>
      </c>
      <c r="C18" s="75">
        <f>SUM(C11:C17)</f>
        <v>0</v>
      </c>
      <c r="D18" s="76">
        <f aca="true" t="shared" si="1" ref="D18:Z18">SUM(D11:D17)</f>
        <v>493765995</v>
      </c>
      <c r="E18" s="77">
        <f t="shared" si="1"/>
        <v>493765995</v>
      </c>
      <c r="F18" s="77">
        <f t="shared" si="1"/>
        <v>43061901</v>
      </c>
      <c r="G18" s="77">
        <f t="shared" si="1"/>
        <v>21787511</v>
      </c>
      <c r="H18" s="77">
        <f t="shared" si="1"/>
        <v>24244366</v>
      </c>
      <c r="I18" s="77">
        <f t="shared" si="1"/>
        <v>89093778</v>
      </c>
      <c r="J18" s="77">
        <f t="shared" si="1"/>
        <v>25129643</v>
      </c>
      <c r="K18" s="77">
        <f t="shared" si="1"/>
        <v>22812773</v>
      </c>
      <c r="L18" s="77">
        <f t="shared" si="1"/>
        <v>23741390</v>
      </c>
      <c r="M18" s="77">
        <f t="shared" si="1"/>
        <v>71683806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160777584</v>
      </c>
      <c r="W18" s="77">
        <f t="shared" si="1"/>
        <v>246882998</v>
      </c>
      <c r="X18" s="77">
        <f t="shared" si="1"/>
        <v>-86105414</v>
      </c>
      <c r="Y18" s="71">
        <f>+IF(W18&lt;&gt;0,(X18/W18)*100,0)</f>
        <v>-34.87701247049827</v>
      </c>
      <c r="Z18" s="78">
        <f t="shared" si="1"/>
        <v>493765995</v>
      </c>
    </row>
    <row r="19" spans="1:26" ht="13.5">
      <c r="A19" s="74" t="s">
        <v>43</v>
      </c>
      <c r="B19" s="79">
        <f>+B10-B18</f>
        <v>-230805819</v>
      </c>
      <c r="C19" s="79">
        <f>+C10-C18</f>
        <v>0</v>
      </c>
      <c r="D19" s="80">
        <f aca="true" t="shared" si="2" ref="D19:Z19">+D10-D18</f>
        <v>-121824461</v>
      </c>
      <c r="E19" s="81">
        <f t="shared" si="2"/>
        <v>-121824461</v>
      </c>
      <c r="F19" s="81">
        <f t="shared" si="2"/>
        <v>28010091</v>
      </c>
      <c r="G19" s="81">
        <f t="shared" si="2"/>
        <v>29127583</v>
      </c>
      <c r="H19" s="81">
        <f t="shared" si="2"/>
        <v>-14416120</v>
      </c>
      <c r="I19" s="81">
        <f t="shared" si="2"/>
        <v>42721554</v>
      </c>
      <c r="J19" s="81">
        <f t="shared" si="2"/>
        <v>-11296676</v>
      </c>
      <c r="K19" s="81">
        <f t="shared" si="2"/>
        <v>-11395787</v>
      </c>
      <c r="L19" s="81">
        <f t="shared" si="2"/>
        <v>41971663</v>
      </c>
      <c r="M19" s="81">
        <f t="shared" si="2"/>
        <v>19279200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62000754</v>
      </c>
      <c r="W19" s="81">
        <f>IF(E10=E18,0,W10-W18)</f>
        <v>-60912230</v>
      </c>
      <c r="X19" s="81">
        <f t="shared" si="2"/>
        <v>122912984</v>
      </c>
      <c r="Y19" s="82">
        <f>+IF(W19&lt;&gt;0,(X19/W19)*100,0)</f>
        <v>-201.7870368561453</v>
      </c>
      <c r="Z19" s="83">
        <f t="shared" si="2"/>
        <v>-121824461</v>
      </c>
    </row>
    <row r="20" spans="1:26" ht="13.5">
      <c r="A20" s="62" t="s">
        <v>44</v>
      </c>
      <c r="B20" s="18">
        <v>104815394</v>
      </c>
      <c r="C20" s="18">
        <v>0</v>
      </c>
      <c r="D20" s="63">
        <v>68887248</v>
      </c>
      <c r="E20" s="64">
        <v>68887248</v>
      </c>
      <c r="F20" s="64">
        <v>26323000</v>
      </c>
      <c r="G20" s="64">
        <v>0</v>
      </c>
      <c r="H20" s="64">
        <v>3357410</v>
      </c>
      <c r="I20" s="64">
        <v>29680410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29680410</v>
      </c>
      <c r="W20" s="64">
        <v>34443624</v>
      </c>
      <c r="X20" s="64">
        <v>-4763214</v>
      </c>
      <c r="Y20" s="65">
        <v>-13.83</v>
      </c>
      <c r="Z20" s="66">
        <v>68887248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-125990425</v>
      </c>
      <c r="C22" s="90">
        <f>SUM(C19:C21)</f>
        <v>0</v>
      </c>
      <c r="D22" s="91">
        <f aca="true" t="shared" si="3" ref="D22:Z22">SUM(D19:D21)</f>
        <v>-52937213</v>
      </c>
      <c r="E22" s="92">
        <f t="shared" si="3"/>
        <v>-52937213</v>
      </c>
      <c r="F22" s="92">
        <f t="shared" si="3"/>
        <v>54333091</v>
      </c>
      <c r="G22" s="92">
        <f t="shared" si="3"/>
        <v>29127583</v>
      </c>
      <c r="H22" s="92">
        <f t="shared" si="3"/>
        <v>-11058710</v>
      </c>
      <c r="I22" s="92">
        <f t="shared" si="3"/>
        <v>72401964</v>
      </c>
      <c r="J22" s="92">
        <f t="shared" si="3"/>
        <v>-11296676</v>
      </c>
      <c r="K22" s="92">
        <f t="shared" si="3"/>
        <v>-11395787</v>
      </c>
      <c r="L22" s="92">
        <f t="shared" si="3"/>
        <v>41971663</v>
      </c>
      <c r="M22" s="92">
        <f t="shared" si="3"/>
        <v>19279200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91681164</v>
      </c>
      <c r="W22" s="92">
        <f t="shared" si="3"/>
        <v>-26468606</v>
      </c>
      <c r="X22" s="92">
        <f t="shared" si="3"/>
        <v>118149770</v>
      </c>
      <c r="Y22" s="93">
        <f>+IF(W22&lt;&gt;0,(X22/W22)*100,0)</f>
        <v>-446.37700224938175</v>
      </c>
      <c r="Z22" s="94">
        <f t="shared" si="3"/>
        <v>-52937213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-125990425</v>
      </c>
      <c r="C24" s="79">
        <f>SUM(C22:C23)</f>
        <v>0</v>
      </c>
      <c r="D24" s="80">
        <f aca="true" t="shared" si="4" ref="D24:Z24">SUM(D22:D23)</f>
        <v>-52937213</v>
      </c>
      <c r="E24" s="81">
        <f t="shared" si="4"/>
        <v>-52937213</v>
      </c>
      <c r="F24" s="81">
        <f t="shared" si="4"/>
        <v>54333091</v>
      </c>
      <c r="G24" s="81">
        <f t="shared" si="4"/>
        <v>29127583</v>
      </c>
      <c r="H24" s="81">
        <f t="shared" si="4"/>
        <v>-11058710</v>
      </c>
      <c r="I24" s="81">
        <f t="shared" si="4"/>
        <v>72401964</v>
      </c>
      <c r="J24" s="81">
        <f t="shared" si="4"/>
        <v>-11296676</v>
      </c>
      <c r="K24" s="81">
        <f t="shared" si="4"/>
        <v>-11395787</v>
      </c>
      <c r="L24" s="81">
        <f t="shared" si="4"/>
        <v>41971663</v>
      </c>
      <c r="M24" s="81">
        <f t="shared" si="4"/>
        <v>19279200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91681164</v>
      </c>
      <c r="W24" s="81">
        <f t="shared" si="4"/>
        <v>-26468606</v>
      </c>
      <c r="X24" s="81">
        <f t="shared" si="4"/>
        <v>118149770</v>
      </c>
      <c r="Y24" s="82">
        <f>+IF(W24&lt;&gt;0,(X24/W24)*100,0)</f>
        <v>-446.37700224938175</v>
      </c>
      <c r="Z24" s="83">
        <f t="shared" si="4"/>
        <v>-52937213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80108796</v>
      </c>
      <c r="E27" s="104">
        <v>80108796</v>
      </c>
      <c r="F27" s="104">
        <v>114152</v>
      </c>
      <c r="G27" s="104">
        <v>6976218</v>
      </c>
      <c r="H27" s="104">
        <v>7255755</v>
      </c>
      <c r="I27" s="104">
        <v>14346125</v>
      </c>
      <c r="J27" s="104">
        <v>5746036</v>
      </c>
      <c r="K27" s="104">
        <v>5530691</v>
      </c>
      <c r="L27" s="104">
        <v>10662090</v>
      </c>
      <c r="M27" s="104">
        <v>21938817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36284942</v>
      </c>
      <c r="W27" s="104">
        <v>40054398</v>
      </c>
      <c r="X27" s="104">
        <v>-3769456</v>
      </c>
      <c r="Y27" s="105">
        <v>-9.41</v>
      </c>
      <c r="Z27" s="106">
        <v>80108796</v>
      </c>
    </row>
    <row r="28" spans="1:26" ht="13.5">
      <c r="A28" s="107" t="s">
        <v>44</v>
      </c>
      <c r="B28" s="18">
        <v>0</v>
      </c>
      <c r="C28" s="18">
        <v>0</v>
      </c>
      <c r="D28" s="63">
        <v>70508796</v>
      </c>
      <c r="E28" s="64">
        <v>70508796</v>
      </c>
      <c r="F28" s="64">
        <v>114152</v>
      </c>
      <c r="G28" s="64">
        <v>6976218</v>
      </c>
      <c r="H28" s="64">
        <v>7255755</v>
      </c>
      <c r="I28" s="64">
        <v>14346125</v>
      </c>
      <c r="J28" s="64">
        <v>5746036</v>
      </c>
      <c r="K28" s="64">
        <v>5530691</v>
      </c>
      <c r="L28" s="64">
        <v>10662090</v>
      </c>
      <c r="M28" s="64">
        <v>21938817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36284942</v>
      </c>
      <c r="W28" s="64">
        <v>35254398</v>
      </c>
      <c r="X28" s="64">
        <v>1030544</v>
      </c>
      <c r="Y28" s="65">
        <v>2.92</v>
      </c>
      <c r="Z28" s="66">
        <v>70508796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9600000</v>
      </c>
      <c r="E31" s="64">
        <v>9600000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4800000</v>
      </c>
      <c r="X31" s="64">
        <v>-4800000</v>
      </c>
      <c r="Y31" s="65">
        <v>-100</v>
      </c>
      <c r="Z31" s="66">
        <v>9600000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80108796</v>
      </c>
      <c r="E32" s="104">
        <f t="shared" si="5"/>
        <v>80108796</v>
      </c>
      <c r="F32" s="104">
        <f t="shared" si="5"/>
        <v>114152</v>
      </c>
      <c r="G32" s="104">
        <f t="shared" si="5"/>
        <v>6976218</v>
      </c>
      <c r="H32" s="104">
        <f t="shared" si="5"/>
        <v>7255755</v>
      </c>
      <c r="I32" s="104">
        <f t="shared" si="5"/>
        <v>14346125</v>
      </c>
      <c r="J32" s="104">
        <f t="shared" si="5"/>
        <v>5746036</v>
      </c>
      <c r="K32" s="104">
        <f t="shared" si="5"/>
        <v>5530691</v>
      </c>
      <c r="L32" s="104">
        <f t="shared" si="5"/>
        <v>10662090</v>
      </c>
      <c r="M32" s="104">
        <f t="shared" si="5"/>
        <v>21938817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36284942</v>
      </c>
      <c r="W32" s="104">
        <f t="shared" si="5"/>
        <v>40054398</v>
      </c>
      <c r="X32" s="104">
        <f t="shared" si="5"/>
        <v>-3769456</v>
      </c>
      <c r="Y32" s="105">
        <f>+IF(W32&lt;&gt;0,(X32/W32)*100,0)</f>
        <v>-9.410841725795006</v>
      </c>
      <c r="Z32" s="106">
        <f t="shared" si="5"/>
        <v>80108796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91560323</v>
      </c>
      <c r="C35" s="18">
        <v>0</v>
      </c>
      <c r="D35" s="63">
        <v>71389000</v>
      </c>
      <c r="E35" s="64">
        <v>71389000</v>
      </c>
      <c r="F35" s="64">
        <v>149716960</v>
      </c>
      <c r="G35" s="64">
        <v>137986032</v>
      </c>
      <c r="H35" s="64">
        <v>103557963</v>
      </c>
      <c r="I35" s="64">
        <v>103557963</v>
      </c>
      <c r="J35" s="64">
        <v>116510060</v>
      </c>
      <c r="K35" s="64">
        <v>187742806</v>
      </c>
      <c r="L35" s="64">
        <v>162026796</v>
      </c>
      <c r="M35" s="64">
        <v>162026796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162026796</v>
      </c>
      <c r="W35" s="64">
        <v>35694500</v>
      </c>
      <c r="X35" s="64">
        <v>126332296</v>
      </c>
      <c r="Y35" s="65">
        <v>353.93</v>
      </c>
      <c r="Z35" s="66">
        <v>71389000</v>
      </c>
    </row>
    <row r="36" spans="1:26" ht="13.5">
      <c r="A36" s="62" t="s">
        <v>53</v>
      </c>
      <c r="B36" s="18">
        <v>3673103494</v>
      </c>
      <c r="C36" s="18">
        <v>0</v>
      </c>
      <c r="D36" s="63">
        <v>2062476000</v>
      </c>
      <c r="E36" s="64">
        <v>2062476000</v>
      </c>
      <c r="F36" s="64">
        <v>2201920137</v>
      </c>
      <c r="G36" s="64">
        <v>3607311873</v>
      </c>
      <c r="H36" s="64">
        <v>3632571988</v>
      </c>
      <c r="I36" s="64">
        <v>3632571988</v>
      </c>
      <c r="J36" s="64">
        <v>3562864349</v>
      </c>
      <c r="K36" s="64">
        <v>3562864349</v>
      </c>
      <c r="L36" s="64">
        <v>3602756160</v>
      </c>
      <c r="M36" s="64">
        <v>3602756160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3602756160</v>
      </c>
      <c r="W36" s="64">
        <v>1031238000</v>
      </c>
      <c r="X36" s="64">
        <v>2571518160</v>
      </c>
      <c r="Y36" s="65">
        <v>249.36</v>
      </c>
      <c r="Z36" s="66">
        <v>2062476000</v>
      </c>
    </row>
    <row r="37" spans="1:26" ht="13.5">
      <c r="A37" s="62" t="s">
        <v>54</v>
      </c>
      <c r="B37" s="18">
        <v>49466234</v>
      </c>
      <c r="C37" s="18">
        <v>0</v>
      </c>
      <c r="D37" s="63">
        <v>84038000</v>
      </c>
      <c r="E37" s="64">
        <v>84038000</v>
      </c>
      <c r="F37" s="64">
        <v>67852198</v>
      </c>
      <c r="G37" s="64">
        <v>30590422</v>
      </c>
      <c r="H37" s="64">
        <v>35902593</v>
      </c>
      <c r="I37" s="64">
        <v>35902593</v>
      </c>
      <c r="J37" s="64">
        <v>8631065</v>
      </c>
      <c r="K37" s="64">
        <v>44562695</v>
      </c>
      <c r="L37" s="64">
        <v>33480391</v>
      </c>
      <c r="M37" s="64">
        <v>33480391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33480391</v>
      </c>
      <c r="W37" s="64">
        <v>42019000</v>
      </c>
      <c r="X37" s="64">
        <v>-8538609</v>
      </c>
      <c r="Y37" s="65">
        <v>-20.32</v>
      </c>
      <c r="Z37" s="66">
        <v>84038000</v>
      </c>
    </row>
    <row r="38" spans="1:26" ht="13.5">
      <c r="A38" s="62" t="s">
        <v>55</v>
      </c>
      <c r="B38" s="18">
        <v>70601093</v>
      </c>
      <c r="C38" s="18">
        <v>0</v>
      </c>
      <c r="D38" s="63">
        <v>22643000</v>
      </c>
      <c r="E38" s="64">
        <v>22643000</v>
      </c>
      <c r="F38" s="64">
        <v>11923643</v>
      </c>
      <c r="G38" s="64">
        <v>70601093</v>
      </c>
      <c r="H38" s="64">
        <v>71315991</v>
      </c>
      <c r="I38" s="64">
        <v>71315991</v>
      </c>
      <c r="J38" s="64">
        <v>71380977</v>
      </c>
      <c r="K38" s="64">
        <v>71008949</v>
      </c>
      <c r="L38" s="64">
        <v>71111054</v>
      </c>
      <c r="M38" s="64">
        <v>71111054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71111054</v>
      </c>
      <c r="W38" s="64">
        <v>11321500</v>
      </c>
      <c r="X38" s="64">
        <v>59789554</v>
      </c>
      <c r="Y38" s="65">
        <v>528.11</v>
      </c>
      <c r="Z38" s="66">
        <v>22643000</v>
      </c>
    </row>
    <row r="39" spans="1:26" ht="13.5">
      <c r="A39" s="62" t="s">
        <v>56</v>
      </c>
      <c r="B39" s="18">
        <v>3644596490</v>
      </c>
      <c r="C39" s="18">
        <v>0</v>
      </c>
      <c r="D39" s="63">
        <v>2027184000</v>
      </c>
      <c r="E39" s="64">
        <v>2027184000</v>
      </c>
      <c r="F39" s="64">
        <v>2271861256</v>
      </c>
      <c r="G39" s="64">
        <v>3644106390</v>
      </c>
      <c r="H39" s="64">
        <v>3628911367</v>
      </c>
      <c r="I39" s="64">
        <v>3628911367</v>
      </c>
      <c r="J39" s="64">
        <v>3599362367</v>
      </c>
      <c r="K39" s="64">
        <v>3635035511</v>
      </c>
      <c r="L39" s="64">
        <v>3660191511</v>
      </c>
      <c r="M39" s="64">
        <v>3660191511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3660191511</v>
      </c>
      <c r="W39" s="64">
        <v>1013592000</v>
      </c>
      <c r="X39" s="64">
        <v>2646599511</v>
      </c>
      <c r="Y39" s="65">
        <v>261.11</v>
      </c>
      <c r="Z39" s="66">
        <v>2027184000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108977011</v>
      </c>
      <c r="C42" s="18">
        <v>0</v>
      </c>
      <c r="D42" s="63">
        <v>118917353</v>
      </c>
      <c r="E42" s="64">
        <v>118917353</v>
      </c>
      <c r="F42" s="64">
        <v>76994464</v>
      </c>
      <c r="G42" s="64">
        <v>-18037960</v>
      </c>
      <c r="H42" s="64">
        <v>-7567479</v>
      </c>
      <c r="I42" s="64">
        <v>51389025</v>
      </c>
      <c r="J42" s="64">
        <v>-19705494</v>
      </c>
      <c r="K42" s="64">
        <v>73953045</v>
      </c>
      <c r="L42" s="64">
        <v>-15978926</v>
      </c>
      <c r="M42" s="64">
        <v>38268625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89657650</v>
      </c>
      <c r="W42" s="64">
        <v>84067656</v>
      </c>
      <c r="X42" s="64">
        <v>5589994</v>
      </c>
      <c r="Y42" s="65">
        <v>6.65</v>
      </c>
      <c r="Z42" s="66">
        <v>118917353</v>
      </c>
    </row>
    <row r="43" spans="1:26" ht="13.5">
      <c r="A43" s="62" t="s">
        <v>59</v>
      </c>
      <c r="B43" s="18">
        <v>-91183181</v>
      </c>
      <c r="C43" s="18">
        <v>0</v>
      </c>
      <c r="D43" s="63">
        <v>-80105000</v>
      </c>
      <c r="E43" s="64">
        <v>-80105000</v>
      </c>
      <c r="F43" s="64">
        <v>-114152</v>
      </c>
      <c r="G43" s="64">
        <v>-8141026</v>
      </c>
      <c r="H43" s="64">
        <v>-78582</v>
      </c>
      <c r="I43" s="64">
        <v>-8333760</v>
      </c>
      <c r="J43" s="64">
        <v>220911</v>
      </c>
      <c r="K43" s="64">
        <v>-6304988</v>
      </c>
      <c r="L43" s="64">
        <v>-11585000</v>
      </c>
      <c r="M43" s="64">
        <v>-17669077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-26002837</v>
      </c>
      <c r="W43" s="64">
        <v>-40054500</v>
      </c>
      <c r="X43" s="64">
        <v>14051663</v>
      </c>
      <c r="Y43" s="65">
        <v>-35.08</v>
      </c>
      <c r="Z43" s="66">
        <v>-80105000</v>
      </c>
    </row>
    <row r="44" spans="1:26" ht="13.5">
      <c r="A44" s="62" t="s">
        <v>60</v>
      </c>
      <c r="B44" s="18">
        <v>-2093445</v>
      </c>
      <c r="C44" s="18">
        <v>0</v>
      </c>
      <c r="D44" s="63">
        <v>-972000</v>
      </c>
      <c r="E44" s="64">
        <v>-972000</v>
      </c>
      <c r="F44" s="64">
        <v>-17521</v>
      </c>
      <c r="G44" s="64">
        <v>-143464</v>
      </c>
      <c r="H44" s="64">
        <v>-50001</v>
      </c>
      <c r="I44" s="64">
        <v>-210986</v>
      </c>
      <c r="J44" s="64">
        <v>-48963</v>
      </c>
      <c r="K44" s="64">
        <v>-71584</v>
      </c>
      <c r="L44" s="64">
        <v>-240565</v>
      </c>
      <c r="M44" s="64">
        <v>-361112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-572098</v>
      </c>
      <c r="W44" s="64">
        <v>-488000</v>
      </c>
      <c r="X44" s="64">
        <v>-84098</v>
      </c>
      <c r="Y44" s="65">
        <v>17.23</v>
      </c>
      <c r="Z44" s="66">
        <v>-972000</v>
      </c>
    </row>
    <row r="45" spans="1:26" ht="13.5">
      <c r="A45" s="74" t="s">
        <v>61</v>
      </c>
      <c r="B45" s="21">
        <v>22491497</v>
      </c>
      <c r="C45" s="21">
        <v>0</v>
      </c>
      <c r="D45" s="103">
        <v>37840354</v>
      </c>
      <c r="E45" s="104">
        <v>37840354</v>
      </c>
      <c r="F45" s="104">
        <v>97486914</v>
      </c>
      <c r="G45" s="104">
        <v>71164464</v>
      </c>
      <c r="H45" s="104">
        <v>63468402</v>
      </c>
      <c r="I45" s="104">
        <v>63468402</v>
      </c>
      <c r="J45" s="104">
        <v>43934856</v>
      </c>
      <c r="K45" s="104">
        <v>111511329</v>
      </c>
      <c r="L45" s="104">
        <v>83706838</v>
      </c>
      <c r="M45" s="104">
        <v>83706838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83706838</v>
      </c>
      <c r="W45" s="104">
        <v>43525157</v>
      </c>
      <c r="X45" s="104">
        <v>40181681</v>
      </c>
      <c r="Y45" s="105">
        <v>92.32</v>
      </c>
      <c r="Z45" s="106">
        <v>37840354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10743719</v>
      </c>
      <c r="C49" s="56">
        <v>0</v>
      </c>
      <c r="D49" s="133">
        <v>9197402</v>
      </c>
      <c r="E49" s="58">
        <v>8329210</v>
      </c>
      <c r="F49" s="58">
        <v>0</v>
      </c>
      <c r="G49" s="58">
        <v>0</v>
      </c>
      <c r="H49" s="58">
        <v>0</v>
      </c>
      <c r="I49" s="58">
        <v>9278160</v>
      </c>
      <c r="J49" s="58">
        <v>0</v>
      </c>
      <c r="K49" s="58">
        <v>0</v>
      </c>
      <c r="L49" s="58">
        <v>0</v>
      </c>
      <c r="M49" s="58">
        <v>10845557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8028842</v>
      </c>
      <c r="W49" s="58">
        <v>15269498</v>
      </c>
      <c r="X49" s="58">
        <v>151371284</v>
      </c>
      <c r="Y49" s="58">
        <v>223063672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14650</v>
      </c>
      <c r="C51" s="56">
        <v>0</v>
      </c>
      <c r="D51" s="133">
        <v>-14889</v>
      </c>
      <c r="E51" s="58">
        <v>13524</v>
      </c>
      <c r="F51" s="58">
        <v>0</v>
      </c>
      <c r="G51" s="58">
        <v>0</v>
      </c>
      <c r="H51" s="58">
        <v>0</v>
      </c>
      <c r="I51" s="58">
        <v>-14812</v>
      </c>
      <c r="J51" s="58">
        <v>0</v>
      </c>
      <c r="K51" s="58">
        <v>0</v>
      </c>
      <c r="L51" s="58">
        <v>0</v>
      </c>
      <c r="M51" s="58">
        <v>-43907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235528</v>
      </c>
      <c r="W51" s="58">
        <v>43049</v>
      </c>
      <c r="X51" s="58">
        <v>54079</v>
      </c>
      <c r="Y51" s="58">
        <v>287222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58.13155120602968</v>
      </c>
      <c r="C58" s="5">
        <f>IF(C67=0,0,+(C76/C67)*100)</f>
        <v>0</v>
      </c>
      <c r="D58" s="6">
        <f aca="true" t="shared" si="6" ref="D58:Z58">IF(D67=0,0,+(D76/D67)*100)</f>
        <v>71.17058099148824</v>
      </c>
      <c r="E58" s="7">
        <f t="shared" si="6"/>
        <v>71.17058099148824</v>
      </c>
      <c r="F58" s="7">
        <f t="shared" si="6"/>
        <v>51.180046157192</v>
      </c>
      <c r="G58" s="7">
        <f t="shared" si="6"/>
        <v>12.883118603819534</v>
      </c>
      <c r="H58" s="7">
        <f t="shared" si="6"/>
        <v>192.38511210776008</v>
      </c>
      <c r="I58" s="7">
        <f t="shared" si="6"/>
        <v>42.08134271548297</v>
      </c>
      <c r="J58" s="7">
        <f t="shared" si="6"/>
        <v>63.80719473484642</v>
      </c>
      <c r="K58" s="7">
        <f t="shared" si="6"/>
        <v>100.14325261465046</v>
      </c>
      <c r="L58" s="7">
        <f t="shared" si="6"/>
        <v>98.71412408085232</v>
      </c>
      <c r="M58" s="7">
        <f t="shared" si="6"/>
        <v>86.65549398599406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56.4258353937951</v>
      </c>
      <c r="W58" s="7">
        <f t="shared" si="6"/>
        <v>71.57933132614164</v>
      </c>
      <c r="X58" s="7">
        <f t="shared" si="6"/>
        <v>0</v>
      </c>
      <c r="Y58" s="7">
        <f t="shared" si="6"/>
        <v>0</v>
      </c>
      <c r="Z58" s="8">
        <f t="shared" si="6"/>
        <v>71.17058099148824</v>
      </c>
    </row>
    <row r="59" spans="1:26" ht="13.5">
      <c r="A59" s="36" t="s">
        <v>31</v>
      </c>
      <c r="B59" s="9">
        <f aca="true" t="shared" si="7" ref="B59:Z66">IF(B68=0,0,+(B77/B68)*100)</f>
        <v>104.5410124094602</v>
      </c>
      <c r="C59" s="9">
        <f t="shared" si="7"/>
        <v>0</v>
      </c>
      <c r="D59" s="2">
        <f t="shared" si="7"/>
        <v>79.9998746691508</v>
      </c>
      <c r="E59" s="10">
        <f t="shared" si="7"/>
        <v>79.9998746691508</v>
      </c>
      <c r="F59" s="10">
        <f t="shared" si="7"/>
        <v>100</v>
      </c>
      <c r="G59" s="10">
        <f t="shared" si="7"/>
        <v>2.4067483233984177</v>
      </c>
      <c r="H59" s="10">
        <f t="shared" si="7"/>
        <v>0</v>
      </c>
      <c r="I59" s="10">
        <f t="shared" si="7"/>
        <v>34.205589679339056</v>
      </c>
      <c r="J59" s="10">
        <f t="shared" si="7"/>
        <v>0</v>
      </c>
      <c r="K59" s="10">
        <f t="shared" si="7"/>
        <v>-279540.1280683031</v>
      </c>
      <c r="L59" s="10">
        <f t="shared" si="7"/>
        <v>0</v>
      </c>
      <c r="M59" s="10">
        <f t="shared" si="7"/>
        <v>-864575.7737459978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55.46207026439111</v>
      </c>
      <c r="W59" s="10">
        <f t="shared" si="7"/>
        <v>80.56983162621029</v>
      </c>
      <c r="X59" s="10">
        <f t="shared" si="7"/>
        <v>0</v>
      </c>
      <c r="Y59" s="10">
        <f t="shared" si="7"/>
        <v>0</v>
      </c>
      <c r="Z59" s="11">
        <f t="shared" si="7"/>
        <v>79.9998746691508</v>
      </c>
    </row>
    <row r="60" spans="1:26" ht="13.5">
      <c r="A60" s="37" t="s">
        <v>32</v>
      </c>
      <c r="B60" s="12">
        <f t="shared" si="7"/>
        <v>59.264901341955444</v>
      </c>
      <c r="C60" s="12">
        <f t="shared" si="7"/>
        <v>0</v>
      </c>
      <c r="D60" s="3">
        <f t="shared" si="7"/>
        <v>69.99996982267848</v>
      </c>
      <c r="E60" s="13">
        <f t="shared" si="7"/>
        <v>69.99996982267848</v>
      </c>
      <c r="F60" s="13">
        <f t="shared" si="7"/>
        <v>45.51889552297371</v>
      </c>
      <c r="G60" s="13">
        <f t="shared" si="7"/>
        <v>45.736811137597144</v>
      </c>
      <c r="H60" s="13">
        <f t="shared" si="7"/>
        <v>86.76681485823838</v>
      </c>
      <c r="I60" s="13">
        <f t="shared" si="7"/>
        <v>56.159678535299776</v>
      </c>
      <c r="J60" s="13">
        <f t="shared" si="7"/>
        <v>62.23599517783599</v>
      </c>
      <c r="K60" s="13">
        <f t="shared" si="7"/>
        <v>89.07461732096459</v>
      </c>
      <c r="L60" s="13">
        <f t="shared" si="7"/>
        <v>67.9133650598181</v>
      </c>
      <c r="M60" s="13">
        <f t="shared" si="7"/>
        <v>72.80556743386344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64.3363177203367</v>
      </c>
      <c r="W60" s="13">
        <f t="shared" si="7"/>
        <v>70.47437210462041</v>
      </c>
      <c r="X60" s="13">
        <f t="shared" si="7"/>
        <v>0</v>
      </c>
      <c r="Y60" s="13">
        <f t="shared" si="7"/>
        <v>0</v>
      </c>
      <c r="Z60" s="14">
        <f t="shared" si="7"/>
        <v>69.99996982267848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69.99994446553926</v>
      </c>
      <c r="E61" s="13">
        <f t="shared" si="7"/>
        <v>69.99994446553926</v>
      </c>
      <c r="F61" s="13">
        <f t="shared" si="7"/>
        <v>105.07231456146049</v>
      </c>
      <c r="G61" s="13">
        <f t="shared" si="7"/>
        <v>59.26313485815818</v>
      </c>
      <c r="H61" s="13">
        <f t="shared" si="7"/>
        <v>229.9053140378936</v>
      </c>
      <c r="I61" s="13">
        <f t="shared" si="7"/>
        <v>100.43346398023468</v>
      </c>
      <c r="J61" s="13">
        <f t="shared" si="7"/>
        <v>106.0188764456129</v>
      </c>
      <c r="K61" s="13">
        <f t="shared" si="7"/>
        <v>121.06016186897115</v>
      </c>
      <c r="L61" s="13">
        <f t="shared" si="7"/>
        <v>67.0070250974194</v>
      </c>
      <c r="M61" s="13">
        <f t="shared" si="7"/>
        <v>97.9413356645998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99.15864631526348</v>
      </c>
      <c r="W61" s="13">
        <f t="shared" si="7"/>
        <v>79.57176333646791</v>
      </c>
      <c r="X61" s="13">
        <f t="shared" si="7"/>
        <v>0</v>
      </c>
      <c r="Y61" s="13">
        <f t="shared" si="7"/>
        <v>0</v>
      </c>
      <c r="Z61" s="14">
        <f t="shared" si="7"/>
        <v>69.99994446553926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70.00000036457953</v>
      </c>
      <c r="E62" s="13">
        <f t="shared" si="7"/>
        <v>70.00000036457953</v>
      </c>
      <c r="F62" s="13">
        <f t="shared" si="7"/>
        <v>19.98390737079759</v>
      </c>
      <c r="G62" s="13">
        <f t="shared" si="7"/>
        <v>34.839329788800114</v>
      </c>
      <c r="H62" s="13">
        <f t="shared" si="7"/>
        <v>13.352922359619193</v>
      </c>
      <c r="I62" s="13">
        <f t="shared" si="7"/>
        <v>21.728806450232618</v>
      </c>
      <c r="J62" s="13">
        <f t="shared" si="7"/>
        <v>26.00585822416908</v>
      </c>
      <c r="K62" s="13">
        <f t="shared" si="7"/>
        <v>87.57656196130604</v>
      </c>
      <c r="L62" s="13">
        <f t="shared" si="7"/>
        <v>26.623333046849524</v>
      </c>
      <c r="M62" s="13">
        <f t="shared" si="7"/>
        <v>46.264422496918684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33.71849486430658</v>
      </c>
      <c r="W62" s="13">
        <f t="shared" si="7"/>
        <v>51.0411333931584</v>
      </c>
      <c r="X62" s="13">
        <f t="shared" si="7"/>
        <v>0</v>
      </c>
      <c r="Y62" s="13">
        <f t="shared" si="7"/>
        <v>0</v>
      </c>
      <c r="Z62" s="14">
        <f t="shared" si="7"/>
        <v>70.00000036457953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70.00000131194048</v>
      </c>
      <c r="E63" s="13">
        <f t="shared" si="7"/>
        <v>70.00000131194048</v>
      </c>
      <c r="F63" s="13">
        <f t="shared" si="7"/>
        <v>10.371252933404921</v>
      </c>
      <c r="G63" s="13">
        <f t="shared" si="7"/>
        <v>17.684822213661214</v>
      </c>
      <c r="H63" s="13">
        <f t="shared" si="7"/>
        <v>30.8250128276078</v>
      </c>
      <c r="I63" s="13">
        <f t="shared" si="7"/>
        <v>18.806018029762388</v>
      </c>
      <c r="J63" s="13">
        <f t="shared" si="7"/>
        <v>26.684634842959877</v>
      </c>
      <c r="K63" s="13">
        <f t="shared" si="7"/>
        <v>26.11838308738305</v>
      </c>
      <c r="L63" s="13">
        <f t="shared" si="7"/>
        <v>18.40142183604453</v>
      </c>
      <c r="M63" s="13">
        <f t="shared" si="7"/>
        <v>23.781769815286204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21.10719364434584</v>
      </c>
      <c r="W63" s="13">
        <f t="shared" si="7"/>
        <v>70.00000131194048</v>
      </c>
      <c r="X63" s="13">
        <f t="shared" si="7"/>
        <v>0</v>
      </c>
      <c r="Y63" s="13">
        <f t="shared" si="7"/>
        <v>0</v>
      </c>
      <c r="Z63" s="14">
        <f t="shared" si="7"/>
        <v>70.00000131194048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69.99998162112688</v>
      </c>
      <c r="E64" s="13">
        <f t="shared" si="7"/>
        <v>69.99998162112688</v>
      </c>
      <c r="F64" s="13">
        <f t="shared" si="7"/>
        <v>13.30040264632493</v>
      </c>
      <c r="G64" s="13">
        <f t="shared" si="7"/>
        <v>22.383723835364545</v>
      </c>
      <c r="H64" s="13">
        <f t="shared" si="7"/>
        <v>35.265169961534134</v>
      </c>
      <c r="I64" s="13">
        <f t="shared" si="7"/>
        <v>22.72666885466269</v>
      </c>
      <c r="J64" s="13">
        <f t="shared" si="7"/>
        <v>20.750393055692324</v>
      </c>
      <c r="K64" s="13">
        <f t="shared" si="7"/>
        <v>33.506972431996736</v>
      </c>
      <c r="L64" s="13">
        <f t="shared" si="7"/>
        <v>21.237163214929712</v>
      </c>
      <c r="M64" s="13">
        <f t="shared" si="7"/>
        <v>25.13243357822485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23.837664541651556</v>
      </c>
      <c r="W64" s="13">
        <f t="shared" si="7"/>
        <v>69.99997772257927</v>
      </c>
      <c r="X64" s="13">
        <f t="shared" si="7"/>
        <v>0</v>
      </c>
      <c r="Y64" s="13">
        <f t="shared" si="7"/>
        <v>0</v>
      </c>
      <c r="Z64" s="14">
        <f t="shared" si="7"/>
        <v>69.99998162112688</v>
      </c>
    </row>
    <row r="65" spans="1:26" ht="13.5">
      <c r="A65" s="38" t="s">
        <v>111</v>
      </c>
      <c r="B65" s="12">
        <f t="shared" si="7"/>
        <v>31426.494759347133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68</v>
      </c>
      <c r="E66" s="16">
        <f t="shared" si="7"/>
        <v>68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68</v>
      </c>
      <c r="X66" s="16">
        <f t="shared" si="7"/>
        <v>0</v>
      </c>
      <c r="Y66" s="16">
        <f t="shared" si="7"/>
        <v>0</v>
      </c>
      <c r="Z66" s="17">
        <f t="shared" si="7"/>
        <v>68</v>
      </c>
    </row>
    <row r="67" spans="1:26" ht="13.5" hidden="1">
      <c r="A67" s="40" t="s">
        <v>113</v>
      </c>
      <c r="B67" s="23">
        <v>163368202</v>
      </c>
      <c r="C67" s="23"/>
      <c r="D67" s="24">
        <v>177760797</v>
      </c>
      <c r="E67" s="25">
        <v>177760797</v>
      </c>
      <c r="F67" s="25">
        <v>11205621</v>
      </c>
      <c r="G67" s="25">
        <v>50749428</v>
      </c>
      <c r="H67" s="25">
        <v>9180319</v>
      </c>
      <c r="I67" s="25">
        <v>71135368</v>
      </c>
      <c r="J67" s="25">
        <v>12115582</v>
      </c>
      <c r="K67" s="25">
        <v>11111141</v>
      </c>
      <c r="L67" s="25">
        <v>10528232</v>
      </c>
      <c r="M67" s="25">
        <v>33754955</v>
      </c>
      <c r="N67" s="25"/>
      <c r="O67" s="25"/>
      <c r="P67" s="25"/>
      <c r="Q67" s="25"/>
      <c r="R67" s="25"/>
      <c r="S67" s="25"/>
      <c r="T67" s="25"/>
      <c r="U67" s="25"/>
      <c r="V67" s="25">
        <v>104890323</v>
      </c>
      <c r="W67" s="25">
        <v>88880400</v>
      </c>
      <c r="X67" s="25"/>
      <c r="Y67" s="24"/>
      <c r="Z67" s="26">
        <v>177760797</v>
      </c>
    </row>
    <row r="68" spans="1:26" ht="13.5" hidden="1">
      <c r="A68" s="36" t="s">
        <v>31</v>
      </c>
      <c r="B68" s="18">
        <v>33194514</v>
      </c>
      <c r="C68" s="18"/>
      <c r="D68" s="19">
        <v>26809042</v>
      </c>
      <c r="E68" s="20">
        <v>26809042</v>
      </c>
      <c r="F68" s="20">
        <v>1164380</v>
      </c>
      <c r="G68" s="20">
        <v>36949148</v>
      </c>
      <c r="H68" s="20"/>
      <c r="I68" s="20">
        <v>38113528</v>
      </c>
      <c r="J68" s="20"/>
      <c r="K68" s="20">
        <v>-937</v>
      </c>
      <c r="L68" s="20"/>
      <c r="M68" s="20">
        <v>-937</v>
      </c>
      <c r="N68" s="20"/>
      <c r="O68" s="20"/>
      <c r="P68" s="20"/>
      <c r="Q68" s="20"/>
      <c r="R68" s="20"/>
      <c r="S68" s="20"/>
      <c r="T68" s="20"/>
      <c r="U68" s="20"/>
      <c r="V68" s="20">
        <v>38112591</v>
      </c>
      <c r="W68" s="20">
        <v>13404521</v>
      </c>
      <c r="X68" s="20"/>
      <c r="Y68" s="19"/>
      <c r="Z68" s="22">
        <v>26809042</v>
      </c>
    </row>
    <row r="69" spans="1:26" ht="13.5" hidden="1">
      <c r="A69" s="37" t="s">
        <v>32</v>
      </c>
      <c r="B69" s="18">
        <v>101690187</v>
      </c>
      <c r="C69" s="18"/>
      <c r="D69" s="19">
        <v>120951755</v>
      </c>
      <c r="E69" s="20">
        <v>120951755</v>
      </c>
      <c r="F69" s="20">
        <v>10041241</v>
      </c>
      <c r="G69" s="20">
        <v>12350743</v>
      </c>
      <c r="H69" s="20">
        <v>7696794</v>
      </c>
      <c r="I69" s="20">
        <v>30088778</v>
      </c>
      <c r="J69" s="20">
        <v>10568699</v>
      </c>
      <c r="K69" s="20">
        <v>9551281</v>
      </c>
      <c r="L69" s="20">
        <v>8929238</v>
      </c>
      <c r="M69" s="20">
        <v>29049218</v>
      </c>
      <c r="N69" s="20"/>
      <c r="O69" s="20"/>
      <c r="P69" s="20"/>
      <c r="Q69" s="20"/>
      <c r="R69" s="20"/>
      <c r="S69" s="20"/>
      <c r="T69" s="20"/>
      <c r="U69" s="20"/>
      <c r="V69" s="20">
        <v>59137996</v>
      </c>
      <c r="W69" s="20">
        <v>60475879</v>
      </c>
      <c r="X69" s="20"/>
      <c r="Y69" s="19"/>
      <c r="Z69" s="22">
        <v>120951755</v>
      </c>
    </row>
    <row r="70" spans="1:26" ht="13.5" hidden="1">
      <c r="A70" s="38" t="s">
        <v>107</v>
      </c>
      <c r="B70" s="18">
        <v>53417344</v>
      </c>
      <c r="C70" s="18"/>
      <c r="D70" s="19">
        <v>60322905</v>
      </c>
      <c r="E70" s="20">
        <v>60322905</v>
      </c>
      <c r="F70" s="20">
        <v>3632740</v>
      </c>
      <c r="G70" s="20">
        <v>7297319</v>
      </c>
      <c r="H70" s="20">
        <v>2190293</v>
      </c>
      <c r="I70" s="20">
        <v>13120352</v>
      </c>
      <c r="J70" s="20">
        <v>4634453</v>
      </c>
      <c r="K70" s="20">
        <v>4518593</v>
      </c>
      <c r="L70" s="20">
        <v>4587125</v>
      </c>
      <c r="M70" s="20">
        <v>13740171</v>
      </c>
      <c r="N70" s="20"/>
      <c r="O70" s="20"/>
      <c r="P70" s="20"/>
      <c r="Q70" s="20"/>
      <c r="R70" s="20"/>
      <c r="S70" s="20"/>
      <c r="T70" s="20"/>
      <c r="U70" s="20"/>
      <c r="V70" s="20">
        <v>26860523</v>
      </c>
      <c r="W70" s="20">
        <v>30161453</v>
      </c>
      <c r="X70" s="20"/>
      <c r="Y70" s="19"/>
      <c r="Z70" s="22">
        <v>60322905</v>
      </c>
    </row>
    <row r="71" spans="1:26" ht="13.5" hidden="1">
      <c r="A71" s="38" t="s">
        <v>108</v>
      </c>
      <c r="B71" s="18">
        <v>20536078</v>
      </c>
      <c r="C71" s="18"/>
      <c r="D71" s="19">
        <v>27428857</v>
      </c>
      <c r="E71" s="20">
        <v>27428857</v>
      </c>
      <c r="F71" s="20">
        <v>2785126</v>
      </c>
      <c r="G71" s="20">
        <v>2092236</v>
      </c>
      <c r="H71" s="20">
        <v>2694706</v>
      </c>
      <c r="I71" s="20">
        <v>7572068</v>
      </c>
      <c r="J71" s="20">
        <v>3173658</v>
      </c>
      <c r="K71" s="20">
        <v>2363935</v>
      </c>
      <c r="L71" s="20">
        <v>1698758</v>
      </c>
      <c r="M71" s="20">
        <v>7236351</v>
      </c>
      <c r="N71" s="20"/>
      <c r="O71" s="20"/>
      <c r="P71" s="20"/>
      <c r="Q71" s="20"/>
      <c r="R71" s="20"/>
      <c r="S71" s="20"/>
      <c r="T71" s="20"/>
      <c r="U71" s="20"/>
      <c r="V71" s="20">
        <v>14808419</v>
      </c>
      <c r="W71" s="20">
        <v>13714429</v>
      </c>
      <c r="X71" s="20"/>
      <c r="Y71" s="19"/>
      <c r="Z71" s="22">
        <v>27428857</v>
      </c>
    </row>
    <row r="72" spans="1:26" ht="13.5" hidden="1">
      <c r="A72" s="38" t="s">
        <v>109</v>
      </c>
      <c r="B72" s="18">
        <v>12623030</v>
      </c>
      <c r="C72" s="18"/>
      <c r="D72" s="19">
        <v>15244594</v>
      </c>
      <c r="E72" s="20">
        <v>15244594</v>
      </c>
      <c r="F72" s="20">
        <v>1657630</v>
      </c>
      <c r="G72" s="20">
        <v>1360172</v>
      </c>
      <c r="H72" s="20">
        <v>1290186</v>
      </c>
      <c r="I72" s="20">
        <v>4307988</v>
      </c>
      <c r="J72" s="20">
        <v>1267797</v>
      </c>
      <c r="K72" s="20">
        <v>1223418</v>
      </c>
      <c r="L72" s="20">
        <v>1215330</v>
      </c>
      <c r="M72" s="20">
        <v>3706545</v>
      </c>
      <c r="N72" s="20"/>
      <c r="O72" s="20"/>
      <c r="P72" s="20"/>
      <c r="Q72" s="20"/>
      <c r="R72" s="20"/>
      <c r="S72" s="20"/>
      <c r="T72" s="20"/>
      <c r="U72" s="20"/>
      <c r="V72" s="20">
        <v>8014533</v>
      </c>
      <c r="W72" s="20">
        <v>7622297</v>
      </c>
      <c r="X72" s="20"/>
      <c r="Y72" s="19"/>
      <c r="Z72" s="22">
        <v>15244594</v>
      </c>
    </row>
    <row r="73" spans="1:26" ht="13.5" hidden="1">
      <c r="A73" s="38" t="s">
        <v>110</v>
      </c>
      <c r="B73" s="18">
        <v>14921965</v>
      </c>
      <c r="C73" s="18"/>
      <c r="D73" s="19">
        <v>17955399</v>
      </c>
      <c r="E73" s="20">
        <v>17955399</v>
      </c>
      <c r="F73" s="20">
        <v>1965745</v>
      </c>
      <c r="G73" s="20">
        <v>1601016</v>
      </c>
      <c r="H73" s="20">
        <v>1521609</v>
      </c>
      <c r="I73" s="20">
        <v>5088370</v>
      </c>
      <c r="J73" s="20">
        <v>1492791</v>
      </c>
      <c r="K73" s="20">
        <v>1445335</v>
      </c>
      <c r="L73" s="20">
        <v>1428025</v>
      </c>
      <c r="M73" s="20">
        <v>4366151</v>
      </c>
      <c r="N73" s="20"/>
      <c r="O73" s="20"/>
      <c r="P73" s="20"/>
      <c r="Q73" s="20"/>
      <c r="R73" s="20"/>
      <c r="S73" s="20"/>
      <c r="T73" s="20"/>
      <c r="U73" s="20"/>
      <c r="V73" s="20">
        <v>9454521</v>
      </c>
      <c r="W73" s="20">
        <v>8977700</v>
      </c>
      <c r="X73" s="20"/>
      <c r="Y73" s="19"/>
      <c r="Z73" s="22">
        <v>17955399</v>
      </c>
    </row>
    <row r="74" spans="1:26" ht="13.5" hidden="1">
      <c r="A74" s="38" t="s">
        <v>111</v>
      </c>
      <c r="B74" s="18">
        <v>191770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28483501</v>
      </c>
      <c r="C75" s="27"/>
      <c r="D75" s="28">
        <v>30000000</v>
      </c>
      <c r="E75" s="29">
        <v>30000000</v>
      </c>
      <c r="F75" s="29"/>
      <c r="G75" s="29">
        <v>1449537</v>
      </c>
      <c r="H75" s="29">
        <v>1483525</v>
      </c>
      <c r="I75" s="29">
        <v>2933062</v>
      </c>
      <c r="J75" s="29">
        <v>1546883</v>
      </c>
      <c r="K75" s="29">
        <v>1560797</v>
      </c>
      <c r="L75" s="29">
        <v>1598994</v>
      </c>
      <c r="M75" s="29">
        <v>4706674</v>
      </c>
      <c r="N75" s="29"/>
      <c r="O75" s="29"/>
      <c r="P75" s="29"/>
      <c r="Q75" s="29"/>
      <c r="R75" s="29"/>
      <c r="S75" s="29"/>
      <c r="T75" s="29"/>
      <c r="U75" s="29"/>
      <c r="V75" s="29">
        <v>7639736</v>
      </c>
      <c r="W75" s="29">
        <v>15000000</v>
      </c>
      <c r="X75" s="29"/>
      <c r="Y75" s="28"/>
      <c r="Z75" s="30">
        <v>30000000</v>
      </c>
    </row>
    <row r="76" spans="1:26" ht="13.5" hidden="1">
      <c r="A76" s="41" t="s">
        <v>114</v>
      </c>
      <c r="B76" s="31">
        <v>94968470</v>
      </c>
      <c r="C76" s="31"/>
      <c r="D76" s="32">
        <v>126513392</v>
      </c>
      <c r="E76" s="33">
        <v>126513392</v>
      </c>
      <c r="F76" s="33">
        <v>5735042</v>
      </c>
      <c r="G76" s="33">
        <v>6538109</v>
      </c>
      <c r="H76" s="33">
        <v>17661567</v>
      </c>
      <c r="I76" s="33">
        <v>29934718</v>
      </c>
      <c r="J76" s="33">
        <v>7730613</v>
      </c>
      <c r="K76" s="33">
        <v>11127058</v>
      </c>
      <c r="L76" s="33">
        <v>10392852</v>
      </c>
      <c r="M76" s="33">
        <v>29250523</v>
      </c>
      <c r="N76" s="33"/>
      <c r="O76" s="33"/>
      <c r="P76" s="33"/>
      <c r="Q76" s="33"/>
      <c r="R76" s="33"/>
      <c r="S76" s="33"/>
      <c r="T76" s="33"/>
      <c r="U76" s="33"/>
      <c r="V76" s="33">
        <v>59185241</v>
      </c>
      <c r="W76" s="33">
        <v>63619996</v>
      </c>
      <c r="X76" s="33"/>
      <c r="Y76" s="32"/>
      <c r="Z76" s="34">
        <v>126513392</v>
      </c>
    </row>
    <row r="77" spans="1:26" ht="13.5" hidden="1">
      <c r="A77" s="36" t="s">
        <v>31</v>
      </c>
      <c r="B77" s="18">
        <v>34701881</v>
      </c>
      <c r="C77" s="18"/>
      <c r="D77" s="19">
        <v>21447200</v>
      </c>
      <c r="E77" s="20">
        <v>21447200</v>
      </c>
      <c r="F77" s="20">
        <v>1164380</v>
      </c>
      <c r="G77" s="20">
        <v>889273</v>
      </c>
      <c r="H77" s="20">
        <v>10983304</v>
      </c>
      <c r="I77" s="20">
        <v>13036957</v>
      </c>
      <c r="J77" s="20">
        <v>1153078</v>
      </c>
      <c r="K77" s="20">
        <v>2619291</v>
      </c>
      <c r="L77" s="20">
        <v>4328706</v>
      </c>
      <c r="M77" s="20">
        <v>8101075</v>
      </c>
      <c r="N77" s="20"/>
      <c r="O77" s="20"/>
      <c r="P77" s="20"/>
      <c r="Q77" s="20"/>
      <c r="R77" s="20"/>
      <c r="S77" s="20"/>
      <c r="T77" s="20"/>
      <c r="U77" s="20"/>
      <c r="V77" s="20">
        <v>21138032</v>
      </c>
      <c r="W77" s="20">
        <v>10800000</v>
      </c>
      <c r="X77" s="20"/>
      <c r="Y77" s="19"/>
      <c r="Z77" s="22">
        <v>21447200</v>
      </c>
    </row>
    <row r="78" spans="1:26" ht="13.5" hidden="1">
      <c r="A78" s="37" t="s">
        <v>32</v>
      </c>
      <c r="B78" s="18">
        <v>60266589</v>
      </c>
      <c r="C78" s="18"/>
      <c r="D78" s="19">
        <v>84666192</v>
      </c>
      <c r="E78" s="20">
        <v>84666192</v>
      </c>
      <c r="F78" s="20">
        <v>4570662</v>
      </c>
      <c r="G78" s="20">
        <v>5648836</v>
      </c>
      <c r="H78" s="20">
        <v>6678263</v>
      </c>
      <c r="I78" s="20">
        <v>16897761</v>
      </c>
      <c r="J78" s="20">
        <v>6577535</v>
      </c>
      <c r="K78" s="20">
        <v>8507767</v>
      </c>
      <c r="L78" s="20">
        <v>6064146</v>
      </c>
      <c r="M78" s="20">
        <v>21149448</v>
      </c>
      <c r="N78" s="20"/>
      <c r="O78" s="20"/>
      <c r="P78" s="20"/>
      <c r="Q78" s="20"/>
      <c r="R78" s="20"/>
      <c r="S78" s="20"/>
      <c r="T78" s="20"/>
      <c r="U78" s="20"/>
      <c r="V78" s="20">
        <v>38047209</v>
      </c>
      <c r="W78" s="20">
        <v>42619996</v>
      </c>
      <c r="X78" s="20"/>
      <c r="Y78" s="19"/>
      <c r="Z78" s="22">
        <v>84666192</v>
      </c>
    </row>
    <row r="79" spans="1:26" ht="13.5" hidden="1">
      <c r="A79" s="38" t="s">
        <v>107</v>
      </c>
      <c r="B79" s="18"/>
      <c r="C79" s="18"/>
      <c r="D79" s="19">
        <v>42226000</v>
      </c>
      <c r="E79" s="20">
        <v>42226000</v>
      </c>
      <c r="F79" s="20">
        <v>3817004</v>
      </c>
      <c r="G79" s="20">
        <v>4324620</v>
      </c>
      <c r="H79" s="20">
        <v>5035600</v>
      </c>
      <c r="I79" s="20">
        <v>13177224</v>
      </c>
      <c r="J79" s="20">
        <v>4913395</v>
      </c>
      <c r="K79" s="20">
        <v>5470216</v>
      </c>
      <c r="L79" s="20">
        <v>3073696</v>
      </c>
      <c r="M79" s="20">
        <v>13457307</v>
      </c>
      <c r="N79" s="20"/>
      <c r="O79" s="20"/>
      <c r="P79" s="20"/>
      <c r="Q79" s="20"/>
      <c r="R79" s="20"/>
      <c r="S79" s="20"/>
      <c r="T79" s="20"/>
      <c r="U79" s="20"/>
      <c r="V79" s="20">
        <v>26634531</v>
      </c>
      <c r="W79" s="20">
        <v>24000000</v>
      </c>
      <c r="X79" s="20"/>
      <c r="Y79" s="19"/>
      <c r="Z79" s="22">
        <v>42226000</v>
      </c>
    </row>
    <row r="80" spans="1:26" ht="13.5" hidden="1">
      <c r="A80" s="38" t="s">
        <v>108</v>
      </c>
      <c r="B80" s="18"/>
      <c r="C80" s="18"/>
      <c r="D80" s="19">
        <v>19200200</v>
      </c>
      <c r="E80" s="20">
        <v>19200200</v>
      </c>
      <c r="F80" s="20">
        <v>556577</v>
      </c>
      <c r="G80" s="20">
        <v>728921</v>
      </c>
      <c r="H80" s="20">
        <v>359822</v>
      </c>
      <c r="I80" s="20">
        <v>1645320</v>
      </c>
      <c r="J80" s="20">
        <v>825337</v>
      </c>
      <c r="K80" s="20">
        <v>2070253</v>
      </c>
      <c r="L80" s="20">
        <v>452266</v>
      </c>
      <c r="M80" s="20">
        <v>3347856</v>
      </c>
      <c r="N80" s="20"/>
      <c r="O80" s="20"/>
      <c r="P80" s="20"/>
      <c r="Q80" s="20"/>
      <c r="R80" s="20"/>
      <c r="S80" s="20"/>
      <c r="T80" s="20"/>
      <c r="U80" s="20"/>
      <c r="V80" s="20">
        <v>4993176</v>
      </c>
      <c r="W80" s="20">
        <v>7000000</v>
      </c>
      <c r="X80" s="20"/>
      <c r="Y80" s="19"/>
      <c r="Z80" s="22">
        <v>19200200</v>
      </c>
    </row>
    <row r="81" spans="1:26" ht="13.5" hidden="1">
      <c r="A81" s="38" t="s">
        <v>109</v>
      </c>
      <c r="B81" s="18"/>
      <c r="C81" s="18"/>
      <c r="D81" s="19">
        <v>10671216</v>
      </c>
      <c r="E81" s="20">
        <v>10671216</v>
      </c>
      <c r="F81" s="20">
        <v>171917</v>
      </c>
      <c r="G81" s="20">
        <v>240544</v>
      </c>
      <c r="H81" s="20">
        <v>397700</v>
      </c>
      <c r="I81" s="20">
        <v>810161</v>
      </c>
      <c r="J81" s="20">
        <v>338307</v>
      </c>
      <c r="K81" s="20">
        <v>319537</v>
      </c>
      <c r="L81" s="20">
        <v>223638</v>
      </c>
      <c r="M81" s="20">
        <v>881482</v>
      </c>
      <c r="N81" s="20"/>
      <c r="O81" s="20"/>
      <c r="P81" s="20"/>
      <c r="Q81" s="20"/>
      <c r="R81" s="20"/>
      <c r="S81" s="20"/>
      <c r="T81" s="20"/>
      <c r="U81" s="20"/>
      <c r="V81" s="20">
        <v>1691643</v>
      </c>
      <c r="W81" s="20">
        <v>5335608</v>
      </c>
      <c r="X81" s="20"/>
      <c r="Y81" s="19"/>
      <c r="Z81" s="22">
        <v>10671216</v>
      </c>
    </row>
    <row r="82" spans="1:26" ht="13.5" hidden="1">
      <c r="A82" s="38" t="s">
        <v>110</v>
      </c>
      <c r="B82" s="18"/>
      <c r="C82" s="18"/>
      <c r="D82" s="19">
        <v>12568776</v>
      </c>
      <c r="E82" s="20">
        <v>12568776</v>
      </c>
      <c r="F82" s="20">
        <v>261452</v>
      </c>
      <c r="G82" s="20">
        <v>358367</v>
      </c>
      <c r="H82" s="20">
        <v>536598</v>
      </c>
      <c r="I82" s="20">
        <v>1156417</v>
      </c>
      <c r="J82" s="20">
        <v>309760</v>
      </c>
      <c r="K82" s="20">
        <v>484288</v>
      </c>
      <c r="L82" s="20">
        <v>303272</v>
      </c>
      <c r="M82" s="20">
        <v>1097320</v>
      </c>
      <c r="N82" s="20"/>
      <c r="O82" s="20"/>
      <c r="P82" s="20"/>
      <c r="Q82" s="20"/>
      <c r="R82" s="20"/>
      <c r="S82" s="20"/>
      <c r="T82" s="20"/>
      <c r="U82" s="20"/>
      <c r="V82" s="20">
        <v>2253737</v>
      </c>
      <c r="W82" s="20">
        <v>6284388</v>
      </c>
      <c r="X82" s="20"/>
      <c r="Y82" s="19"/>
      <c r="Z82" s="22">
        <v>12568776</v>
      </c>
    </row>
    <row r="83" spans="1:26" ht="13.5" hidden="1">
      <c r="A83" s="38" t="s">
        <v>111</v>
      </c>
      <c r="B83" s="18">
        <v>60266589</v>
      </c>
      <c r="C83" s="18"/>
      <c r="D83" s="19"/>
      <c r="E83" s="20"/>
      <c r="F83" s="20">
        <v>-236288</v>
      </c>
      <c r="G83" s="20">
        <v>-3616</v>
      </c>
      <c r="H83" s="20">
        <v>348543</v>
      </c>
      <c r="I83" s="20">
        <v>108639</v>
      </c>
      <c r="J83" s="20">
        <v>190736</v>
      </c>
      <c r="K83" s="20">
        <v>163473</v>
      </c>
      <c r="L83" s="20">
        <v>2011274</v>
      </c>
      <c r="M83" s="20">
        <v>2365483</v>
      </c>
      <c r="N83" s="20"/>
      <c r="O83" s="20"/>
      <c r="P83" s="20"/>
      <c r="Q83" s="20"/>
      <c r="R83" s="20"/>
      <c r="S83" s="20"/>
      <c r="T83" s="20"/>
      <c r="U83" s="20"/>
      <c r="V83" s="20">
        <v>2474122</v>
      </c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20400000</v>
      </c>
      <c r="E84" s="29">
        <v>20400000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10200000</v>
      </c>
      <c r="X84" s="29"/>
      <c r="Y84" s="28"/>
      <c r="Z84" s="30">
        <v>20400000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66850440</v>
      </c>
      <c r="C5" s="18">
        <v>0</v>
      </c>
      <c r="D5" s="63">
        <v>76950000</v>
      </c>
      <c r="E5" s="64">
        <v>76950000</v>
      </c>
      <c r="F5" s="64">
        <v>13304749</v>
      </c>
      <c r="G5" s="64">
        <v>5917168</v>
      </c>
      <c r="H5" s="64">
        <v>5971046</v>
      </c>
      <c r="I5" s="64">
        <v>25192963</v>
      </c>
      <c r="J5" s="64">
        <v>5728568</v>
      </c>
      <c r="K5" s="64">
        <v>6007942</v>
      </c>
      <c r="L5" s="64">
        <v>5636114</v>
      </c>
      <c r="M5" s="64">
        <v>17372624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42565587</v>
      </c>
      <c r="W5" s="64">
        <v>38475000</v>
      </c>
      <c r="X5" s="64">
        <v>4090587</v>
      </c>
      <c r="Y5" s="65">
        <v>10.63</v>
      </c>
      <c r="Z5" s="66">
        <v>76950000</v>
      </c>
    </row>
    <row r="6" spans="1:26" ht="13.5">
      <c r="A6" s="62" t="s">
        <v>32</v>
      </c>
      <c r="B6" s="18">
        <v>278523798</v>
      </c>
      <c r="C6" s="18">
        <v>0</v>
      </c>
      <c r="D6" s="63">
        <v>301775000</v>
      </c>
      <c r="E6" s="64">
        <v>301775000</v>
      </c>
      <c r="F6" s="64">
        <v>28634944</v>
      </c>
      <c r="G6" s="64">
        <v>28577142</v>
      </c>
      <c r="H6" s="64">
        <v>27332408</v>
      </c>
      <c r="I6" s="64">
        <v>84544494</v>
      </c>
      <c r="J6" s="64">
        <v>26333919</v>
      </c>
      <c r="K6" s="64">
        <v>26559022</v>
      </c>
      <c r="L6" s="64">
        <v>24140206</v>
      </c>
      <c r="M6" s="64">
        <v>77033147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161577641</v>
      </c>
      <c r="W6" s="64">
        <v>150887500</v>
      </c>
      <c r="X6" s="64">
        <v>10690141</v>
      </c>
      <c r="Y6" s="65">
        <v>7.08</v>
      </c>
      <c r="Z6" s="66">
        <v>301775000</v>
      </c>
    </row>
    <row r="7" spans="1:26" ht="13.5">
      <c r="A7" s="62" t="s">
        <v>33</v>
      </c>
      <c r="B7" s="18">
        <v>11095</v>
      </c>
      <c r="C7" s="18">
        <v>0</v>
      </c>
      <c r="D7" s="63">
        <v>0</v>
      </c>
      <c r="E7" s="64">
        <v>0</v>
      </c>
      <c r="F7" s="64">
        <v>0</v>
      </c>
      <c r="G7" s="64">
        <v>360</v>
      </c>
      <c r="H7" s="64">
        <v>593</v>
      </c>
      <c r="I7" s="64">
        <v>953</v>
      </c>
      <c r="J7" s="64">
        <v>636</v>
      </c>
      <c r="K7" s="64">
        <v>1129</v>
      </c>
      <c r="L7" s="64">
        <v>1308</v>
      </c>
      <c r="M7" s="64">
        <v>3073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4026</v>
      </c>
      <c r="W7" s="64">
        <v>0</v>
      </c>
      <c r="X7" s="64">
        <v>4026</v>
      </c>
      <c r="Y7" s="65">
        <v>0</v>
      </c>
      <c r="Z7" s="66">
        <v>0</v>
      </c>
    </row>
    <row r="8" spans="1:26" ht="13.5">
      <c r="A8" s="62" t="s">
        <v>34</v>
      </c>
      <c r="B8" s="18">
        <v>132667000</v>
      </c>
      <c r="C8" s="18">
        <v>0</v>
      </c>
      <c r="D8" s="63">
        <v>133174000</v>
      </c>
      <c r="E8" s="64">
        <v>133174000</v>
      </c>
      <c r="F8" s="64">
        <v>55606000</v>
      </c>
      <c r="G8" s="64">
        <v>0</v>
      </c>
      <c r="H8" s="64">
        <v>890000</v>
      </c>
      <c r="I8" s="64">
        <v>56496000</v>
      </c>
      <c r="J8" s="64">
        <v>0</v>
      </c>
      <c r="K8" s="64">
        <v>499875</v>
      </c>
      <c r="L8" s="64">
        <v>43242900</v>
      </c>
      <c r="M8" s="64">
        <v>43742775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100238775</v>
      </c>
      <c r="W8" s="64">
        <v>66587000</v>
      </c>
      <c r="X8" s="64">
        <v>33651775</v>
      </c>
      <c r="Y8" s="65">
        <v>50.54</v>
      </c>
      <c r="Z8" s="66">
        <v>133174000</v>
      </c>
    </row>
    <row r="9" spans="1:26" ht="13.5">
      <c r="A9" s="62" t="s">
        <v>35</v>
      </c>
      <c r="B9" s="18">
        <v>34402495</v>
      </c>
      <c r="C9" s="18">
        <v>0</v>
      </c>
      <c r="D9" s="63">
        <v>43444000</v>
      </c>
      <c r="E9" s="64">
        <v>43444000</v>
      </c>
      <c r="F9" s="64">
        <v>4056022</v>
      </c>
      <c r="G9" s="64">
        <v>1544832</v>
      </c>
      <c r="H9" s="64">
        <v>4618412</v>
      </c>
      <c r="I9" s="64">
        <v>10219266</v>
      </c>
      <c r="J9" s="64">
        <v>2900979</v>
      </c>
      <c r="K9" s="64">
        <v>4112977</v>
      </c>
      <c r="L9" s="64">
        <v>3484329</v>
      </c>
      <c r="M9" s="64">
        <v>10498285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20717551</v>
      </c>
      <c r="W9" s="64">
        <v>21722000</v>
      </c>
      <c r="X9" s="64">
        <v>-1004449</v>
      </c>
      <c r="Y9" s="65">
        <v>-4.62</v>
      </c>
      <c r="Z9" s="66">
        <v>43444000</v>
      </c>
    </row>
    <row r="10" spans="1:26" ht="25.5">
      <c r="A10" s="67" t="s">
        <v>99</v>
      </c>
      <c r="B10" s="68">
        <f>SUM(B5:B9)</f>
        <v>512454828</v>
      </c>
      <c r="C10" s="68">
        <f>SUM(C5:C9)</f>
        <v>0</v>
      </c>
      <c r="D10" s="69">
        <f aca="true" t="shared" si="0" ref="D10:Z10">SUM(D5:D9)</f>
        <v>555343000</v>
      </c>
      <c r="E10" s="70">
        <f t="shared" si="0"/>
        <v>555343000</v>
      </c>
      <c r="F10" s="70">
        <f t="shared" si="0"/>
        <v>101601715</v>
      </c>
      <c r="G10" s="70">
        <f t="shared" si="0"/>
        <v>36039502</v>
      </c>
      <c r="H10" s="70">
        <f t="shared" si="0"/>
        <v>38812459</v>
      </c>
      <c r="I10" s="70">
        <f t="shared" si="0"/>
        <v>176453676</v>
      </c>
      <c r="J10" s="70">
        <f t="shared" si="0"/>
        <v>34964102</v>
      </c>
      <c r="K10" s="70">
        <f t="shared" si="0"/>
        <v>37180945</v>
      </c>
      <c r="L10" s="70">
        <f t="shared" si="0"/>
        <v>76504857</v>
      </c>
      <c r="M10" s="70">
        <f t="shared" si="0"/>
        <v>148649904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325103580</v>
      </c>
      <c r="W10" s="70">
        <f t="shared" si="0"/>
        <v>277671500</v>
      </c>
      <c r="X10" s="70">
        <f t="shared" si="0"/>
        <v>47432080</v>
      </c>
      <c r="Y10" s="71">
        <f>+IF(W10&lt;&gt;0,(X10/W10)*100,0)</f>
        <v>17.082084405493543</v>
      </c>
      <c r="Z10" s="72">
        <f t="shared" si="0"/>
        <v>555343000</v>
      </c>
    </row>
    <row r="11" spans="1:26" ht="13.5">
      <c r="A11" s="62" t="s">
        <v>36</v>
      </c>
      <c r="B11" s="18">
        <v>159637866</v>
      </c>
      <c r="C11" s="18">
        <v>0</v>
      </c>
      <c r="D11" s="63">
        <v>161408000</v>
      </c>
      <c r="E11" s="64">
        <v>161408000</v>
      </c>
      <c r="F11" s="64">
        <v>14086763</v>
      </c>
      <c r="G11" s="64">
        <v>14496934</v>
      </c>
      <c r="H11" s="64">
        <v>13751365</v>
      </c>
      <c r="I11" s="64">
        <v>42335062</v>
      </c>
      <c r="J11" s="64">
        <v>13455551</v>
      </c>
      <c r="K11" s="64">
        <v>13750376</v>
      </c>
      <c r="L11" s="64">
        <v>15064758</v>
      </c>
      <c r="M11" s="64">
        <v>42270685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84605747</v>
      </c>
      <c r="W11" s="64">
        <v>80704000</v>
      </c>
      <c r="X11" s="64">
        <v>3901747</v>
      </c>
      <c r="Y11" s="65">
        <v>4.83</v>
      </c>
      <c r="Z11" s="66">
        <v>161408000</v>
      </c>
    </row>
    <row r="12" spans="1:26" ht="13.5">
      <c r="A12" s="62" t="s">
        <v>37</v>
      </c>
      <c r="B12" s="18">
        <v>13060025</v>
      </c>
      <c r="C12" s="18">
        <v>0</v>
      </c>
      <c r="D12" s="63">
        <v>12671000</v>
      </c>
      <c r="E12" s="64">
        <v>12671000</v>
      </c>
      <c r="F12" s="64">
        <v>647091</v>
      </c>
      <c r="G12" s="64">
        <v>1434455</v>
      </c>
      <c r="H12" s="64">
        <v>1011710</v>
      </c>
      <c r="I12" s="64">
        <v>3093256</v>
      </c>
      <c r="J12" s="64">
        <v>993920</v>
      </c>
      <c r="K12" s="64">
        <v>1002693</v>
      </c>
      <c r="L12" s="64">
        <v>1011710</v>
      </c>
      <c r="M12" s="64">
        <v>3008323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6101579</v>
      </c>
      <c r="W12" s="64">
        <v>6335500</v>
      </c>
      <c r="X12" s="64">
        <v>-233921</v>
      </c>
      <c r="Y12" s="65">
        <v>-3.69</v>
      </c>
      <c r="Z12" s="66">
        <v>12671000</v>
      </c>
    </row>
    <row r="13" spans="1:26" ht="13.5">
      <c r="A13" s="62" t="s">
        <v>100</v>
      </c>
      <c r="B13" s="18">
        <v>70368715</v>
      </c>
      <c r="C13" s="18">
        <v>0</v>
      </c>
      <c r="D13" s="63">
        <v>41083000</v>
      </c>
      <c r="E13" s="64">
        <v>41083000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20541500</v>
      </c>
      <c r="X13" s="64">
        <v>-20541500</v>
      </c>
      <c r="Y13" s="65">
        <v>-100</v>
      </c>
      <c r="Z13" s="66">
        <v>41083000</v>
      </c>
    </row>
    <row r="14" spans="1:26" ht="13.5">
      <c r="A14" s="62" t="s">
        <v>38</v>
      </c>
      <c r="B14" s="18">
        <v>10780612</v>
      </c>
      <c r="C14" s="18">
        <v>0</v>
      </c>
      <c r="D14" s="63">
        <v>4734000</v>
      </c>
      <c r="E14" s="64">
        <v>4734000</v>
      </c>
      <c r="F14" s="64">
        <v>0</v>
      </c>
      <c r="G14" s="64">
        <v>0</v>
      </c>
      <c r="H14" s="64">
        <v>1350</v>
      </c>
      <c r="I14" s="64">
        <v>1350</v>
      </c>
      <c r="J14" s="64">
        <v>27924</v>
      </c>
      <c r="K14" s="64">
        <v>15885</v>
      </c>
      <c r="L14" s="64">
        <v>7135</v>
      </c>
      <c r="M14" s="64">
        <v>50944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52294</v>
      </c>
      <c r="W14" s="64">
        <v>2367000</v>
      </c>
      <c r="X14" s="64">
        <v>-2314706</v>
      </c>
      <c r="Y14" s="65">
        <v>-97.79</v>
      </c>
      <c r="Z14" s="66">
        <v>4734000</v>
      </c>
    </row>
    <row r="15" spans="1:26" ht="13.5">
      <c r="A15" s="62" t="s">
        <v>39</v>
      </c>
      <c r="B15" s="18">
        <v>127351994</v>
      </c>
      <c r="C15" s="18">
        <v>0</v>
      </c>
      <c r="D15" s="63">
        <v>152550000</v>
      </c>
      <c r="E15" s="64">
        <v>152550000</v>
      </c>
      <c r="F15" s="64">
        <v>1967104</v>
      </c>
      <c r="G15" s="64">
        <v>1868363</v>
      </c>
      <c r="H15" s="64">
        <v>5720411</v>
      </c>
      <c r="I15" s="64">
        <v>9555878</v>
      </c>
      <c r="J15" s="64">
        <v>6985654</v>
      </c>
      <c r="K15" s="64">
        <v>10874986</v>
      </c>
      <c r="L15" s="64">
        <v>30576234</v>
      </c>
      <c r="M15" s="64">
        <v>48436874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57992752</v>
      </c>
      <c r="W15" s="64">
        <v>76275000</v>
      </c>
      <c r="X15" s="64">
        <v>-18282248</v>
      </c>
      <c r="Y15" s="65">
        <v>-23.97</v>
      </c>
      <c r="Z15" s="66">
        <v>152550000</v>
      </c>
    </row>
    <row r="16" spans="1:26" ht="13.5">
      <c r="A16" s="73" t="s">
        <v>40</v>
      </c>
      <c r="B16" s="18">
        <v>9138285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204893256</v>
      </c>
      <c r="C17" s="18">
        <v>0</v>
      </c>
      <c r="D17" s="63">
        <v>164448000</v>
      </c>
      <c r="E17" s="64">
        <v>164448000</v>
      </c>
      <c r="F17" s="64">
        <v>6763728</v>
      </c>
      <c r="G17" s="64">
        <v>6101099</v>
      </c>
      <c r="H17" s="64">
        <v>8738009</v>
      </c>
      <c r="I17" s="64">
        <v>21602836</v>
      </c>
      <c r="J17" s="64">
        <v>14447749</v>
      </c>
      <c r="K17" s="64">
        <v>11110173</v>
      </c>
      <c r="L17" s="64">
        <v>8853951</v>
      </c>
      <c r="M17" s="64">
        <v>34411873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56014709</v>
      </c>
      <c r="W17" s="64">
        <v>82224000</v>
      </c>
      <c r="X17" s="64">
        <v>-26209291</v>
      </c>
      <c r="Y17" s="65">
        <v>-31.88</v>
      </c>
      <c r="Z17" s="66">
        <v>164448000</v>
      </c>
    </row>
    <row r="18" spans="1:26" ht="13.5">
      <c r="A18" s="74" t="s">
        <v>42</v>
      </c>
      <c r="B18" s="75">
        <f>SUM(B11:B17)</f>
        <v>595230753</v>
      </c>
      <c r="C18" s="75">
        <f>SUM(C11:C17)</f>
        <v>0</v>
      </c>
      <c r="D18" s="76">
        <f aca="true" t="shared" si="1" ref="D18:Z18">SUM(D11:D17)</f>
        <v>536894000</v>
      </c>
      <c r="E18" s="77">
        <f t="shared" si="1"/>
        <v>536894000</v>
      </c>
      <c r="F18" s="77">
        <f t="shared" si="1"/>
        <v>23464686</v>
      </c>
      <c r="G18" s="77">
        <f t="shared" si="1"/>
        <v>23900851</v>
      </c>
      <c r="H18" s="77">
        <f t="shared" si="1"/>
        <v>29222845</v>
      </c>
      <c r="I18" s="77">
        <f t="shared" si="1"/>
        <v>76588382</v>
      </c>
      <c r="J18" s="77">
        <f t="shared" si="1"/>
        <v>35910798</v>
      </c>
      <c r="K18" s="77">
        <f t="shared" si="1"/>
        <v>36754113</v>
      </c>
      <c r="L18" s="77">
        <f t="shared" si="1"/>
        <v>55513788</v>
      </c>
      <c r="M18" s="77">
        <f t="shared" si="1"/>
        <v>128178699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204767081</v>
      </c>
      <c r="W18" s="77">
        <f t="shared" si="1"/>
        <v>268447000</v>
      </c>
      <c r="X18" s="77">
        <f t="shared" si="1"/>
        <v>-63679919</v>
      </c>
      <c r="Y18" s="71">
        <f>+IF(W18&lt;&gt;0,(X18/W18)*100,0)</f>
        <v>-23.72159830432078</v>
      </c>
      <c r="Z18" s="78">
        <f t="shared" si="1"/>
        <v>536894000</v>
      </c>
    </row>
    <row r="19" spans="1:26" ht="13.5">
      <c r="A19" s="74" t="s">
        <v>43</v>
      </c>
      <c r="B19" s="79">
        <f>+B10-B18</f>
        <v>-82775925</v>
      </c>
      <c r="C19" s="79">
        <f>+C10-C18</f>
        <v>0</v>
      </c>
      <c r="D19" s="80">
        <f aca="true" t="shared" si="2" ref="D19:Z19">+D10-D18</f>
        <v>18449000</v>
      </c>
      <c r="E19" s="81">
        <f t="shared" si="2"/>
        <v>18449000</v>
      </c>
      <c r="F19" s="81">
        <f t="shared" si="2"/>
        <v>78137029</v>
      </c>
      <c r="G19" s="81">
        <f t="shared" si="2"/>
        <v>12138651</v>
      </c>
      <c r="H19" s="81">
        <f t="shared" si="2"/>
        <v>9589614</v>
      </c>
      <c r="I19" s="81">
        <f t="shared" si="2"/>
        <v>99865294</v>
      </c>
      <c r="J19" s="81">
        <f t="shared" si="2"/>
        <v>-946696</v>
      </c>
      <c r="K19" s="81">
        <f t="shared" si="2"/>
        <v>426832</v>
      </c>
      <c r="L19" s="81">
        <f t="shared" si="2"/>
        <v>20991069</v>
      </c>
      <c r="M19" s="81">
        <f t="shared" si="2"/>
        <v>20471205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120336499</v>
      </c>
      <c r="W19" s="81">
        <f>IF(E10=E18,0,W10-W18)</f>
        <v>9224500</v>
      </c>
      <c r="X19" s="81">
        <f t="shared" si="2"/>
        <v>111111999</v>
      </c>
      <c r="Y19" s="82">
        <f>+IF(W19&lt;&gt;0,(X19/W19)*100,0)</f>
        <v>1204.531400075885</v>
      </c>
      <c r="Z19" s="83">
        <f t="shared" si="2"/>
        <v>18449000</v>
      </c>
    </row>
    <row r="20" spans="1:26" ht="13.5">
      <c r="A20" s="62" t="s">
        <v>44</v>
      </c>
      <c r="B20" s="18">
        <v>91313838</v>
      </c>
      <c r="C20" s="18">
        <v>0</v>
      </c>
      <c r="D20" s="63">
        <v>72196000</v>
      </c>
      <c r="E20" s="64">
        <v>72196000</v>
      </c>
      <c r="F20" s="64">
        <v>1219793</v>
      </c>
      <c r="G20" s="64">
        <v>5179275</v>
      </c>
      <c r="H20" s="64">
        <v>0</v>
      </c>
      <c r="I20" s="64">
        <v>6399068</v>
      </c>
      <c r="J20" s="64">
        <v>32962389</v>
      </c>
      <c r="K20" s="64">
        <v>0</v>
      </c>
      <c r="L20" s="64">
        <v>0</v>
      </c>
      <c r="M20" s="64">
        <v>32962389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39361457</v>
      </c>
      <c r="W20" s="64">
        <v>36098000</v>
      </c>
      <c r="X20" s="64">
        <v>3263457</v>
      </c>
      <c r="Y20" s="65">
        <v>9.04</v>
      </c>
      <c r="Z20" s="66">
        <v>72196000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8537913</v>
      </c>
      <c r="C22" s="90">
        <f>SUM(C19:C21)</f>
        <v>0</v>
      </c>
      <c r="D22" s="91">
        <f aca="true" t="shared" si="3" ref="D22:Z22">SUM(D19:D21)</f>
        <v>90645000</v>
      </c>
      <c r="E22" s="92">
        <f t="shared" si="3"/>
        <v>90645000</v>
      </c>
      <c r="F22" s="92">
        <f t="shared" si="3"/>
        <v>79356822</v>
      </c>
      <c r="G22" s="92">
        <f t="shared" si="3"/>
        <v>17317926</v>
      </c>
      <c r="H22" s="92">
        <f t="shared" si="3"/>
        <v>9589614</v>
      </c>
      <c r="I22" s="92">
        <f t="shared" si="3"/>
        <v>106264362</v>
      </c>
      <c r="J22" s="92">
        <f t="shared" si="3"/>
        <v>32015693</v>
      </c>
      <c r="K22" s="92">
        <f t="shared" si="3"/>
        <v>426832</v>
      </c>
      <c r="L22" s="92">
        <f t="shared" si="3"/>
        <v>20991069</v>
      </c>
      <c r="M22" s="92">
        <f t="shared" si="3"/>
        <v>53433594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159697956</v>
      </c>
      <c r="W22" s="92">
        <f t="shared" si="3"/>
        <v>45322500</v>
      </c>
      <c r="X22" s="92">
        <f t="shared" si="3"/>
        <v>114375456</v>
      </c>
      <c r="Y22" s="93">
        <f>+IF(W22&lt;&gt;0,(X22/W22)*100,0)</f>
        <v>252.35910640410393</v>
      </c>
      <c r="Z22" s="94">
        <f t="shared" si="3"/>
        <v>90645000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8537913</v>
      </c>
      <c r="C24" s="79">
        <f>SUM(C22:C23)</f>
        <v>0</v>
      </c>
      <c r="D24" s="80">
        <f aca="true" t="shared" si="4" ref="D24:Z24">SUM(D22:D23)</f>
        <v>90645000</v>
      </c>
      <c r="E24" s="81">
        <f t="shared" si="4"/>
        <v>90645000</v>
      </c>
      <c r="F24" s="81">
        <f t="shared" si="4"/>
        <v>79356822</v>
      </c>
      <c r="G24" s="81">
        <f t="shared" si="4"/>
        <v>17317926</v>
      </c>
      <c r="H24" s="81">
        <f t="shared" si="4"/>
        <v>9589614</v>
      </c>
      <c r="I24" s="81">
        <f t="shared" si="4"/>
        <v>106264362</v>
      </c>
      <c r="J24" s="81">
        <f t="shared" si="4"/>
        <v>32015693</v>
      </c>
      <c r="K24" s="81">
        <f t="shared" si="4"/>
        <v>426832</v>
      </c>
      <c r="L24" s="81">
        <f t="shared" si="4"/>
        <v>20991069</v>
      </c>
      <c r="M24" s="81">
        <f t="shared" si="4"/>
        <v>53433594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159697956</v>
      </c>
      <c r="W24" s="81">
        <f t="shared" si="4"/>
        <v>45322500</v>
      </c>
      <c r="X24" s="81">
        <f t="shared" si="4"/>
        <v>114375456</v>
      </c>
      <c r="Y24" s="82">
        <f>+IF(W24&lt;&gt;0,(X24/W24)*100,0)</f>
        <v>252.35910640410393</v>
      </c>
      <c r="Z24" s="83">
        <f t="shared" si="4"/>
        <v>90645000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140566873</v>
      </c>
      <c r="C27" s="21">
        <v>0</v>
      </c>
      <c r="D27" s="103">
        <v>90645857</v>
      </c>
      <c r="E27" s="104">
        <v>90645857</v>
      </c>
      <c r="F27" s="104">
        <v>12998336</v>
      </c>
      <c r="G27" s="104">
        <v>6105101</v>
      </c>
      <c r="H27" s="104">
        <v>2535458</v>
      </c>
      <c r="I27" s="104">
        <v>21638895</v>
      </c>
      <c r="J27" s="104">
        <v>4570143</v>
      </c>
      <c r="K27" s="104">
        <v>4371815</v>
      </c>
      <c r="L27" s="104">
        <v>6050779</v>
      </c>
      <c r="M27" s="104">
        <v>14992737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36631632</v>
      </c>
      <c r="W27" s="104">
        <v>45322929</v>
      </c>
      <c r="X27" s="104">
        <v>-8691297</v>
      </c>
      <c r="Y27" s="105">
        <v>-19.18</v>
      </c>
      <c r="Z27" s="106">
        <v>90645857</v>
      </c>
    </row>
    <row r="28" spans="1:26" ht="13.5">
      <c r="A28" s="107" t="s">
        <v>44</v>
      </c>
      <c r="B28" s="18">
        <v>140566873</v>
      </c>
      <c r="C28" s="18">
        <v>0</v>
      </c>
      <c r="D28" s="63">
        <v>72196178</v>
      </c>
      <c r="E28" s="64">
        <v>72196178</v>
      </c>
      <c r="F28" s="64">
        <v>3023408</v>
      </c>
      <c r="G28" s="64">
        <v>4946424</v>
      </c>
      <c r="H28" s="64">
        <v>2239233</v>
      </c>
      <c r="I28" s="64">
        <v>10209065</v>
      </c>
      <c r="J28" s="64">
        <v>2769286</v>
      </c>
      <c r="K28" s="64">
        <v>4167633</v>
      </c>
      <c r="L28" s="64">
        <v>6050779</v>
      </c>
      <c r="M28" s="64">
        <v>12987698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23196763</v>
      </c>
      <c r="W28" s="64">
        <v>36098089</v>
      </c>
      <c r="X28" s="64">
        <v>-12901326</v>
      </c>
      <c r="Y28" s="65">
        <v>-35.74</v>
      </c>
      <c r="Z28" s="66">
        <v>72196178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18449679</v>
      </c>
      <c r="E31" s="64">
        <v>18449679</v>
      </c>
      <c r="F31" s="64">
        <v>9974928</v>
      </c>
      <c r="G31" s="64">
        <v>1158677</v>
      </c>
      <c r="H31" s="64">
        <v>296225</v>
      </c>
      <c r="I31" s="64">
        <v>11429830</v>
      </c>
      <c r="J31" s="64">
        <v>1800857</v>
      </c>
      <c r="K31" s="64">
        <v>204182</v>
      </c>
      <c r="L31" s="64">
        <v>0</v>
      </c>
      <c r="M31" s="64">
        <v>2005039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13434869</v>
      </c>
      <c r="W31" s="64">
        <v>9224840</v>
      </c>
      <c r="X31" s="64">
        <v>4210029</v>
      </c>
      <c r="Y31" s="65">
        <v>45.64</v>
      </c>
      <c r="Z31" s="66">
        <v>18449679</v>
      </c>
    </row>
    <row r="32" spans="1:26" ht="13.5">
      <c r="A32" s="74" t="s">
        <v>50</v>
      </c>
      <c r="B32" s="21">
        <f>SUM(B28:B31)</f>
        <v>140566873</v>
      </c>
      <c r="C32" s="21">
        <f>SUM(C28:C31)</f>
        <v>0</v>
      </c>
      <c r="D32" s="103">
        <f aca="true" t="shared" si="5" ref="D32:Z32">SUM(D28:D31)</f>
        <v>90645857</v>
      </c>
      <c r="E32" s="104">
        <f t="shared" si="5"/>
        <v>90645857</v>
      </c>
      <c r="F32" s="104">
        <f t="shared" si="5"/>
        <v>12998336</v>
      </c>
      <c r="G32" s="104">
        <f t="shared" si="5"/>
        <v>6105101</v>
      </c>
      <c r="H32" s="104">
        <f t="shared" si="5"/>
        <v>2535458</v>
      </c>
      <c r="I32" s="104">
        <f t="shared" si="5"/>
        <v>21638895</v>
      </c>
      <c r="J32" s="104">
        <f t="shared" si="5"/>
        <v>4570143</v>
      </c>
      <c r="K32" s="104">
        <f t="shared" si="5"/>
        <v>4371815</v>
      </c>
      <c r="L32" s="104">
        <f t="shared" si="5"/>
        <v>6050779</v>
      </c>
      <c r="M32" s="104">
        <f t="shared" si="5"/>
        <v>14992737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36631632</v>
      </c>
      <c r="W32" s="104">
        <f t="shared" si="5"/>
        <v>45322929</v>
      </c>
      <c r="X32" s="104">
        <f t="shared" si="5"/>
        <v>-8691297</v>
      </c>
      <c r="Y32" s="105">
        <f>+IF(W32&lt;&gt;0,(X32/W32)*100,0)</f>
        <v>-19.17637979663671</v>
      </c>
      <c r="Z32" s="106">
        <f t="shared" si="5"/>
        <v>90645857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81150188</v>
      </c>
      <c r="C35" s="18">
        <v>0</v>
      </c>
      <c r="D35" s="63">
        <v>70343794</v>
      </c>
      <c r="E35" s="64">
        <v>70343794</v>
      </c>
      <c r="F35" s="64">
        <v>10897299</v>
      </c>
      <c r="G35" s="64">
        <v>9046803</v>
      </c>
      <c r="H35" s="64">
        <v>8573961</v>
      </c>
      <c r="I35" s="64">
        <v>8573961</v>
      </c>
      <c r="J35" s="64">
        <v>31081284</v>
      </c>
      <c r="K35" s="64">
        <v>5733398</v>
      </c>
      <c r="L35" s="64">
        <v>9662875</v>
      </c>
      <c r="M35" s="64">
        <v>9662875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9662875</v>
      </c>
      <c r="W35" s="64">
        <v>35171897</v>
      </c>
      <c r="X35" s="64">
        <v>-25509022</v>
      </c>
      <c r="Y35" s="65">
        <v>-72.53</v>
      </c>
      <c r="Z35" s="66">
        <v>70343794</v>
      </c>
    </row>
    <row r="36" spans="1:26" ht="13.5">
      <c r="A36" s="62" t="s">
        <v>53</v>
      </c>
      <c r="B36" s="18">
        <v>1915636111</v>
      </c>
      <c r="C36" s="18">
        <v>0</v>
      </c>
      <c r="D36" s="63">
        <v>1911299829</v>
      </c>
      <c r="E36" s="64">
        <v>1911299829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955649915</v>
      </c>
      <c r="X36" s="64">
        <v>-955649915</v>
      </c>
      <c r="Y36" s="65">
        <v>-100</v>
      </c>
      <c r="Z36" s="66">
        <v>1911299829</v>
      </c>
    </row>
    <row r="37" spans="1:26" ht="13.5">
      <c r="A37" s="62" t="s">
        <v>54</v>
      </c>
      <c r="B37" s="18">
        <v>198162408</v>
      </c>
      <c r="C37" s="18">
        <v>0</v>
      </c>
      <c r="D37" s="63">
        <v>290500000</v>
      </c>
      <c r="E37" s="64">
        <v>290500000</v>
      </c>
      <c r="F37" s="64">
        <v>-54538344</v>
      </c>
      <c r="G37" s="64">
        <v>-742606</v>
      </c>
      <c r="H37" s="64">
        <v>2946872</v>
      </c>
      <c r="I37" s="64">
        <v>2946872</v>
      </c>
      <c r="J37" s="64">
        <v>4957225</v>
      </c>
      <c r="K37" s="64">
        <v>191562</v>
      </c>
      <c r="L37" s="64">
        <v>-4034796</v>
      </c>
      <c r="M37" s="64">
        <v>-4034796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-4034796</v>
      </c>
      <c r="W37" s="64">
        <v>145250000</v>
      </c>
      <c r="X37" s="64">
        <v>-149284796</v>
      </c>
      <c r="Y37" s="65">
        <v>-102.78</v>
      </c>
      <c r="Z37" s="66">
        <v>290500000</v>
      </c>
    </row>
    <row r="38" spans="1:26" ht="13.5">
      <c r="A38" s="62" t="s">
        <v>55</v>
      </c>
      <c r="B38" s="18">
        <v>71247290</v>
      </c>
      <c r="C38" s="18">
        <v>0</v>
      </c>
      <c r="D38" s="63">
        <v>90005000</v>
      </c>
      <c r="E38" s="64">
        <v>90005000</v>
      </c>
      <c r="F38" s="64">
        <v>0</v>
      </c>
      <c r="G38" s="64">
        <v>0</v>
      </c>
      <c r="H38" s="64">
        <v>-113520</v>
      </c>
      <c r="I38" s="64">
        <v>-113520</v>
      </c>
      <c r="J38" s="64">
        <v>0</v>
      </c>
      <c r="K38" s="64">
        <v>226501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45002500</v>
      </c>
      <c r="X38" s="64">
        <v>-45002500</v>
      </c>
      <c r="Y38" s="65">
        <v>-100</v>
      </c>
      <c r="Z38" s="66">
        <v>90005000</v>
      </c>
    </row>
    <row r="39" spans="1:26" ht="13.5">
      <c r="A39" s="62" t="s">
        <v>56</v>
      </c>
      <c r="B39" s="18">
        <v>1727376601</v>
      </c>
      <c r="C39" s="18">
        <v>0</v>
      </c>
      <c r="D39" s="63">
        <v>1601138623</v>
      </c>
      <c r="E39" s="64">
        <v>1601138623</v>
      </c>
      <c r="F39" s="64">
        <v>65435643</v>
      </c>
      <c r="G39" s="64">
        <v>9789409</v>
      </c>
      <c r="H39" s="64">
        <v>5740609</v>
      </c>
      <c r="I39" s="64">
        <v>5740609</v>
      </c>
      <c r="J39" s="64">
        <v>26124059</v>
      </c>
      <c r="K39" s="64">
        <v>5315335</v>
      </c>
      <c r="L39" s="64">
        <v>13697671</v>
      </c>
      <c r="M39" s="64">
        <v>13697671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13697671</v>
      </c>
      <c r="W39" s="64">
        <v>800569312</v>
      </c>
      <c r="X39" s="64">
        <v>-786871641</v>
      </c>
      <c r="Y39" s="65">
        <v>-98.29</v>
      </c>
      <c r="Z39" s="66">
        <v>1601138623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105926671</v>
      </c>
      <c r="C42" s="18">
        <v>0</v>
      </c>
      <c r="D42" s="63">
        <v>92924521</v>
      </c>
      <c r="E42" s="64">
        <v>92924521</v>
      </c>
      <c r="F42" s="64">
        <v>77983985</v>
      </c>
      <c r="G42" s="64">
        <v>15940427</v>
      </c>
      <c r="H42" s="64">
        <v>8476067</v>
      </c>
      <c r="I42" s="64">
        <v>102400479</v>
      </c>
      <c r="J42" s="64">
        <v>30694200</v>
      </c>
      <c r="K42" s="64">
        <v>-943520</v>
      </c>
      <c r="L42" s="64">
        <v>19748450</v>
      </c>
      <c r="M42" s="64">
        <v>49499130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151899609</v>
      </c>
      <c r="W42" s="64">
        <v>99436500</v>
      </c>
      <c r="X42" s="64">
        <v>52463109</v>
      </c>
      <c r="Y42" s="65">
        <v>52.76</v>
      </c>
      <c r="Z42" s="66">
        <v>92924521</v>
      </c>
    </row>
    <row r="43" spans="1:26" ht="13.5">
      <c r="A43" s="62" t="s">
        <v>59</v>
      </c>
      <c r="B43" s="18">
        <v>-102383003</v>
      </c>
      <c r="C43" s="18">
        <v>0</v>
      </c>
      <c r="D43" s="63">
        <v>-73196000</v>
      </c>
      <c r="E43" s="64">
        <v>-73196000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-41919500</v>
      </c>
      <c r="X43" s="64">
        <v>41919500</v>
      </c>
      <c r="Y43" s="65">
        <v>-100</v>
      </c>
      <c r="Z43" s="66">
        <v>-73196000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-2244686</v>
      </c>
      <c r="C45" s="21">
        <v>0</v>
      </c>
      <c r="D45" s="103">
        <v>17487521</v>
      </c>
      <c r="E45" s="104">
        <v>17487521</v>
      </c>
      <c r="F45" s="104">
        <v>-1563832</v>
      </c>
      <c r="G45" s="104">
        <v>14376595</v>
      </c>
      <c r="H45" s="104">
        <v>22852662</v>
      </c>
      <c r="I45" s="104">
        <v>22852662</v>
      </c>
      <c r="J45" s="104">
        <v>53546862</v>
      </c>
      <c r="K45" s="104">
        <v>52603342</v>
      </c>
      <c r="L45" s="104">
        <v>72351792</v>
      </c>
      <c r="M45" s="104">
        <v>72351792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72351792</v>
      </c>
      <c r="W45" s="104">
        <v>55276000</v>
      </c>
      <c r="X45" s="104">
        <v>17075792</v>
      </c>
      <c r="Y45" s="105">
        <v>30.89</v>
      </c>
      <c r="Z45" s="106">
        <v>17487521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31445895</v>
      </c>
      <c r="C49" s="56">
        <v>0</v>
      </c>
      <c r="D49" s="133">
        <v>16452721</v>
      </c>
      <c r="E49" s="58">
        <v>14117155</v>
      </c>
      <c r="F49" s="58">
        <v>0</v>
      </c>
      <c r="G49" s="58">
        <v>0</v>
      </c>
      <c r="H49" s="58">
        <v>0</v>
      </c>
      <c r="I49" s="58">
        <v>394420816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456436587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9967958</v>
      </c>
      <c r="C51" s="56">
        <v>0</v>
      </c>
      <c r="D51" s="133">
        <v>10821763</v>
      </c>
      <c r="E51" s="58">
        <v>8774492</v>
      </c>
      <c r="F51" s="58">
        <v>0</v>
      </c>
      <c r="G51" s="58">
        <v>0</v>
      </c>
      <c r="H51" s="58">
        <v>0</v>
      </c>
      <c r="I51" s="58">
        <v>24639772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54203985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94.17571913730933</v>
      </c>
      <c r="C58" s="5">
        <f>IF(C67=0,0,+(C76/C67)*100)</f>
        <v>0</v>
      </c>
      <c r="D58" s="6">
        <f aca="true" t="shared" si="6" ref="D58:Z58">IF(D67=0,0,+(D76/D67)*100)</f>
        <v>100.00000099056487</v>
      </c>
      <c r="E58" s="7">
        <f t="shared" si="6"/>
        <v>100.00000099056487</v>
      </c>
      <c r="F58" s="7">
        <f t="shared" si="6"/>
        <v>99.99999772197985</v>
      </c>
      <c r="G58" s="7">
        <f t="shared" si="6"/>
        <v>99.99999726099257</v>
      </c>
      <c r="H58" s="7">
        <f t="shared" si="6"/>
        <v>100.00141651705825</v>
      </c>
      <c r="I58" s="7">
        <f t="shared" si="6"/>
        <v>100.00043100549911</v>
      </c>
      <c r="J58" s="7">
        <f t="shared" si="6"/>
        <v>99.99999706950476</v>
      </c>
      <c r="K58" s="7">
        <f t="shared" si="6"/>
        <v>100.00143381311368</v>
      </c>
      <c r="L58" s="7">
        <f t="shared" si="6"/>
        <v>100.00155950326915</v>
      </c>
      <c r="M58" s="7">
        <f t="shared" si="6"/>
        <v>100.00098756762421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100.00069011794221</v>
      </c>
      <c r="W58" s="7">
        <f t="shared" si="6"/>
        <v>100.35536613753993</v>
      </c>
      <c r="X58" s="7">
        <f t="shared" si="6"/>
        <v>0</v>
      </c>
      <c r="Y58" s="7">
        <f t="shared" si="6"/>
        <v>0</v>
      </c>
      <c r="Z58" s="8">
        <f t="shared" si="6"/>
        <v>100.00000099056487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99.1976098158635</v>
      </c>
      <c r="G59" s="10">
        <f t="shared" si="7"/>
        <v>100</v>
      </c>
      <c r="H59" s="10">
        <f t="shared" si="7"/>
        <v>100.00837444347637</v>
      </c>
      <c r="I59" s="10">
        <f t="shared" si="7"/>
        <v>99.57822305822181</v>
      </c>
      <c r="J59" s="10">
        <f t="shared" si="7"/>
        <v>100</v>
      </c>
      <c r="K59" s="10">
        <f t="shared" si="7"/>
        <v>100.00832231735926</v>
      </c>
      <c r="L59" s="10">
        <f t="shared" si="7"/>
        <v>100.00887214773759</v>
      </c>
      <c r="M59" s="10">
        <f t="shared" si="7"/>
        <v>100.00575634850408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99.75271462166425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100.56686071758938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100.37281372018747</v>
      </c>
      <c r="G60" s="13">
        <f t="shared" si="7"/>
        <v>99.99999650069975</v>
      </c>
      <c r="H60" s="13">
        <f t="shared" si="7"/>
        <v>100</v>
      </c>
      <c r="I60" s="13">
        <f t="shared" si="7"/>
        <v>100.12626960662867</v>
      </c>
      <c r="J60" s="13">
        <f t="shared" si="7"/>
        <v>99.9999924052322</v>
      </c>
      <c r="K60" s="13">
        <f t="shared" si="7"/>
        <v>99.99999623480112</v>
      </c>
      <c r="L60" s="13">
        <f t="shared" si="7"/>
        <v>99.99999585753328</v>
      </c>
      <c r="M60" s="13">
        <f t="shared" si="7"/>
        <v>99.9999948074301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100.06606730939957</v>
      </c>
      <c r="W60" s="13">
        <f t="shared" si="7"/>
        <v>100.4755198409411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100.62361081497882</v>
      </c>
      <c r="G61" s="13">
        <f t="shared" si="7"/>
        <v>100.61765110059733</v>
      </c>
      <c r="H61" s="13">
        <f t="shared" si="7"/>
        <v>100.44544902561437</v>
      </c>
      <c r="I61" s="13">
        <f t="shared" si="7"/>
        <v>100.56430167945503</v>
      </c>
      <c r="J61" s="13">
        <f t="shared" si="7"/>
        <v>100.63079343711333</v>
      </c>
      <c r="K61" s="13">
        <f t="shared" si="7"/>
        <v>100.74230526619581</v>
      </c>
      <c r="L61" s="13">
        <f t="shared" si="7"/>
        <v>100.71586486227446</v>
      </c>
      <c r="M61" s="13">
        <f t="shared" si="7"/>
        <v>100.694618220763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100.62143133168297</v>
      </c>
      <c r="W61" s="13">
        <f t="shared" si="7"/>
        <v>100.86094316807738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99.99998311749046</v>
      </c>
      <c r="K62" s="13">
        <f t="shared" si="7"/>
        <v>100</v>
      </c>
      <c r="L62" s="13">
        <f t="shared" si="7"/>
        <v>100</v>
      </c>
      <c r="M62" s="13">
        <f t="shared" si="7"/>
        <v>99.99999436535786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99.99999696366598</v>
      </c>
      <c r="W62" s="13">
        <f t="shared" si="7"/>
        <v>99.99240294765632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99.99997129749117</v>
      </c>
      <c r="K63" s="13">
        <f t="shared" si="7"/>
        <v>99.99997326399796</v>
      </c>
      <c r="L63" s="13">
        <f t="shared" si="7"/>
        <v>100</v>
      </c>
      <c r="M63" s="13">
        <f t="shared" si="7"/>
        <v>99.99998144950764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99.99999055929653</v>
      </c>
      <c r="W63" s="13">
        <f t="shared" si="7"/>
        <v>100.00716075904046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100.00002996659623</v>
      </c>
      <c r="I64" s="13">
        <f t="shared" si="7"/>
        <v>100.00001017005864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100.00000503521453</v>
      </c>
      <c r="W64" s="13">
        <f t="shared" si="7"/>
        <v>100.02868891651526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121.35553449094888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0.10170418029158235</v>
      </c>
      <c r="C66" s="15">
        <f t="shared" si="7"/>
        <v>0</v>
      </c>
      <c r="D66" s="4">
        <f t="shared" si="7"/>
        <v>100.00001594578434</v>
      </c>
      <c r="E66" s="16">
        <f t="shared" si="7"/>
        <v>100.00001594578434</v>
      </c>
      <c r="F66" s="16">
        <f t="shared" si="7"/>
        <v>100</v>
      </c>
      <c r="G66" s="16">
        <f t="shared" si="7"/>
        <v>100</v>
      </c>
      <c r="H66" s="16">
        <f t="shared" si="7"/>
        <v>100.00004841473222</v>
      </c>
      <c r="I66" s="16">
        <f t="shared" si="7"/>
        <v>100.00001655950459</v>
      </c>
      <c r="J66" s="16">
        <f t="shared" si="7"/>
        <v>100.00004850982664</v>
      </c>
      <c r="K66" s="16">
        <f t="shared" si="7"/>
        <v>99.99995382333547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100.00000800806572</v>
      </c>
      <c r="W66" s="16">
        <f t="shared" si="7"/>
        <v>100.00001594578434</v>
      </c>
      <c r="X66" s="16">
        <f t="shared" si="7"/>
        <v>0</v>
      </c>
      <c r="Y66" s="16">
        <f t="shared" si="7"/>
        <v>0</v>
      </c>
      <c r="Z66" s="17">
        <f t="shared" si="7"/>
        <v>100.00001594578434</v>
      </c>
    </row>
    <row r="67" spans="1:26" ht="13.5" hidden="1">
      <c r="A67" s="40" t="s">
        <v>113</v>
      </c>
      <c r="B67" s="23">
        <v>368435237</v>
      </c>
      <c r="C67" s="23"/>
      <c r="D67" s="24">
        <v>403810000</v>
      </c>
      <c r="E67" s="25">
        <v>403810000</v>
      </c>
      <c r="F67" s="25">
        <v>43897768</v>
      </c>
      <c r="G67" s="25">
        <v>36509576</v>
      </c>
      <c r="H67" s="25">
        <v>35368441</v>
      </c>
      <c r="I67" s="25">
        <v>115775785</v>
      </c>
      <c r="J67" s="25">
        <v>34123925</v>
      </c>
      <c r="K67" s="25">
        <v>34732560</v>
      </c>
      <c r="L67" s="25">
        <v>31997368</v>
      </c>
      <c r="M67" s="25">
        <v>100853853</v>
      </c>
      <c r="N67" s="25"/>
      <c r="O67" s="25"/>
      <c r="P67" s="25"/>
      <c r="Q67" s="25"/>
      <c r="R67" s="25"/>
      <c r="S67" s="25"/>
      <c r="T67" s="25"/>
      <c r="U67" s="25"/>
      <c r="V67" s="25">
        <v>216629638</v>
      </c>
      <c r="W67" s="25">
        <v>201905000</v>
      </c>
      <c r="X67" s="25"/>
      <c r="Y67" s="24"/>
      <c r="Z67" s="26">
        <v>403810000</v>
      </c>
    </row>
    <row r="68" spans="1:26" ht="13.5" hidden="1">
      <c r="A68" s="36" t="s">
        <v>31</v>
      </c>
      <c r="B68" s="18">
        <v>66850440</v>
      </c>
      <c r="C68" s="18"/>
      <c r="D68" s="19">
        <v>76950000</v>
      </c>
      <c r="E68" s="20">
        <v>76950000</v>
      </c>
      <c r="F68" s="20">
        <v>13304749</v>
      </c>
      <c r="G68" s="20">
        <v>5917168</v>
      </c>
      <c r="H68" s="20">
        <v>5970546</v>
      </c>
      <c r="I68" s="20">
        <v>25192463</v>
      </c>
      <c r="J68" s="20">
        <v>5728568</v>
      </c>
      <c r="K68" s="20">
        <v>6007942</v>
      </c>
      <c r="L68" s="20">
        <v>5635614</v>
      </c>
      <c r="M68" s="20">
        <v>17372124</v>
      </c>
      <c r="N68" s="20"/>
      <c r="O68" s="20"/>
      <c r="P68" s="20"/>
      <c r="Q68" s="20"/>
      <c r="R68" s="20"/>
      <c r="S68" s="20"/>
      <c r="T68" s="20"/>
      <c r="U68" s="20"/>
      <c r="V68" s="20">
        <v>42564587</v>
      </c>
      <c r="W68" s="20">
        <v>38475000</v>
      </c>
      <c r="X68" s="20"/>
      <c r="Y68" s="19"/>
      <c r="Z68" s="22">
        <v>76950000</v>
      </c>
    </row>
    <row r="69" spans="1:26" ht="13.5" hidden="1">
      <c r="A69" s="37" t="s">
        <v>32</v>
      </c>
      <c r="B69" s="18">
        <v>278523798</v>
      </c>
      <c r="C69" s="18"/>
      <c r="D69" s="19">
        <v>301775000</v>
      </c>
      <c r="E69" s="20">
        <v>301775000</v>
      </c>
      <c r="F69" s="20">
        <v>28634944</v>
      </c>
      <c r="G69" s="20">
        <v>28577142</v>
      </c>
      <c r="H69" s="20">
        <v>27332408</v>
      </c>
      <c r="I69" s="20">
        <v>84544494</v>
      </c>
      <c r="J69" s="20">
        <v>26333919</v>
      </c>
      <c r="K69" s="20">
        <v>26559022</v>
      </c>
      <c r="L69" s="20">
        <v>24140206</v>
      </c>
      <c r="M69" s="20">
        <v>77033147</v>
      </c>
      <c r="N69" s="20"/>
      <c r="O69" s="20"/>
      <c r="P69" s="20"/>
      <c r="Q69" s="20"/>
      <c r="R69" s="20"/>
      <c r="S69" s="20"/>
      <c r="T69" s="20"/>
      <c r="U69" s="20"/>
      <c r="V69" s="20">
        <v>161577641</v>
      </c>
      <c r="W69" s="20">
        <v>150887500</v>
      </c>
      <c r="X69" s="20"/>
      <c r="Y69" s="19"/>
      <c r="Z69" s="22">
        <v>301775000</v>
      </c>
    </row>
    <row r="70" spans="1:26" ht="13.5" hidden="1">
      <c r="A70" s="38" t="s">
        <v>107</v>
      </c>
      <c r="B70" s="18">
        <v>151055478</v>
      </c>
      <c r="C70" s="18"/>
      <c r="D70" s="19">
        <v>165400000</v>
      </c>
      <c r="E70" s="20">
        <v>165400000</v>
      </c>
      <c r="F70" s="20">
        <v>17118850</v>
      </c>
      <c r="G70" s="20">
        <v>16074771</v>
      </c>
      <c r="H70" s="20">
        <v>15758032</v>
      </c>
      <c r="I70" s="20">
        <v>48951653</v>
      </c>
      <c r="J70" s="20">
        <v>13510762</v>
      </c>
      <c r="K70" s="20">
        <v>12764964</v>
      </c>
      <c r="L70" s="20">
        <v>11935912</v>
      </c>
      <c r="M70" s="20">
        <v>38211638</v>
      </c>
      <c r="N70" s="20"/>
      <c r="O70" s="20"/>
      <c r="P70" s="20"/>
      <c r="Q70" s="20"/>
      <c r="R70" s="20"/>
      <c r="S70" s="20"/>
      <c r="T70" s="20"/>
      <c r="U70" s="20"/>
      <c r="V70" s="20">
        <v>87163291</v>
      </c>
      <c r="W70" s="20">
        <v>82700000</v>
      </c>
      <c r="X70" s="20"/>
      <c r="Y70" s="19"/>
      <c r="Z70" s="22">
        <v>165400000</v>
      </c>
    </row>
    <row r="71" spans="1:26" ht="13.5" hidden="1">
      <c r="A71" s="38" t="s">
        <v>108</v>
      </c>
      <c r="B71" s="18">
        <v>44800888</v>
      </c>
      <c r="C71" s="18"/>
      <c r="D71" s="19">
        <v>52652000</v>
      </c>
      <c r="E71" s="20">
        <v>52652000</v>
      </c>
      <c r="F71" s="20">
        <v>4902701</v>
      </c>
      <c r="G71" s="20">
        <v>5600019</v>
      </c>
      <c r="H71" s="20">
        <v>4684377</v>
      </c>
      <c r="I71" s="20">
        <v>15187097</v>
      </c>
      <c r="J71" s="20">
        <v>5923290</v>
      </c>
      <c r="K71" s="20">
        <v>6616938</v>
      </c>
      <c r="L71" s="20">
        <v>5207128</v>
      </c>
      <c r="M71" s="20">
        <v>17747356</v>
      </c>
      <c r="N71" s="20"/>
      <c r="O71" s="20"/>
      <c r="P71" s="20"/>
      <c r="Q71" s="20"/>
      <c r="R71" s="20"/>
      <c r="S71" s="20"/>
      <c r="T71" s="20"/>
      <c r="U71" s="20"/>
      <c r="V71" s="20">
        <v>32934453</v>
      </c>
      <c r="W71" s="20">
        <v>26326000</v>
      </c>
      <c r="X71" s="20"/>
      <c r="Y71" s="19"/>
      <c r="Z71" s="22">
        <v>52652000</v>
      </c>
    </row>
    <row r="72" spans="1:26" ht="13.5" hidden="1">
      <c r="A72" s="38" t="s">
        <v>109</v>
      </c>
      <c r="B72" s="18">
        <v>38026001</v>
      </c>
      <c r="C72" s="18"/>
      <c r="D72" s="19">
        <v>41895000</v>
      </c>
      <c r="E72" s="20">
        <v>41895000</v>
      </c>
      <c r="F72" s="20">
        <v>3437315</v>
      </c>
      <c r="G72" s="20">
        <v>3483407</v>
      </c>
      <c r="H72" s="20">
        <v>3482755</v>
      </c>
      <c r="I72" s="20">
        <v>10403477</v>
      </c>
      <c r="J72" s="20">
        <v>3484016</v>
      </c>
      <c r="K72" s="20">
        <v>3740275</v>
      </c>
      <c r="L72" s="20">
        <v>3557094</v>
      </c>
      <c r="M72" s="20">
        <v>10781385</v>
      </c>
      <c r="N72" s="20"/>
      <c r="O72" s="20"/>
      <c r="P72" s="20"/>
      <c r="Q72" s="20"/>
      <c r="R72" s="20"/>
      <c r="S72" s="20"/>
      <c r="T72" s="20"/>
      <c r="U72" s="20"/>
      <c r="V72" s="20">
        <v>21184862</v>
      </c>
      <c r="W72" s="20">
        <v>20947500</v>
      </c>
      <c r="X72" s="20"/>
      <c r="Y72" s="19"/>
      <c r="Z72" s="22">
        <v>41895000</v>
      </c>
    </row>
    <row r="73" spans="1:26" ht="13.5" hidden="1">
      <c r="A73" s="38" t="s">
        <v>110</v>
      </c>
      <c r="B73" s="18">
        <v>37248303</v>
      </c>
      <c r="C73" s="18"/>
      <c r="D73" s="19">
        <v>41828000</v>
      </c>
      <c r="E73" s="20">
        <v>41828000</v>
      </c>
      <c r="F73" s="20">
        <v>3176078</v>
      </c>
      <c r="G73" s="20">
        <v>3319658</v>
      </c>
      <c r="H73" s="20">
        <v>3337049</v>
      </c>
      <c r="I73" s="20">
        <v>9832785</v>
      </c>
      <c r="J73" s="20">
        <v>3330626</v>
      </c>
      <c r="K73" s="20">
        <v>3342090</v>
      </c>
      <c r="L73" s="20">
        <v>3354626</v>
      </c>
      <c r="M73" s="20">
        <v>10027342</v>
      </c>
      <c r="N73" s="20"/>
      <c r="O73" s="20"/>
      <c r="P73" s="20"/>
      <c r="Q73" s="20"/>
      <c r="R73" s="20"/>
      <c r="S73" s="20"/>
      <c r="T73" s="20"/>
      <c r="U73" s="20"/>
      <c r="V73" s="20">
        <v>19860127</v>
      </c>
      <c r="W73" s="20">
        <v>20914000</v>
      </c>
      <c r="X73" s="20"/>
      <c r="Y73" s="19"/>
      <c r="Z73" s="22">
        <v>41828000</v>
      </c>
    </row>
    <row r="74" spans="1:26" ht="13.5" hidden="1">
      <c r="A74" s="38" t="s">
        <v>111</v>
      </c>
      <c r="B74" s="18">
        <v>7393128</v>
      </c>
      <c r="C74" s="18"/>
      <c r="D74" s="19"/>
      <c r="E74" s="20"/>
      <c r="F74" s="20"/>
      <c r="G74" s="20">
        <v>99287</v>
      </c>
      <c r="H74" s="20">
        <v>70195</v>
      </c>
      <c r="I74" s="20">
        <v>169482</v>
      </c>
      <c r="J74" s="20">
        <v>85225</v>
      </c>
      <c r="K74" s="20">
        <v>94755</v>
      </c>
      <c r="L74" s="20">
        <v>85446</v>
      </c>
      <c r="M74" s="20">
        <v>265426</v>
      </c>
      <c r="N74" s="20"/>
      <c r="O74" s="20"/>
      <c r="P74" s="20"/>
      <c r="Q74" s="20"/>
      <c r="R74" s="20"/>
      <c r="S74" s="20"/>
      <c r="T74" s="20"/>
      <c r="U74" s="20"/>
      <c r="V74" s="20">
        <v>434908</v>
      </c>
      <c r="W74" s="20"/>
      <c r="X74" s="20"/>
      <c r="Y74" s="19"/>
      <c r="Z74" s="22"/>
    </row>
    <row r="75" spans="1:26" ht="13.5" hidden="1">
      <c r="A75" s="39" t="s">
        <v>112</v>
      </c>
      <c r="B75" s="27">
        <v>23060999</v>
      </c>
      <c r="C75" s="27"/>
      <c r="D75" s="28">
        <v>25085000</v>
      </c>
      <c r="E75" s="29">
        <v>25085000</v>
      </c>
      <c r="F75" s="29">
        <v>1958075</v>
      </c>
      <c r="G75" s="29">
        <v>2015266</v>
      </c>
      <c r="H75" s="29">
        <v>2065487</v>
      </c>
      <c r="I75" s="29">
        <v>6038828</v>
      </c>
      <c r="J75" s="29">
        <v>2061438</v>
      </c>
      <c r="K75" s="29">
        <v>2165596</v>
      </c>
      <c r="L75" s="29">
        <v>2221548</v>
      </c>
      <c r="M75" s="29">
        <v>6448582</v>
      </c>
      <c r="N75" s="29"/>
      <c r="O75" s="29"/>
      <c r="P75" s="29"/>
      <c r="Q75" s="29"/>
      <c r="R75" s="29"/>
      <c r="S75" s="29"/>
      <c r="T75" s="29"/>
      <c r="U75" s="29"/>
      <c r="V75" s="29">
        <v>12487410</v>
      </c>
      <c r="W75" s="29">
        <v>12542500</v>
      </c>
      <c r="X75" s="29"/>
      <c r="Y75" s="28"/>
      <c r="Z75" s="30">
        <v>25085000</v>
      </c>
    </row>
    <row r="76" spans="1:26" ht="13.5" hidden="1">
      <c r="A76" s="41" t="s">
        <v>114</v>
      </c>
      <c r="B76" s="31">
        <v>346976534</v>
      </c>
      <c r="C76" s="31"/>
      <c r="D76" s="32">
        <v>403810004</v>
      </c>
      <c r="E76" s="33">
        <v>403810004</v>
      </c>
      <c r="F76" s="33">
        <v>43897767</v>
      </c>
      <c r="G76" s="33">
        <v>36509575</v>
      </c>
      <c r="H76" s="33">
        <v>35368942</v>
      </c>
      <c r="I76" s="33">
        <v>115776284</v>
      </c>
      <c r="J76" s="33">
        <v>34123924</v>
      </c>
      <c r="K76" s="33">
        <v>34733058</v>
      </c>
      <c r="L76" s="33">
        <v>31997867</v>
      </c>
      <c r="M76" s="33">
        <v>100854849</v>
      </c>
      <c r="N76" s="33"/>
      <c r="O76" s="33"/>
      <c r="P76" s="33"/>
      <c r="Q76" s="33"/>
      <c r="R76" s="33"/>
      <c r="S76" s="33"/>
      <c r="T76" s="33"/>
      <c r="U76" s="33"/>
      <c r="V76" s="33">
        <v>216631133</v>
      </c>
      <c r="W76" s="33">
        <v>202622502</v>
      </c>
      <c r="X76" s="33"/>
      <c r="Y76" s="32"/>
      <c r="Z76" s="34">
        <v>403810004</v>
      </c>
    </row>
    <row r="77" spans="1:26" ht="13.5" hidden="1">
      <c r="A77" s="36" t="s">
        <v>31</v>
      </c>
      <c r="B77" s="18">
        <v>66850440</v>
      </c>
      <c r="C77" s="18"/>
      <c r="D77" s="19">
        <v>76950000</v>
      </c>
      <c r="E77" s="20">
        <v>76950000</v>
      </c>
      <c r="F77" s="20">
        <v>13197993</v>
      </c>
      <c r="G77" s="20">
        <v>5917168</v>
      </c>
      <c r="H77" s="20">
        <v>5971046</v>
      </c>
      <c r="I77" s="20">
        <v>25086207</v>
      </c>
      <c r="J77" s="20">
        <v>5728568</v>
      </c>
      <c r="K77" s="20">
        <v>6008442</v>
      </c>
      <c r="L77" s="20">
        <v>5636114</v>
      </c>
      <c r="M77" s="20">
        <v>17373124</v>
      </c>
      <c r="N77" s="20"/>
      <c r="O77" s="20"/>
      <c r="P77" s="20"/>
      <c r="Q77" s="20"/>
      <c r="R77" s="20"/>
      <c r="S77" s="20"/>
      <c r="T77" s="20"/>
      <c r="U77" s="20"/>
      <c r="V77" s="20">
        <v>42459331</v>
      </c>
      <c r="W77" s="20">
        <v>38475000</v>
      </c>
      <c r="X77" s="20"/>
      <c r="Y77" s="19"/>
      <c r="Z77" s="22">
        <v>76950000</v>
      </c>
    </row>
    <row r="78" spans="1:26" ht="13.5" hidden="1">
      <c r="A78" s="37" t="s">
        <v>32</v>
      </c>
      <c r="B78" s="18">
        <v>280102640</v>
      </c>
      <c r="C78" s="18"/>
      <c r="D78" s="19">
        <v>301775000</v>
      </c>
      <c r="E78" s="20">
        <v>301775000</v>
      </c>
      <c r="F78" s="20">
        <v>28741699</v>
      </c>
      <c r="G78" s="20">
        <v>28577141</v>
      </c>
      <c r="H78" s="20">
        <v>27332408</v>
      </c>
      <c r="I78" s="20">
        <v>84651248</v>
      </c>
      <c r="J78" s="20">
        <v>26333917</v>
      </c>
      <c r="K78" s="20">
        <v>26559021</v>
      </c>
      <c r="L78" s="20">
        <v>24140205</v>
      </c>
      <c r="M78" s="20">
        <v>77033143</v>
      </c>
      <c r="N78" s="20"/>
      <c r="O78" s="20"/>
      <c r="P78" s="20"/>
      <c r="Q78" s="20"/>
      <c r="R78" s="20"/>
      <c r="S78" s="20"/>
      <c r="T78" s="20"/>
      <c r="U78" s="20"/>
      <c r="V78" s="20">
        <v>161684391</v>
      </c>
      <c r="W78" s="20">
        <v>151605000</v>
      </c>
      <c r="X78" s="20"/>
      <c r="Y78" s="19"/>
      <c r="Z78" s="22">
        <v>301775000</v>
      </c>
    </row>
    <row r="79" spans="1:26" ht="13.5" hidden="1">
      <c r="A79" s="38" t="s">
        <v>107</v>
      </c>
      <c r="B79" s="18">
        <v>151055478</v>
      </c>
      <c r="C79" s="18"/>
      <c r="D79" s="19">
        <v>165400000</v>
      </c>
      <c r="E79" s="20">
        <v>165400000</v>
      </c>
      <c r="F79" s="20">
        <v>17225605</v>
      </c>
      <c r="G79" s="20">
        <v>16174057</v>
      </c>
      <c r="H79" s="20">
        <v>15828226</v>
      </c>
      <c r="I79" s="20">
        <v>49227888</v>
      </c>
      <c r="J79" s="20">
        <v>13595987</v>
      </c>
      <c r="K79" s="20">
        <v>12859719</v>
      </c>
      <c r="L79" s="20">
        <v>12021357</v>
      </c>
      <c r="M79" s="20">
        <v>38477063</v>
      </c>
      <c r="N79" s="20"/>
      <c r="O79" s="20"/>
      <c r="P79" s="20"/>
      <c r="Q79" s="20"/>
      <c r="R79" s="20"/>
      <c r="S79" s="20"/>
      <c r="T79" s="20"/>
      <c r="U79" s="20"/>
      <c r="V79" s="20">
        <v>87704951</v>
      </c>
      <c r="W79" s="20">
        <v>83412000</v>
      </c>
      <c r="X79" s="20"/>
      <c r="Y79" s="19"/>
      <c r="Z79" s="22">
        <v>165400000</v>
      </c>
    </row>
    <row r="80" spans="1:26" ht="13.5" hidden="1">
      <c r="A80" s="38" t="s">
        <v>108</v>
      </c>
      <c r="B80" s="18">
        <v>44800888</v>
      </c>
      <c r="C80" s="18"/>
      <c r="D80" s="19">
        <v>52652000</v>
      </c>
      <c r="E80" s="20">
        <v>52652000</v>
      </c>
      <c r="F80" s="20">
        <v>4902701</v>
      </c>
      <c r="G80" s="20">
        <v>5600019</v>
      </c>
      <c r="H80" s="20">
        <v>4684377</v>
      </c>
      <c r="I80" s="20">
        <v>15187097</v>
      </c>
      <c r="J80" s="20">
        <v>5923289</v>
      </c>
      <c r="K80" s="20">
        <v>6616938</v>
      </c>
      <c r="L80" s="20">
        <v>5207128</v>
      </c>
      <c r="M80" s="20">
        <v>17747355</v>
      </c>
      <c r="N80" s="20"/>
      <c r="O80" s="20"/>
      <c r="P80" s="20"/>
      <c r="Q80" s="20"/>
      <c r="R80" s="20"/>
      <c r="S80" s="20"/>
      <c r="T80" s="20"/>
      <c r="U80" s="20"/>
      <c r="V80" s="20">
        <v>32934452</v>
      </c>
      <c r="W80" s="20">
        <v>26324000</v>
      </c>
      <c r="X80" s="20"/>
      <c r="Y80" s="19"/>
      <c r="Z80" s="22">
        <v>52652000</v>
      </c>
    </row>
    <row r="81" spans="1:26" ht="13.5" hidden="1">
      <c r="A81" s="38" t="s">
        <v>109</v>
      </c>
      <c r="B81" s="18">
        <v>38026001</v>
      </c>
      <c r="C81" s="18"/>
      <c r="D81" s="19">
        <v>41895000</v>
      </c>
      <c r="E81" s="20">
        <v>41895000</v>
      </c>
      <c r="F81" s="20">
        <v>3437315</v>
      </c>
      <c r="G81" s="20">
        <v>3483407</v>
      </c>
      <c r="H81" s="20">
        <v>3482755</v>
      </c>
      <c r="I81" s="20">
        <v>10403477</v>
      </c>
      <c r="J81" s="20">
        <v>3484015</v>
      </c>
      <c r="K81" s="20">
        <v>3740274</v>
      </c>
      <c r="L81" s="20">
        <v>3557094</v>
      </c>
      <c r="M81" s="20">
        <v>10781383</v>
      </c>
      <c r="N81" s="20"/>
      <c r="O81" s="20"/>
      <c r="P81" s="20"/>
      <c r="Q81" s="20"/>
      <c r="R81" s="20"/>
      <c r="S81" s="20"/>
      <c r="T81" s="20"/>
      <c r="U81" s="20"/>
      <c r="V81" s="20">
        <v>21184860</v>
      </c>
      <c r="W81" s="20">
        <v>20949000</v>
      </c>
      <c r="X81" s="20"/>
      <c r="Y81" s="19"/>
      <c r="Z81" s="22">
        <v>41895000</v>
      </c>
    </row>
    <row r="82" spans="1:26" ht="13.5" hidden="1">
      <c r="A82" s="38" t="s">
        <v>110</v>
      </c>
      <c r="B82" s="18">
        <v>37248303</v>
      </c>
      <c r="C82" s="18"/>
      <c r="D82" s="19">
        <v>41828000</v>
      </c>
      <c r="E82" s="20">
        <v>41828000</v>
      </c>
      <c r="F82" s="20">
        <v>3176078</v>
      </c>
      <c r="G82" s="20">
        <v>3319658</v>
      </c>
      <c r="H82" s="20">
        <v>3337050</v>
      </c>
      <c r="I82" s="20">
        <v>9832786</v>
      </c>
      <c r="J82" s="20">
        <v>3330626</v>
      </c>
      <c r="K82" s="20">
        <v>3342090</v>
      </c>
      <c r="L82" s="20">
        <v>3354626</v>
      </c>
      <c r="M82" s="20">
        <v>10027342</v>
      </c>
      <c r="N82" s="20"/>
      <c r="O82" s="20"/>
      <c r="P82" s="20"/>
      <c r="Q82" s="20"/>
      <c r="R82" s="20"/>
      <c r="S82" s="20"/>
      <c r="T82" s="20"/>
      <c r="U82" s="20"/>
      <c r="V82" s="20">
        <v>19860128</v>
      </c>
      <c r="W82" s="20">
        <v>20920000</v>
      </c>
      <c r="X82" s="20"/>
      <c r="Y82" s="19"/>
      <c r="Z82" s="22">
        <v>41828000</v>
      </c>
    </row>
    <row r="83" spans="1:26" ht="13.5" hidden="1">
      <c r="A83" s="38" t="s">
        <v>111</v>
      </c>
      <c r="B83" s="18">
        <v>8971970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>
        <v>23454</v>
      </c>
      <c r="C84" s="27"/>
      <c r="D84" s="28">
        <v>25085004</v>
      </c>
      <c r="E84" s="29">
        <v>25085004</v>
      </c>
      <c r="F84" s="29">
        <v>1958075</v>
      </c>
      <c r="G84" s="29">
        <v>2015266</v>
      </c>
      <c r="H84" s="29">
        <v>2065488</v>
      </c>
      <c r="I84" s="29">
        <v>6038829</v>
      </c>
      <c r="J84" s="29">
        <v>2061439</v>
      </c>
      <c r="K84" s="29">
        <v>2165595</v>
      </c>
      <c r="L84" s="29">
        <v>2221548</v>
      </c>
      <c r="M84" s="29">
        <v>6448582</v>
      </c>
      <c r="N84" s="29"/>
      <c r="O84" s="29"/>
      <c r="P84" s="29"/>
      <c r="Q84" s="29"/>
      <c r="R84" s="29"/>
      <c r="S84" s="29"/>
      <c r="T84" s="29"/>
      <c r="U84" s="29"/>
      <c r="V84" s="29">
        <v>12487411</v>
      </c>
      <c r="W84" s="29">
        <v>12542502</v>
      </c>
      <c r="X84" s="29"/>
      <c r="Y84" s="28"/>
      <c r="Z84" s="30">
        <v>25085004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16194067</v>
      </c>
      <c r="C5" s="18">
        <v>0</v>
      </c>
      <c r="D5" s="63">
        <v>19102000</v>
      </c>
      <c r="E5" s="64">
        <v>19102000</v>
      </c>
      <c r="F5" s="64">
        <v>843499</v>
      </c>
      <c r="G5" s="64">
        <v>6868663</v>
      </c>
      <c r="H5" s="64">
        <v>1473209</v>
      </c>
      <c r="I5" s="64">
        <v>9185371</v>
      </c>
      <c r="J5" s="64">
        <v>1463655</v>
      </c>
      <c r="K5" s="64">
        <v>1461684</v>
      </c>
      <c r="L5" s="64">
        <v>772319</v>
      </c>
      <c r="M5" s="64">
        <v>3697658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12883029</v>
      </c>
      <c r="W5" s="64">
        <v>9551000</v>
      </c>
      <c r="X5" s="64">
        <v>3332029</v>
      </c>
      <c r="Y5" s="65">
        <v>34.89</v>
      </c>
      <c r="Z5" s="66">
        <v>19102000</v>
      </c>
    </row>
    <row r="6" spans="1:26" ht="13.5">
      <c r="A6" s="62" t="s">
        <v>32</v>
      </c>
      <c r="B6" s="18">
        <v>76524578</v>
      </c>
      <c r="C6" s="18">
        <v>0</v>
      </c>
      <c r="D6" s="63">
        <v>90928000</v>
      </c>
      <c r="E6" s="64">
        <v>90928000</v>
      </c>
      <c r="F6" s="64">
        <v>9199682</v>
      </c>
      <c r="G6" s="64">
        <v>11042327</v>
      </c>
      <c r="H6" s="64">
        <v>9120462</v>
      </c>
      <c r="I6" s="64">
        <v>29362471</v>
      </c>
      <c r="J6" s="64">
        <v>34100</v>
      </c>
      <c r="K6" s="64">
        <v>1060535</v>
      </c>
      <c r="L6" s="64">
        <v>111338</v>
      </c>
      <c r="M6" s="64">
        <v>1205973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30568444</v>
      </c>
      <c r="W6" s="64">
        <v>45464000</v>
      </c>
      <c r="X6" s="64">
        <v>-14895556</v>
      </c>
      <c r="Y6" s="65">
        <v>-32.76</v>
      </c>
      <c r="Z6" s="66">
        <v>90928000</v>
      </c>
    </row>
    <row r="7" spans="1:26" ht="13.5">
      <c r="A7" s="62" t="s">
        <v>33</v>
      </c>
      <c r="B7" s="18">
        <v>1501123</v>
      </c>
      <c r="C7" s="18">
        <v>0</v>
      </c>
      <c r="D7" s="63">
        <v>1389000</v>
      </c>
      <c r="E7" s="64">
        <v>1389000</v>
      </c>
      <c r="F7" s="64">
        <v>18559</v>
      </c>
      <c r="G7" s="64">
        <v>0</v>
      </c>
      <c r="H7" s="64">
        <v>13321</v>
      </c>
      <c r="I7" s="64">
        <v>31880</v>
      </c>
      <c r="J7" s="64">
        <v>0</v>
      </c>
      <c r="K7" s="64">
        <v>0</v>
      </c>
      <c r="L7" s="64">
        <v>310863</v>
      </c>
      <c r="M7" s="64">
        <v>310863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342743</v>
      </c>
      <c r="W7" s="64">
        <v>694500</v>
      </c>
      <c r="X7" s="64">
        <v>-351757</v>
      </c>
      <c r="Y7" s="65">
        <v>-50.65</v>
      </c>
      <c r="Z7" s="66">
        <v>1389000</v>
      </c>
    </row>
    <row r="8" spans="1:26" ht="13.5">
      <c r="A8" s="62" t="s">
        <v>34</v>
      </c>
      <c r="B8" s="18">
        <v>81472818</v>
      </c>
      <c r="C8" s="18">
        <v>0</v>
      </c>
      <c r="D8" s="63">
        <v>81559000</v>
      </c>
      <c r="E8" s="64">
        <v>81559000</v>
      </c>
      <c r="F8" s="64">
        <v>28798000</v>
      </c>
      <c r="G8" s="64">
        <v>1290000</v>
      </c>
      <c r="H8" s="64">
        <v>1000000</v>
      </c>
      <c r="I8" s="64">
        <v>31088000</v>
      </c>
      <c r="J8" s="64">
        <v>0</v>
      </c>
      <c r="K8" s="64">
        <v>25861000</v>
      </c>
      <c r="L8" s="64">
        <v>300000</v>
      </c>
      <c r="M8" s="64">
        <v>26161000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57249000</v>
      </c>
      <c r="W8" s="64">
        <v>40779500</v>
      </c>
      <c r="X8" s="64">
        <v>16469500</v>
      </c>
      <c r="Y8" s="65">
        <v>40.39</v>
      </c>
      <c r="Z8" s="66">
        <v>81559000</v>
      </c>
    </row>
    <row r="9" spans="1:26" ht="13.5">
      <c r="A9" s="62" t="s">
        <v>35</v>
      </c>
      <c r="B9" s="18">
        <v>20596872</v>
      </c>
      <c r="C9" s="18">
        <v>0</v>
      </c>
      <c r="D9" s="63">
        <v>6661000</v>
      </c>
      <c r="E9" s="64">
        <v>6661000</v>
      </c>
      <c r="F9" s="64">
        <v>1383074</v>
      </c>
      <c r="G9" s="64">
        <v>2704583</v>
      </c>
      <c r="H9" s="64">
        <v>1693309</v>
      </c>
      <c r="I9" s="64">
        <v>5780966</v>
      </c>
      <c r="J9" s="64">
        <v>11638415</v>
      </c>
      <c r="K9" s="64">
        <v>7342868</v>
      </c>
      <c r="L9" s="64">
        <v>8552051</v>
      </c>
      <c r="M9" s="64">
        <v>27533334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33314300</v>
      </c>
      <c r="W9" s="64">
        <v>3330500</v>
      </c>
      <c r="X9" s="64">
        <v>29983800</v>
      </c>
      <c r="Y9" s="65">
        <v>900.28</v>
      </c>
      <c r="Z9" s="66">
        <v>6661000</v>
      </c>
    </row>
    <row r="10" spans="1:26" ht="25.5">
      <c r="A10" s="67" t="s">
        <v>99</v>
      </c>
      <c r="B10" s="68">
        <f>SUM(B5:B9)</f>
        <v>196289458</v>
      </c>
      <c r="C10" s="68">
        <f>SUM(C5:C9)</f>
        <v>0</v>
      </c>
      <c r="D10" s="69">
        <f aca="true" t="shared" si="0" ref="D10:Z10">SUM(D5:D9)</f>
        <v>199639000</v>
      </c>
      <c r="E10" s="70">
        <f t="shared" si="0"/>
        <v>199639000</v>
      </c>
      <c r="F10" s="70">
        <f t="shared" si="0"/>
        <v>40242814</v>
      </c>
      <c r="G10" s="70">
        <f t="shared" si="0"/>
        <v>21905573</v>
      </c>
      <c r="H10" s="70">
        <f t="shared" si="0"/>
        <v>13300301</v>
      </c>
      <c r="I10" s="70">
        <f t="shared" si="0"/>
        <v>75448688</v>
      </c>
      <c r="J10" s="70">
        <f t="shared" si="0"/>
        <v>13136170</v>
      </c>
      <c r="K10" s="70">
        <f t="shared" si="0"/>
        <v>35726087</v>
      </c>
      <c r="L10" s="70">
        <f t="shared" si="0"/>
        <v>10046571</v>
      </c>
      <c r="M10" s="70">
        <f t="shared" si="0"/>
        <v>58908828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134357516</v>
      </c>
      <c r="W10" s="70">
        <f t="shared" si="0"/>
        <v>99819500</v>
      </c>
      <c r="X10" s="70">
        <f t="shared" si="0"/>
        <v>34538016</v>
      </c>
      <c r="Y10" s="71">
        <f>+IF(W10&lt;&gt;0,(X10/W10)*100,0)</f>
        <v>34.600469848075775</v>
      </c>
      <c r="Z10" s="72">
        <f t="shared" si="0"/>
        <v>199639000</v>
      </c>
    </row>
    <row r="11" spans="1:26" ht="13.5">
      <c r="A11" s="62" t="s">
        <v>36</v>
      </c>
      <c r="B11" s="18">
        <v>56390155</v>
      </c>
      <c r="C11" s="18">
        <v>0</v>
      </c>
      <c r="D11" s="63">
        <v>53445000</v>
      </c>
      <c r="E11" s="64">
        <v>53445000</v>
      </c>
      <c r="F11" s="64">
        <v>7633756</v>
      </c>
      <c r="G11" s="64">
        <v>5523436</v>
      </c>
      <c r="H11" s="64">
        <v>5714782</v>
      </c>
      <c r="I11" s="64">
        <v>18871974</v>
      </c>
      <c r="J11" s="64">
        <v>5436909</v>
      </c>
      <c r="K11" s="64">
        <v>5629178</v>
      </c>
      <c r="L11" s="64">
        <v>9383283</v>
      </c>
      <c r="M11" s="64">
        <v>20449370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39321344</v>
      </c>
      <c r="W11" s="64">
        <v>26722500</v>
      </c>
      <c r="X11" s="64">
        <v>12598844</v>
      </c>
      <c r="Y11" s="65">
        <v>47.15</v>
      </c>
      <c r="Z11" s="66">
        <v>53445000</v>
      </c>
    </row>
    <row r="12" spans="1:26" ht="13.5">
      <c r="A12" s="62" t="s">
        <v>37</v>
      </c>
      <c r="B12" s="18">
        <v>5547013</v>
      </c>
      <c r="C12" s="18">
        <v>0</v>
      </c>
      <c r="D12" s="63">
        <v>5385000</v>
      </c>
      <c r="E12" s="64">
        <v>5385000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2692500</v>
      </c>
      <c r="X12" s="64">
        <v>-2692500</v>
      </c>
      <c r="Y12" s="65">
        <v>-100</v>
      </c>
      <c r="Z12" s="66">
        <v>5385000</v>
      </c>
    </row>
    <row r="13" spans="1:26" ht="13.5">
      <c r="A13" s="62" t="s">
        <v>100</v>
      </c>
      <c r="B13" s="18">
        <v>0</v>
      </c>
      <c r="C13" s="18">
        <v>0</v>
      </c>
      <c r="D13" s="63">
        <v>67516000</v>
      </c>
      <c r="E13" s="64">
        <v>67516000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33758000</v>
      </c>
      <c r="X13" s="64">
        <v>-33758000</v>
      </c>
      <c r="Y13" s="65">
        <v>-100</v>
      </c>
      <c r="Z13" s="66">
        <v>67516000</v>
      </c>
    </row>
    <row r="14" spans="1:26" ht="13.5">
      <c r="A14" s="62" t="s">
        <v>38</v>
      </c>
      <c r="B14" s="18">
        <v>1990427</v>
      </c>
      <c r="C14" s="18">
        <v>0</v>
      </c>
      <c r="D14" s="63">
        <v>1080000</v>
      </c>
      <c r="E14" s="64">
        <v>1080000</v>
      </c>
      <c r="F14" s="64">
        <v>190316</v>
      </c>
      <c r="G14" s="64">
        <v>0</v>
      </c>
      <c r="H14" s="64">
        <v>0</v>
      </c>
      <c r="I14" s="64">
        <v>190316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190316</v>
      </c>
      <c r="W14" s="64">
        <v>540000</v>
      </c>
      <c r="X14" s="64">
        <v>-349684</v>
      </c>
      <c r="Y14" s="65">
        <v>-64.76</v>
      </c>
      <c r="Z14" s="66">
        <v>1080000</v>
      </c>
    </row>
    <row r="15" spans="1:26" ht="13.5">
      <c r="A15" s="62" t="s">
        <v>39</v>
      </c>
      <c r="B15" s="18">
        <v>0</v>
      </c>
      <c r="C15" s="18">
        <v>0</v>
      </c>
      <c r="D15" s="63">
        <v>33830000</v>
      </c>
      <c r="E15" s="64">
        <v>33830000</v>
      </c>
      <c r="F15" s="64">
        <v>1259371</v>
      </c>
      <c r="G15" s="64">
        <v>9075408</v>
      </c>
      <c r="H15" s="64">
        <v>1256124</v>
      </c>
      <c r="I15" s="64">
        <v>11590903</v>
      </c>
      <c r="J15" s="64">
        <v>219418</v>
      </c>
      <c r="K15" s="64">
        <v>1180916</v>
      </c>
      <c r="L15" s="64">
        <v>2799873</v>
      </c>
      <c r="M15" s="64">
        <v>4200207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15791110</v>
      </c>
      <c r="W15" s="64">
        <v>16915000</v>
      </c>
      <c r="X15" s="64">
        <v>-1123890</v>
      </c>
      <c r="Y15" s="65">
        <v>-6.64</v>
      </c>
      <c r="Z15" s="66">
        <v>33830000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204898055</v>
      </c>
      <c r="C17" s="18">
        <v>0</v>
      </c>
      <c r="D17" s="63">
        <v>45722000</v>
      </c>
      <c r="E17" s="64">
        <v>45722000</v>
      </c>
      <c r="F17" s="64">
        <v>7199848</v>
      </c>
      <c r="G17" s="64">
        <v>10593580</v>
      </c>
      <c r="H17" s="64">
        <v>6961766</v>
      </c>
      <c r="I17" s="64">
        <v>24755194</v>
      </c>
      <c r="J17" s="64">
        <v>2458444</v>
      </c>
      <c r="K17" s="64">
        <v>7215260</v>
      </c>
      <c r="L17" s="64">
        <v>5789573</v>
      </c>
      <c r="M17" s="64">
        <v>15463277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40218471</v>
      </c>
      <c r="W17" s="64">
        <v>22861000</v>
      </c>
      <c r="X17" s="64">
        <v>17357471</v>
      </c>
      <c r="Y17" s="65">
        <v>75.93</v>
      </c>
      <c r="Z17" s="66">
        <v>45722000</v>
      </c>
    </row>
    <row r="18" spans="1:26" ht="13.5">
      <c r="A18" s="74" t="s">
        <v>42</v>
      </c>
      <c r="B18" s="75">
        <f>SUM(B11:B17)</f>
        <v>268825650</v>
      </c>
      <c r="C18" s="75">
        <f>SUM(C11:C17)</f>
        <v>0</v>
      </c>
      <c r="D18" s="76">
        <f aca="true" t="shared" si="1" ref="D18:Z18">SUM(D11:D17)</f>
        <v>206978000</v>
      </c>
      <c r="E18" s="77">
        <f t="shared" si="1"/>
        <v>206978000</v>
      </c>
      <c r="F18" s="77">
        <f t="shared" si="1"/>
        <v>16283291</v>
      </c>
      <c r="G18" s="77">
        <f t="shared" si="1"/>
        <v>25192424</v>
      </c>
      <c r="H18" s="77">
        <f t="shared" si="1"/>
        <v>13932672</v>
      </c>
      <c r="I18" s="77">
        <f t="shared" si="1"/>
        <v>55408387</v>
      </c>
      <c r="J18" s="77">
        <f t="shared" si="1"/>
        <v>8114771</v>
      </c>
      <c r="K18" s="77">
        <f t="shared" si="1"/>
        <v>14025354</v>
      </c>
      <c r="L18" s="77">
        <f t="shared" si="1"/>
        <v>17972729</v>
      </c>
      <c r="M18" s="77">
        <f t="shared" si="1"/>
        <v>40112854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95521241</v>
      </c>
      <c r="W18" s="77">
        <f t="shared" si="1"/>
        <v>103489000</v>
      </c>
      <c r="X18" s="77">
        <f t="shared" si="1"/>
        <v>-7967759</v>
      </c>
      <c r="Y18" s="71">
        <f>+IF(W18&lt;&gt;0,(X18/W18)*100,0)</f>
        <v>-7.699136140072858</v>
      </c>
      <c r="Z18" s="78">
        <f t="shared" si="1"/>
        <v>206978000</v>
      </c>
    </row>
    <row r="19" spans="1:26" ht="13.5">
      <c r="A19" s="74" t="s">
        <v>43</v>
      </c>
      <c r="B19" s="79">
        <f>+B10-B18</f>
        <v>-72536192</v>
      </c>
      <c r="C19" s="79">
        <f>+C10-C18</f>
        <v>0</v>
      </c>
      <c r="D19" s="80">
        <f aca="true" t="shared" si="2" ref="D19:Z19">+D10-D18</f>
        <v>-7339000</v>
      </c>
      <c r="E19" s="81">
        <f t="shared" si="2"/>
        <v>-7339000</v>
      </c>
      <c r="F19" s="81">
        <f t="shared" si="2"/>
        <v>23959523</v>
      </c>
      <c r="G19" s="81">
        <f t="shared" si="2"/>
        <v>-3286851</v>
      </c>
      <c r="H19" s="81">
        <f t="shared" si="2"/>
        <v>-632371</v>
      </c>
      <c r="I19" s="81">
        <f t="shared" si="2"/>
        <v>20040301</v>
      </c>
      <c r="J19" s="81">
        <f t="shared" si="2"/>
        <v>5021399</v>
      </c>
      <c r="K19" s="81">
        <f t="shared" si="2"/>
        <v>21700733</v>
      </c>
      <c r="L19" s="81">
        <f t="shared" si="2"/>
        <v>-7926158</v>
      </c>
      <c r="M19" s="81">
        <f t="shared" si="2"/>
        <v>18795974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38836275</v>
      </c>
      <c r="W19" s="81">
        <f>IF(E10=E18,0,W10-W18)</f>
        <v>-3669500</v>
      </c>
      <c r="X19" s="81">
        <f t="shared" si="2"/>
        <v>42505775</v>
      </c>
      <c r="Y19" s="82">
        <f>+IF(W19&lt;&gt;0,(X19/W19)*100,0)</f>
        <v>-1158.3533178907207</v>
      </c>
      <c r="Z19" s="83">
        <f t="shared" si="2"/>
        <v>-7339000</v>
      </c>
    </row>
    <row r="20" spans="1:26" ht="13.5">
      <c r="A20" s="62" t="s">
        <v>44</v>
      </c>
      <c r="B20" s="18">
        <v>36764183</v>
      </c>
      <c r="C20" s="18">
        <v>0</v>
      </c>
      <c r="D20" s="63">
        <v>51297000</v>
      </c>
      <c r="E20" s="64">
        <v>51297000</v>
      </c>
      <c r="F20" s="64">
        <v>19593000</v>
      </c>
      <c r="G20" s="64">
        <v>1000000</v>
      </c>
      <c r="H20" s="64">
        <v>0</v>
      </c>
      <c r="I20" s="64">
        <v>20593000</v>
      </c>
      <c r="J20" s="64">
        <v>1000000</v>
      </c>
      <c r="K20" s="64">
        <v>12586000</v>
      </c>
      <c r="L20" s="64">
        <v>0</v>
      </c>
      <c r="M20" s="64">
        <v>13586000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34179000</v>
      </c>
      <c r="W20" s="64">
        <v>25648500</v>
      </c>
      <c r="X20" s="64">
        <v>8530500</v>
      </c>
      <c r="Y20" s="65">
        <v>33.26</v>
      </c>
      <c r="Z20" s="66">
        <v>51297000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-35772009</v>
      </c>
      <c r="C22" s="90">
        <f>SUM(C19:C21)</f>
        <v>0</v>
      </c>
      <c r="D22" s="91">
        <f aca="true" t="shared" si="3" ref="D22:Z22">SUM(D19:D21)</f>
        <v>43958000</v>
      </c>
      <c r="E22" s="92">
        <f t="shared" si="3"/>
        <v>43958000</v>
      </c>
      <c r="F22" s="92">
        <f t="shared" si="3"/>
        <v>43552523</v>
      </c>
      <c r="G22" s="92">
        <f t="shared" si="3"/>
        <v>-2286851</v>
      </c>
      <c r="H22" s="92">
        <f t="shared" si="3"/>
        <v>-632371</v>
      </c>
      <c r="I22" s="92">
        <f t="shared" si="3"/>
        <v>40633301</v>
      </c>
      <c r="J22" s="92">
        <f t="shared" si="3"/>
        <v>6021399</v>
      </c>
      <c r="K22" s="92">
        <f t="shared" si="3"/>
        <v>34286733</v>
      </c>
      <c r="L22" s="92">
        <f t="shared" si="3"/>
        <v>-7926158</v>
      </c>
      <c r="M22" s="92">
        <f t="shared" si="3"/>
        <v>32381974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73015275</v>
      </c>
      <c r="W22" s="92">
        <f t="shared" si="3"/>
        <v>21979000</v>
      </c>
      <c r="X22" s="92">
        <f t="shared" si="3"/>
        <v>51036275</v>
      </c>
      <c r="Y22" s="93">
        <f>+IF(W22&lt;&gt;0,(X22/W22)*100,0)</f>
        <v>232.20471814004276</v>
      </c>
      <c r="Z22" s="94">
        <f t="shared" si="3"/>
        <v>43958000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-35772009</v>
      </c>
      <c r="C24" s="79">
        <f>SUM(C22:C23)</f>
        <v>0</v>
      </c>
      <c r="D24" s="80">
        <f aca="true" t="shared" si="4" ref="D24:Z24">SUM(D22:D23)</f>
        <v>43958000</v>
      </c>
      <c r="E24" s="81">
        <f t="shared" si="4"/>
        <v>43958000</v>
      </c>
      <c r="F24" s="81">
        <f t="shared" si="4"/>
        <v>43552523</v>
      </c>
      <c r="G24" s="81">
        <f t="shared" si="4"/>
        <v>-2286851</v>
      </c>
      <c r="H24" s="81">
        <f t="shared" si="4"/>
        <v>-632371</v>
      </c>
      <c r="I24" s="81">
        <f t="shared" si="4"/>
        <v>40633301</v>
      </c>
      <c r="J24" s="81">
        <f t="shared" si="4"/>
        <v>6021399</v>
      </c>
      <c r="K24" s="81">
        <f t="shared" si="4"/>
        <v>34286733</v>
      </c>
      <c r="L24" s="81">
        <f t="shared" si="4"/>
        <v>-7926158</v>
      </c>
      <c r="M24" s="81">
        <f t="shared" si="4"/>
        <v>32381974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73015275</v>
      </c>
      <c r="W24" s="81">
        <f t="shared" si="4"/>
        <v>21979000</v>
      </c>
      <c r="X24" s="81">
        <f t="shared" si="4"/>
        <v>51036275</v>
      </c>
      <c r="Y24" s="82">
        <f>+IF(W24&lt;&gt;0,(X24/W24)*100,0)</f>
        <v>232.20471814004276</v>
      </c>
      <c r="Z24" s="83">
        <f t="shared" si="4"/>
        <v>43958000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40837796</v>
      </c>
      <c r="C27" s="21">
        <v>0</v>
      </c>
      <c r="D27" s="103">
        <v>68696809</v>
      </c>
      <c r="E27" s="104">
        <v>68696809</v>
      </c>
      <c r="F27" s="104">
        <v>7674102</v>
      </c>
      <c r="G27" s="104">
        <v>4682966</v>
      </c>
      <c r="H27" s="104">
        <v>1438993</v>
      </c>
      <c r="I27" s="104">
        <v>13796061</v>
      </c>
      <c r="J27" s="104">
        <v>1440682</v>
      </c>
      <c r="K27" s="104">
        <v>2732669</v>
      </c>
      <c r="L27" s="104">
        <v>5051477</v>
      </c>
      <c r="M27" s="104">
        <v>9224828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23020889</v>
      </c>
      <c r="W27" s="104">
        <v>34348405</v>
      </c>
      <c r="X27" s="104">
        <v>-11327516</v>
      </c>
      <c r="Y27" s="105">
        <v>-32.98</v>
      </c>
      <c r="Z27" s="106">
        <v>68696809</v>
      </c>
    </row>
    <row r="28" spans="1:26" ht="13.5">
      <c r="A28" s="107" t="s">
        <v>44</v>
      </c>
      <c r="B28" s="18">
        <v>36764183</v>
      </c>
      <c r="C28" s="18">
        <v>0</v>
      </c>
      <c r="D28" s="63">
        <v>51296514</v>
      </c>
      <c r="E28" s="64">
        <v>51296514</v>
      </c>
      <c r="F28" s="64">
        <v>6089372</v>
      </c>
      <c r="G28" s="64">
        <v>4388462</v>
      </c>
      <c r="H28" s="64">
        <v>997189</v>
      </c>
      <c r="I28" s="64">
        <v>11475023</v>
      </c>
      <c r="J28" s="64">
        <v>1411761</v>
      </c>
      <c r="K28" s="64">
        <v>2258628</v>
      </c>
      <c r="L28" s="64">
        <v>5032039</v>
      </c>
      <c r="M28" s="64">
        <v>8702428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20177451</v>
      </c>
      <c r="W28" s="64">
        <v>25648257</v>
      </c>
      <c r="X28" s="64">
        <v>-5470806</v>
      </c>
      <c r="Y28" s="65">
        <v>-21.33</v>
      </c>
      <c r="Z28" s="66">
        <v>51296514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4073613</v>
      </c>
      <c r="C31" s="18">
        <v>0</v>
      </c>
      <c r="D31" s="63">
        <v>17400295</v>
      </c>
      <c r="E31" s="64">
        <v>17400295</v>
      </c>
      <c r="F31" s="64">
        <v>1584730</v>
      </c>
      <c r="G31" s="64">
        <v>294504</v>
      </c>
      <c r="H31" s="64">
        <v>441804</v>
      </c>
      <c r="I31" s="64">
        <v>2321038</v>
      </c>
      <c r="J31" s="64">
        <v>28921</v>
      </c>
      <c r="K31" s="64">
        <v>474041</v>
      </c>
      <c r="L31" s="64">
        <v>19438</v>
      </c>
      <c r="M31" s="64">
        <v>522400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2843438</v>
      </c>
      <c r="W31" s="64">
        <v>8700148</v>
      </c>
      <c r="X31" s="64">
        <v>-5856710</v>
      </c>
      <c r="Y31" s="65">
        <v>-67.32</v>
      </c>
      <c r="Z31" s="66">
        <v>17400295</v>
      </c>
    </row>
    <row r="32" spans="1:26" ht="13.5">
      <c r="A32" s="74" t="s">
        <v>50</v>
      </c>
      <c r="B32" s="21">
        <f>SUM(B28:B31)</f>
        <v>40837796</v>
      </c>
      <c r="C32" s="21">
        <f>SUM(C28:C31)</f>
        <v>0</v>
      </c>
      <c r="D32" s="103">
        <f aca="true" t="shared" si="5" ref="D32:Z32">SUM(D28:D31)</f>
        <v>68696809</v>
      </c>
      <c r="E32" s="104">
        <f t="shared" si="5"/>
        <v>68696809</v>
      </c>
      <c r="F32" s="104">
        <f t="shared" si="5"/>
        <v>7674102</v>
      </c>
      <c r="G32" s="104">
        <f t="shared" si="5"/>
        <v>4682966</v>
      </c>
      <c r="H32" s="104">
        <f t="shared" si="5"/>
        <v>1438993</v>
      </c>
      <c r="I32" s="104">
        <f t="shared" si="5"/>
        <v>13796061</v>
      </c>
      <c r="J32" s="104">
        <f t="shared" si="5"/>
        <v>1440682</v>
      </c>
      <c r="K32" s="104">
        <f t="shared" si="5"/>
        <v>2732669</v>
      </c>
      <c r="L32" s="104">
        <f t="shared" si="5"/>
        <v>5051477</v>
      </c>
      <c r="M32" s="104">
        <f t="shared" si="5"/>
        <v>9224828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23020889</v>
      </c>
      <c r="W32" s="104">
        <f t="shared" si="5"/>
        <v>34348405</v>
      </c>
      <c r="X32" s="104">
        <f t="shared" si="5"/>
        <v>-11327516</v>
      </c>
      <c r="Y32" s="105">
        <f>+IF(W32&lt;&gt;0,(X32/W32)*100,0)</f>
        <v>-32.978288220370054</v>
      </c>
      <c r="Z32" s="106">
        <f t="shared" si="5"/>
        <v>68696809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87891650</v>
      </c>
      <c r="C35" s="18">
        <v>0</v>
      </c>
      <c r="D35" s="63">
        <v>202251000</v>
      </c>
      <c r="E35" s="64">
        <v>202251000</v>
      </c>
      <c r="F35" s="64">
        <v>281770114</v>
      </c>
      <c r="G35" s="64">
        <v>278008224</v>
      </c>
      <c r="H35" s="64">
        <v>267634309</v>
      </c>
      <c r="I35" s="64">
        <v>267634309</v>
      </c>
      <c r="J35" s="64">
        <v>277639914</v>
      </c>
      <c r="K35" s="64">
        <v>318685832</v>
      </c>
      <c r="L35" s="64">
        <v>300192428</v>
      </c>
      <c r="M35" s="64">
        <v>300192428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300192428</v>
      </c>
      <c r="W35" s="64">
        <v>101125500</v>
      </c>
      <c r="X35" s="64">
        <v>199066928</v>
      </c>
      <c r="Y35" s="65">
        <v>196.85</v>
      </c>
      <c r="Z35" s="66">
        <v>202251000</v>
      </c>
    </row>
    <row r="36" spans="1:26" ht="13.5">
      <c r="A36" s="62" t="s">
        <v>53</v>
      </c>
      <c r="B36" s="18">
        <v>610966416</v>
      </c>
      <c r="C36" s="18">
        <v>0</v>
      </c>
      <c r="D36" s="63">
        <v>1186506000</v>
      </c>
      <c r="E36" s="64">
        <v>1186506000</v>
      </c>
      <c r="F36" s="64">
        <v>565869784</v>
      </c>
      <c r="G36" s="64">
        <v>607421142</v>
      </c>
      <c r="H36" s="64">
        <v>617284669</v>
      </c>
      <c r="I36" s="64">
        <v>617284669</v>
      </c>
      <c r="J36" s="64">
        <v>607421142</v>
      </c>
      <c r="K36" s="64">
        <v>607421142</v>
      </c>
      <c r="L36" s="64">
        <v>601213115</v>
      </c>
      <c r="M36" s="64">
        <v>601213115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601213115</v>
      </c>
      <c r="W36" s="64">
        <v>593253000</v>
      </c>
      <c r="X36" s="64">
        <v>7960115</v>
      </c>
      <c r="Y36" s="65">
        <v>1.34</v>
      </c>
      <c r="Z36" s="66">
        <v>1186506000</v>
      </c>
    </row>
    <row r="37" spans="1:26" ht="13.5">
      <c r="A37" s="62" t="s">
        <v>54</v>
      </c>
      <c r="B37" s="18">
        <v>55629118</v>
      </c>
      <c r="C37" s="18">
        <v>0</v>
      </c>
      <c r="D37" s="63">
        <v>35654000</v>
      </c>
      <c r="E37" s="64">
        <v>35654000</v>
      </c>
      <c r="F37" s="64">
        <v>166495442</v>
      </c>
      <c r="G37" s="64">
        <v>48173040</v>
      </c>
      <c r="H37" s="64">
        <v>48813071</v>
      </c>
      <c r="I37" s="64">
        <v>48813071</v>
      </c>
      <c r="J37" s="64">
        <v>48813151</v>
      </c>
      <c r="K37" s="64">
        <v>49006658</v>
      </c>
      <c r="L37" s="64">
        <v>28962745</v>
      </c>
      <c r="M37" s="64">
        <v>28962745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28962745</v>
      </c>
      <c r="W37" s="64">
        <v>17827000</v>
      </c>
      <c r="X37" s="64">
        <v>11135745</v>
      </c>
      <c r="Y37" s="65">
        <v>62.47</v>
      </c>
      <c r="Z37" s="66">
        <v>35654000</v>
      </c>
    </row>
    <row r="38" spans="1:26" ht="13.5">
      <c r="A38" s="62" t="s">
        <v>55</v>
      </c>
      <c r="B38" s="18">
        <v>27386348</v>
      </c>
      <c r="C38" s="18">
        <v>0</v>
      </c>
      <c r="D38" s="63">
        <v>20195000</v>
      </c>
      <c r="E38" s="64">
        <v>20195000</v>
      </c>
      <c r="F38" s="64">
        <v>24271548</v>
      </c>
      <c r="G38" s="64">
        <v>187640832</v>
      </c>
      <c r="H38" s="64">
        <v>187416007</v>
      </c>
      <c r="I38" s="64">
        <v>187416007</v>
      </c>
      <c r="J38" s="64">
        <v>186613342</v>
      </c>
      <c r="K38" s="64">
        <v>186558782</v>
      </c>
      <c r="L38" s="64">
        <v>186002865</v>
      </c>
      <c r="M38" s="64">
        <v>186002865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186002865</v>
      </c>
      <c r="W38" s="64">
        <v>10097500</v>
      </c>
      <c r="X38" s="64">
        <v>175905365</v>
      </c>
      <c r="Y38" s="65">
        <v>1742.07</v>
      </c>
      <c r="Z38" s="66">
        <v>20195000</v>
      </c>
    </row>
    <row r="39" spans="1:26" ht="13.5">
      <c r="A39" s="62" t="s">
        <v>56</v>
      </c>
      <c r="B39" s="18">
        <v>615842600</v>
      </c>
      <c r="C39" s="18">
        <v>0</v>
      </c>
      <c r="D39" s="63">
        <v>1332908000</v>
      </c>
      <c r="E39" s="64">
        <v>1332908000</v>
      </c>
      <c r="F39" s="64">
        <v>656872908</v>
      </c>
      <c r="G39" s="64">
        <v>649615494</v>
      </c>
      <c r="H39" s="64">
        <v>648689900</v>
      </c>
      <c r="I39" s="64">
        <v>648689900</v>
      </c>
      <c r="J39" s="64">
        <v>649634563</v>
      </c>
      <c r="K39" s="64">
        <v>690541534</v>
      </c>
      <c r="L39" s="64">
        <v>686439933</v>
      </c>
      <c r="M39" s="64">
        <v>686439933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686439933</v>
      </c>
      <c r="W39" s="64">
        <v>666454000</v>
      </c>
      <c r="X39" s="64">
        <v>19985933</v>
      </c>
      <c r="Y39" s="65">
        <v>3</v>
      </c>
      <c r="Z39" s="66">
        <v>1332908000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29494109</v>
      </c>
      <c r="C42" s="18">
        <v>0</v>
      </c>
      <c r="D42" s="63">
        <v>51892215</v>
      </c>
      <c r="E42" s="64">
        <v>51892215</v>
      </c>
      <c r="F42" s="64">
        <v>37912406</v>
      </c>
      <c r="G42" s="64">
        <v>-19842878</v>
      </c>
      <c r="H42" s="64">
        <v>-8525012</v>
      </c>
      <c r="I42" s="64">
        <v>9544516</v>
      </c>
      <c r="J42" s="64">
        <v>-4074823</v>
      </c>
      <c r="K42" s="64">
        <v>28144614</v>
      </c>
      <c r="L42" s="64">
        <v>-12242477</v>
      </c>
      <c r="M42" s="64">
        <v>11827314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21371830</v>
      </c>
      <c r="W42" s="64">
        <v>45029205</v>
      </c>
      <c r="X42" s="64">
        <v>-23657375</v>
      </c>
      <c r="Y42" s="65">
        <v>-52.54</v>
      </c>
      <c r="Z42" s="66">
        <v>51892215</v>
      </c>
    </row>
    <row r="43" spans="1:26" ht="13.5">
      <c r="A43" s="62" t="s">
        <v>59</v>
      </c>
      <c r="B43" s="18">
        <v>-40508434</v>
      </c>
      <c r="C43" s="18">
        <v>0</v>
      </c>
      <c r="D43" s="63">
        <v>-62840000</v>
      </c>
      <c r="E43" s="64">
        <v>-62840000</v>
      </c>
      <c r="F43" s="64">
        <v>-6459204</v>
      </c>
      <c r="G43" s="64">
        <v>-5471965</v>
      </c>
      <c r="H43" s="64">
        <v>2078303</v>
      </c>
      <c r="I43" s="64">
        <v>-9852866</v>
      </c>
      <c r="J43" s="64">
        <v>-1440682</v>
      </c>
      <c r="K43" s="64">
        <v>-2732669</v>
      </c>
      <c r="L43" s="64">
        <v>-15051476</v>
      </c>
      <c r="M43" s="64">
        <v>-19224827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-29077693</v>
      </c>
      <c r="W43" s="64">
        <v>-27760000</v>
      </c>
      <c r="X43" s="64">
        <v>-1317693</v>
      </c>
      <c r="Y43" s="65">
        <v>4.75</v>
      </c>
      <c r="Z43" s="66">
        <v>-62840000</v>
      </c>
    </row>
    <row r="44" spans="1:26" ht="13.5">
      <c r="A44" s="62" t="s">
        <v>60</v>
      </c>
      <c r="B44" s="18">
        <v>-743363</v>
      </c>
      <c r="C44" s="18">
        <v>0</v>
      </c>
      <c r="D44" s="63">
        <v>-365004</v>
      </c>
      <c r="E44" s="64">
        <v>-365004</v>
      </c>
      <c r="F44" s="64">
        <v>-110897</v>
      </c>
      <c r="G44" s="64">
        <v>22584</v>
      </c>
      <c r="H44" s="64">
        <v>-214240</v>
      </c>
      <c r="I44" s="64">
        <v>-302553</v>
      </c>
      <c r="J44" s="64">
        <v>-99331</v>
      </c>
      <c r="K44" s="64">
        <v>-105173</v>
      </c>
      <c r="L44" s="64">
        <v>-96014</v>
      </c>
      <c r="M44" s="64">
        <v>-300518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-603071</v>
      </c>
      <c r="W44" s="64">
        <v>-182502</v>
      </c>
      <c r="X44" s="64">
        <v>-420569</v>
      </c>
      <c r="Y44" s="65">
        <v>230.45</v>
      </c>
      <c r="Z44" s="66">
        <v>-365004</v>
      </c>
    </row>
    <row r="45" spans="1:26" ht="13.5">
      <c r="A45" s="74" t="s">
        <v>61</v>
      </c>
      <c r="B45" s="21">
        <v>5370681</v>
      </c>
      <c r="C45" s="21">
        <v>0</v>
      </c>
      <c r="D45" s="103">
        <v>3736211</v>
      </c>
      <c r="E45" s="104">
        <v>3736211</v>
      </c>
      <c r="F45" s="104">
        <v>33014617</v>
      </c>
      <c r="G45" s="104">
        <v>7722358</v>
      </c>
      <c r="H45" s="104">
        <v>1061409</v>
      </c>
      <c r="I45" s="104">
        <v>1061409</v>
      </c>
      <c r="J45" s="104">
        <v>-4553427</v>
      </c>
      <c r="K45" s="104">
        <v>20753345</v>
      </c>
      <c r="L45" s="104">
        <v>-6636622</v>
      </c>
      <c r="M45" s="104">
        <v>-6636622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-6636622</v>
      </c>
      <c r="W45" s="104">
        <v>32135703</v>
      </c>
      <c r="X45" s="104">
        <v>-38772325</v>
      </c>
      <c r="Y45" s="105">
        <v>-120.65</v>
      </c>
      <c r="Z45" s="106">
        <v>3736211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10302426</v>
      </c>
      <c r="C49" s="56">
        <v>0</v>
      </c>
      <c r="D49" s="133">
        <v>9074899</v>
      </c>
      <c r="E49" s="58">
        <v>7554630</v>
      </c>
      <c r="F49" s="58">
        <v>0</v>
      </c>
      <c r="G49" s="58">
        <v>0</v>
      </c>
      <c r="H49" s="58">
        <v>0</v>
      </c>
      <c r="I49" s="58">
        <v>6611310</v>
      </c>
      <c r="J49" s="58">
        <v>0</v>
      </c>
      <c r="K49" s="58">
        <v>0</v>
      </c>
      <c r="L49" s="58">
        <v>0</v>
      </c>
      <c r="M49" s="58">
        <v>9069005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223880509</v>
      </c>
      <c r="W49" s="58">
        <v>0</v>
      </c>
      <c r="X49" s="58">
        <v>0</v>
      </c>
      <c r="Y49" s="58">
        <v>266492779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650210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650210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97.81907020532591</v>
      </c>
      <c r="E58" s="7">
        <f t="shared" si="6"/>
        <v>97.81907020532591</v>
      </c>
      <c r="F58" s="7">
        <f t="shared" si="6"/>
        <v>31.888519028135004</v>
      </c>
      <c r="G58" s="7">
        <f t="shared" si="6"/>
        <v>17.26105129082314</v>
      </c>
      <c r="H58" s="7">
        <f t="shared" si="6"/>
        <v>30.335122813393017</v>
      </c>
      <c r="I58" s="7">
        <f t="shared" si="6"/>
        <v>24.80915609645205</v>
      </c>
      <c r="J58" s="7">
        <f t="shared" si="6"/>
        <v>99.14184366227363</v>
      </c>
      <c r="K58" s="7">
        <f t="shared" si="6"/>
        <v>83.13359767794599</v>
      </c>
      <c r="L58" s="7">
        <f t="shared" si="6"/>
        <v>78.47753776574066</v>
      </c>
      <c r="M58" s="7">
        <f t="shared" si="6"/>
        <v>87.30469547114384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36.147630316047874</v>
      </c>
      <c r="W58" s="7">
        <f t="shared" si="6"/>
        <v>88.12773782838697</v>
      </c>
      <c r="X58" s="7">
        <f t="shared" si="6"/>
        <v>0</v>
      </c>
      <c r="Y58" s="7">
        <f t="shared" si="6"/>
        <v>0</v>
      </c>
      <c r="Z58" s="8">
        <f t="shared" si="6"/>
        <v>97.81907020532591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109.4333405010214</v>
      </c>
      <c r="E59" s="10">
        <f t="shared" si="7"/>
        <v>109.4333405010214</v>
      </c>
      <c r="F59" s="10">
        <f t="shared" si="7"/>
        <v>81.29541350967814</v>
      </c>
      <c r="G59" s="10">
        <f t="shared" si="7"/>
        <v>3.5622944377967007</v>
      </c>
      <c r="H59" s="10">
        <f t="shared" si="7"/>
        <v>32.824602619180304</v>
      </c>
      <c r="I59" s="10">
        <f t="shared" si="7"/>
        <v>15.39385834279312</v>
      </c>
      <c r="J59" s="10">
        <f t="shared" si="7"/>
        <v>65.01272499325319</v>
      </c>
      <c r="K59" s="10">
        <f t="shared" si="7"/>
        <v>25.853741301129386</v>
      </c>
      <c r="L59" s="10">
        <f t="shared" si="7"/>
        <v>80.54897004994051</v>
      </c>
      <c r="M59" s="10">
        <f t="shared" si="7"/>
        <v>52.77819095221894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26.12382538299029</v>
      </c>
      <c r="W59" s="10">
        <f t="shared" si="7"/>
        <v>120.62539511880443</v>
      </c>
      <c r="X59" s="10">
        <f t="shared" si="7"/>
        <v>0</v>
      </c>
      <c r="Y59" s="10">
        <f t="shared" si="7"/>
        <v>0</v>
      </c>
      <c r="Z59" s="11">
        <f t="shared" si="7"/>
        <v>109.4333405010214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96.70174093788492</v>
      </c>
      <c r="E60" s="13">
        <f t="shared" si="7"/>
        <v>96.70174093788492</v>
      </c>
      <c r="F60" s="13">
        <f t="shared" si="7"/>
        <v>31.756793332639106</v>
      </c>
      <c r="G60" s="13">
        <f t="shared" si="7"/>
        <v>28.224875064830083</v>
      </c>
      <c r="H60" s="13">
        <f t="shared" si="7"/>
        <v>34.96907283863471</v>
      </c>
      <c r="I60" s="13">
        <f t="shared" si="7"/>
        <v>31.426333294633142</v>
      </c>
      <c r="J60" s="13">
        <f t="shared" si="7"/>
        <v>6341.0205278592375</v>
      </c>
      <c r="K60" s="13">
        <f t="shared" si="7"/>
        <v>284.5297892101628</v>
      </c>
      <c r="L60" s="13">
        <f t="shared" si="7"/>
        <v>1049.622770303041</v>
      </c>
      <c r="M60" s="13">
        <f t="shared" si="7"/>
        <v>526.4176727007984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50.954517017614634</v>
      </c>
      <c r="W60" s="13">
        <f t="shared" si="7"/>
        <v>83.41779209924336</v>
      </c>
      <c r="X60" s="13">
        <f t="shared" si="7"/>
        <v>0</v>
      </c>
      <c r="Y60" s="13">
        <f t="shared" si="7"/>
        <v>0</v>
      </c>
      <c r="Z60" s="14">
        <f t="shared" si="7"/>
        <v>96.70174093788492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90.00456878165822</v>
      </c>
      <c r="E61" s="13">
        <f t="shared" si="7"/>
        <v>90.00456878165822</v>
      </c>
      <c r="F61" s="13">
        <f t="shared" si="7"/>
        <v>65.84589614151898</v>
      </c>
      <c r="G61" s="13">
        <f t="shared" si="7"/>
        <v>21.976063851323083</v>
      </c>
      <c r="H61" s="13">
        <f t="shared" si="7"/>
        <v>73.25724243119424</v>
      </c>
      <c r="I61" s="13">
        <f t="shared" si="7"/>
        <v>47.769167027030235</v>
      </c>
      <c r="J61" s="13">
        <f t="shared" si="7"/>
        <v>0</v>
      </c>
      <c r="K61" s="13">
        <f t="shared" si="7"/>
        <v>145.79658457904557</v>
      </c>
      <c r="L61" s="13">
        <f t="shared" si="7"/>
        <v>529.7418353671441</v>
      </c>
      <c r="M61" s="13">
        <f t="shared" si="7"/>
        <v>294.0878967248524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72.95396657910698</v>
      </c>
      <c r="W61" s="13">
        <f t="shared" si="7"/>
        <v>84.7035523860304</v>
      </c>
      <c r="X61" s="13">
        <f t="shared" si="7"/>
        <v>0</v>
      </c>
      <c r="Y61" s="13">
        <f t="shared" si="7"/>
        <v>0</v>
      </c>
      <c r="Z61" s="14">
        <f t="shared" si="7"/>
        <v>90.00456878165822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100.00280106317727</v>
      </c>
      <c r="E62" s="13">
        <f t="shared" si="7"/>
        <v>100.00280106317727</v>
      </c>
      <c r="F62" s="13">
        <f t="shared" si="7"/>
        <v>16.79037363245333</v>
      </c>
      <c r="G62" s="13">
        <f t="shared" si="7"/>
        <v>39.639184339617394</v>
      </c>
      <c r="H62" s="13">
        <f t="shared" si="7"/>
        <v>20.24882985040545</v>
      </c>
      <c r="I62" s="13">
        <f t="shared" si="7"/>
        <v>25.754798762183682</v>
      </c>
      <c r="J62" s="13">
        <f t="shared" si="7"/>
        <v>0</v>
      </c>
      <c r="K62" s="13">
        <f t="shared" si="7"/>
        <v>94862.37745098039</v>
      </c>
      <c r="L62" s="13">
        <f t="shared" si="7"/>
        <v>0</v>
      </c>
      <c r="M62" s="13">
        <f t="shared" si="7"/>
        <v>187245.46568627452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39.91024796057893</v>
      </c>
      <c r="W62" s="13">
        <f t="shared" si="7"/>
        <v>85.09560417092618</v>
      </c>
      <c r="X62" s="13">
        <f t="shared" si="7"/>
        <v>0</v>
      </c>
      <c r="Y62" s="13">
        <f t="shared" si="7"/>
        <v>0</v>
      </c>
      <c r="Z62" s="14">
        <f t="shared" si="7"/>
        <v>100.00280106317727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99.99962029459903</v>
      </c>
      <c r="E63" s="13">
        <f t="shared" si="7"/>
        <v>99.99962029459903</v>
      </c>
      <c r="F63" s="13">
        <f t="shared" si="7"/>
        <v>16.760960674475108</v>
      </c>
      <c r="G63" s="13">
        <f t="shared" si="7"/>
        <v>23.928015045402873</v>
      </c>
      <c r="H63" s="13">
        <f t="shared" si="7"/>
        <v>26.514178448167552</v>
      </c>
      <c r="I63" s="13">
        <f t="shared" si="7"/>
        <v>22.321620503947866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43.12948767921323</v>
      </c>
      <c r="W63" s="13">
        <f t="shared" si="7"/>
        <v>83.66109328968903</v>
      </c>
      <c r="X63" s="13">
        <f t="shared" si="7"/>
        <v>0</v>
      </c>
      <c r="Y63" s="13">
        <f t="shared" si="7"/>
        <v>0</v>
      </c>
      <c r="Z63" s="14">
        <f t="shared" si="7"/>
        <v>99.99962029459903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99.99769311000675</v>
      </c>
      <c r="E64" s="13">
        <f t="shared" si="7"/>
        <v>99.99769311000675</v>
      </c>
      <c r="F64" s="13">
        <f t="shared" si="7"/>
        <v>15.931486429251757</v>
      </c>
      <c r="G64" s="13">
        <f t="shared" si="7"/>
        <v>22.944570361998014</v>
      </c>
      <c r="H64" s="13">
        <f t="shared" si="7"/>
        <v>16.91169679738853</v>
      </c>
      <c r="I64" s="13">
        <f t="shared" si="7"/>
        <v>18.59365764134118</v>
      </c>
      <c r="J64" s="13">
        <f t="shared" si="7"/>
        <v>224152.08333333334</v>
      </c>
      <c r="K64" s="13">
        <f t="shared" si="7"/>
        <v>0</v>
      </c>
      <c r="L64" s="13">
        <f t="shared" si="7"/>
        <v>0</v>
      </c>
      <c r="M64" s="13">
        <f t="shared" si="7"/>
        <v>699331.25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33.45017786703402</v>
      </c>
      <c r="W64" s="13">
        <f t="shared" si="7"/>
        <v>77.80170562611202</v>
      </c>
      <c r="X64" s="13">
        <f t="shared" si="7"/>
        <v>0</v>
      </c>
      <c r="Y64" s="13">
        <f t="shared" si="7"/>
        <v>0</v>
      </c>
      <c r="Z64" s="14">
        <f t="shared" si="7"/>
        <v>99.99769311000675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40.593</v>
      </c>
      <c r="E66" s="16">
        <f t="shared" si="7"/>
        <v>40.593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40.593</v>
      </c>
    </row>
    <row r="67" spans="1:26" ht="13.5" hidden="1">
      <c r="A67" s="40" t="s">
        <v>113</v>
      </c>
      <c r="B67" s="23">
        <v>109134856</v>
      </c>
      <c r="C67" s="23"/>
      <c r="D67" s="24">
        <v>111530000</v>
      </c>
      <c r="E67" s="25">
        <v>111530000</v>
      </c>
      <c r="F67" s="25">
        <v>11312065</v>
      </c>
      <c r="G67" s="25">
        <v>19473698</v>
      </c>
      <c r="H67" s="25">
        <v>12107800</v>
      </c>
      <c r="I67" s="25">
        <v>42893563</v>
      </c>
      <c r="J67" s="25">
        <v>3140803</v>
      </c>
      <c r="K67" s="25">
        <v>4084315</v>
      </c>
      <c r="L67" s="25">
        <v>2281830</v>
      </c>
      <c r="M67" s="25">
        <v>9506948</v>
      </c>
      <c r="N67" s="25"/>
      <c r="O67" s="25"/>
      <c r="P67" s="25"/>
      <c r="Q67" s="25"/>
      <c r="R67" s="25"/>
      <c r="S67" s="25"/>
      <c r="T67" s="25"/>
      <c r="U67" s="25"/>
      <c r="V67" s="25">
        <v>52400511</v>
      </c>
      <c r="W67" s="25">
        <v>55765000</v>
      </c>
      <c r="X67" s="25"/>
      <c r="Y67" s="24"/>
      <c r="Z67" s="26">
        <v>111530000</v>
      </c>
    </row>
    <row r="68" spans="1:26" ht="13.5" hidden="1">
      <c r="A68" s="36" t="s">
        <v>31</v>
      </c>
      <c r="B68" s="18">
        <v>16194067</v>
      </c>
      <c r="C68" s="18"/>
      <c r="D68" s="19">
        <v>18602000</v>
      </c>
      <c r="E68" s="20">
        <v>18602000</v>
      </c>
      <c r="F68" s="20">
        <v>843499</v>
      </c>
      <c r="G68" s="20">
        <v>6868663</v>
      </c>
      <c r="H68" s="20">
        <v>1473209</v>
      </c>
      <c r="I68" s="20">
        <v>9185371</v>
      </c>
      <c r="J68" s="20">
        <v>1463655</v>
      </c>
      <c r="K68" s="20">
        <v>1461684</v>
      </c>
      <c r="L68" s="20">
        <v>772319</v>
      </c>
      <c r="M68" s="20">
        <v>3697658</v>
      </c>
      <c r="N68" s="20"/>
      <c r="O68" s="20"/>
      <c r="P68" s="20"/>
      <c r="Q68" s="20"/>
      <c r="R68" s="20"/>
      <c r="S68" s="20"/>
      <c r="T68" s="20"/>
      <c r="U68" s="20"/>
      <c r="V68" s="20">
        <v>12883029</v>
      </c>
      <c r="W68" s="20">
        <v>9301000</v>
      </c>
      <c r="X68" s="20"/>
      <c r="Y68" s="19"/>
      <c r="Z68" s="22">
        <v>18602000</v>
      </c>
    </row>
    <row r="69" spans="1:26" ht="13.5" hidden="1">
      <c r="A69" s="37" t="s">
        <v>32</v>
      </c>
      <c r="B69" s="18">
        <v>76524578</v>
      </c>
      <c r="C69" s="18"/>
      <c r="D69" s="19">
        <v>90928000</v>
      </c>
      <c r="E69" s="20">
        <v>90928000</v>
      </c>
      <c r="F69" s="20">
        <v>9199682</v>
      </c>
      <c r="G69" s="20">
        <v>11042327</v>
      </c>
      <c r="H69" s="20">
        <v>9120462</v>
      </c>
      <c r="I69" s="20">
        <v>29362471</v>
      </c>
      <c r="J69" s="20">
        <v>34100</v>
      </c>
      <c r="K69" s="20">
        <v>1060535</v>
      </c>
      <c r="L69" s="20">
        <v>111338</v>
      </c>
      <c r="M69" s="20">
        <v>1205973</v>
      </c>
      <c r="N69" s="20"/>
      <c r="O69" s="20"/>
      <c r="P69" s="20"/>
      <c r="Q69" s="20"/>
      <c r="R69" s="20"/>
      <c r="S69" s="20"/>
      <c r="T69" s="20"/>
      <c r="U69" s="20"/>
      <c r="V69" s="20">
        <v>30568444</v>
      </c>
      <c r="W69" s="20">
        <v>45464000</v>
      </c>
      <c r="X69" s="20"/>
      <c r="Y69" s="19"/>
      <c r="Z69" s="22">
        <v>90928000</v>
      </c>
    </row>
    <row r="70" spans="1:26" ht="13.5" hidden="1">
      <c r="A70" s="38" t="s">
        <v>107</v>
      </c>
      <c r="B70" s="18">
        <v>29513657</v>
      </c>
      <c r="C70" s="18"/>
      <c r="D70" s="19">
        <v>30008000</v>
      </c>
      <c r="E70" s="20">
        <v>30008000</v>
      </c>
      <c r="F70" s="20">
        <v>2846431</v>
      </c>
      <c r="G70" s="20">
        <v>4445828</v>
      </c>
      <c r="H70" s="20">
        <v>2480279</v>
      </c>
      <c r="I70" s="20">
        <v>9772538</v>
      </c>
      <c r="J70" s="20"/>
      <c r="K70" s="20">
        <v>1027926</v>
      </c>
      <c r="L70" s="20">
        <v>85062</v>
      </c>
      <c r="M70" s="20">
        <v>1112988</v>
      </c>
      <c r="N70" s="20"/>
      <c r="O70" s="20"/>
      <c r="P70" s="20"/>
      <c r="Q70" s="20"/>
      <c r="R70" s="20"/>
      <c r="S70" s="20"/>
      <c r="T70" s="20"/>
      <c r="U70" s="20"/>
      <c r="V70" s="20">
        <v>10885526</v>
      </c>
      <c r="W70" s="20">
        <v>15004000</v>
      </c>
      <c r="X70" s="20"/>
      <c r="Y70" s="19"/>
      <c r="Z70" s="22">
        <v>30008000</v>
      </c>
    </row>
    <row r="71" spans="1:26" ht="13.5" hidden="1">
      <c r="A71" s="38" t="s">
        <v>108</v>
      </c>
      <c r="B71" s="18">
        <v>24247485</v>
      </c>
      <c r="C71" s="18"/>
      <c r="D71" s="19">
        <v>29346000</v>
      </c>
      <c r="E71" s="20">
        <v>29346000</v>
      </c>
      <c r="F71" s="20">
        <v>3376393</v>
      </c>
      <c r="G71" s="20">
        <v>3666526</v>
      </c>
      <c r="H71" s="20">
        <v>3748666</v>
      </c>
      <c r="I71" s="20">
        <v>10791585</v>
      </c>
      <c r="J71" s="20"/>
      <c r="K71" s="20">
        <v>816</v>
      </c>
      <c r="L71" s="20"/>
      <c r="M71" s="20">
        <v>816</v>
      </c>
      <c r="N71" s="20"/>
      <c r="O71" s="20"/>
      <c r="P71" s="20"/>
      <c r="Q71" s="20"/>
      <c r="R71" s="20"/>
      <c r="S71" s="20"/>
      <c r="T71" s="20"/>
      <c r="U71" s="20"/>
      <c r="V71" s="20">
        <v>10792401</v>
      </c>
      <c r="W71" s="20">
        <v>14673000</v>
      </c>
      <c r="X71" s="20"/>
      <c r="Y71" s="19"/>
      <c r="Z71" s="22">
        <v>29346000</v>
      </c>
    </row>
    <row r="72" spans="1:26" ht="13.5" hidden="1">
      <c r="A72" s="38" t="s">
        <v>109</v>
      </c>
      <c r="B72" s="18">
        <v>11279735</v>
      </c>
      <c r="C72" s="18"/>
      <c r="D72" s="19">
        <v>15275000</v>
      </c>
      <c r="E72" s="20">
        <v>15275000</v>
      </c>
      <c r="F72" s="20">
        <v>1431869</v>
      </c>
      <c r="G72" s="20">
        <v>1425020</v>
      </c>
      <c r="H72" s="20">
        <v>1353110</v>
      </c>
      <c r="I72" s="20">
        <v>4209999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4209999</v>
      </c>
      <c r="W72" s="20">
        <v>7637500</v>
      </c>
      <c r="X72" s="20"/>
      <c r="Y72" s="19"/>
      <c r="Z72" s="22">
        <v>15275000</v>
      </c>
    </row>
    <row r="73" spans="1:26" ht="13.5" hidden="1">
      <c r="A73" s="38" t="s">
        <v>110</v>
      </c>
      <c r="B73" s="18">
        <v>11483701</v>
      </c>
      <c r="C73" s="18"/>
      <c r="D73" s="19">
        <v>16299000</v>
      </c>
      <c r="E73" s="20">
        <v>16299000</v>
      </c>
      <c r="F73" s="20">
        <v>1508723</v>
      </c>
      <c r="G73" s="20">
        <v>1504953</v>
      </c>
      <c r="H73" s="20">
        <v>1505053</v>
      </c>
      <c r="I73" s="20">
        <v>4518729</v>
      </c>
      <c r="J73" s="20">
        <v>96</v>
      </c>
      <c r="K73" s="20"/>
      <c r="L73" s="20"/>
      <c r="M73" s="20">
        <v>96</v>
      </c>
      <c r="N73" s="20"/>
      <c r="O73" s="20"/>
      <c r="P73" s="20"/>
      <c r="Q73" s="20"/>
      <c r="R73" s="20"/>
      <c r="S73" s="20"/>
      <c r="T73" s="20"/>
      <c r="U73" s="20"/>
      <c r="V73" s="20">
        <v>4518825</v>
      </c>
      <c r="W73" s="20">
        <v>8149500</v>
      </c>
      <c r="X73" s="20"/>
      <c r="Y73" s="19"/>
      <c r="Z73" s="22">
        <v>16299000</v>
      </c>
    </row>
    <row r="74" spans="1:26" ht="13.5" hidden="1">
      <c r="A74" s="38" t="s">
        <v>111</v>
      </c>
      <c r="B74" s="18"/>
      <c r="C74" s="18"/>
      <c r="D74" s="19"/>
      <c r="E74" s="20"/>
      <c r="F74" s="20">
        <v>36266</v>
      </c>
      <c r="G74" s="20"/>
      <c r="H74" s="20">
        <v>33354</v>
      </c>
      <c r="I74" s="20">
        <v>69620</v>
      </c>
      <c r="J74" s="20">
        <v>34004</v>
      </c>
      <c r="K74" s="20">
        <v>31793</v>
      </c>
      <c r="L74" s="20">
        <v>26276</v>
      </c>
      <c r="M74" s="20">
        <v>92073</v>
      </c>
      <c r="N74" s="20"/>
      <c r="O74" s="20"/>
      <c r="P74" s="20"/>
      <c r="Q74" s="20"/>
      <c r="R74" s="20"/>
      <c r="S74" s="20"/>
      <c r="T74" s="20"/>
      <c r="U74" s="20"/>
      <c r="V74" s="20">
        <v>161693</v>
      </c>
      <c r="W74" s="20"/>
      <c r="X74" s="20"/>
      <c r="Y74" s="19"/>
      <c r="Z74" s="22"/>
    </row>
    <row r="75" spans="1:26" ht="13.5" hidden="1">
      <c r="A75" s="39" t="s">
        <v>112</v>
      </c>
      <c r="B75" s="27">
        <v>16416211</v>
      </c>
      <c r="C75" s="27"/>
      <c r="D75" s="28">
        <v>2000000</v>
      </c>
      <c r="E75" s="29">
        <v>2000000</v>
      </c>
      <c r="F75" s="29">
        <v>1268884</v>
      </c>
      <c r="G75" s="29">
        <v>1562708</v>
      </c>
      <c r="H75" s="29">
        <v>1514129</v>
      </c>
      <c r="I75" s="29">
        <v>4345721</v>
      </c>
      <c r="J75" s="29">
        <v>1643048</v>
      </c>
      <c r="K75" s="29">
        <v>1562096</v>
      </c>
      <c r="L75" s="29">
        <v>1398173</v>
      </c>
      <c r="M75" s="29">
        <v>4603317</v>
      </c>
      <c r="N75" s="29"/>
      <c r="O75" s="29"/>
      <c r="P75" s="29"/>
      <c r="Q75" s="29"/>
      <c r="R75" s="29"/>
      <c r="S75" s="29"/>
      <c r="T75" s="29"/>
      <c r="U75" s="29"/>
      <c r="V75" s="29">
        <v>8949038</v>
      </c>
      <c r="W75" s="29">
        <v>1000000</v>
      </c>
      <c r="X75" s="29"/>
      <c r="Y75" s="28"/>
      <c r="Z75" s="30">
        <v>2000000</v>
      </c>
    </row>
    <row r="76" spans="1:26" ht="13.5" hidden="1">
      <c r="A76" s="41" t="s">
        <v>114</v>
      </c>
      <c r="B76" s="31"/>
      <c r="C76" s="31"/>
      <c r="D76" s="32">
        <v>109097609</v>
      </c>
      <c r="E76" s="33">
        <v>109097609</v>
      </c>
      <c r="F76" s="33">
        <v>3607250</v>
      </c>
      <c r="G76" s="33">
        <v>3361365</v>
      </c>
      <c r="H76" s="33">
        <v>3672916</v>
      </c>
      <c r="I76" s="33">
        <v>10641531</v>
      </c>
      <c r="J76" s="33">
        <v>3113850</v>
      </c>
      <c r="K76" s="33">
        <v>3395438</v>
      </c>
      <c r="L76" s="33">
        <v>1790724</v>
      </c>
      <c r="M76" s="33">
        <v>8300012</v>
      </c>
      <c r="N76" s="33"/>
      <c r="O76" s="33"/>
      <c r="P76" s="33"/>
      <c r="Q76" s="33"/>
      <c r="R76" s="33"/>
      <c r="S76" s="33"/>
      <c r="T76" s="33"/>
      <c r="U76" s="33"/>
      <c r="V76" s="33">
        <v>18941543</v>
      </c>
      <c r="W76" s="33">
        <v>49144433</v>
      </c>
      <c r="X76" s="33"/>
      <c r="Y76" s="32"/>
      <c r="Z76" s="34">
        <v>109097609</v>
      </c>
    </row>
    <row r="77" spans="1:26" ht="13.5" hidden="1">
      <c r="A77" s="36" t="s">
        <v>31</v>
      </c>
      <c r="B77" s="18"/>
      <c r="C77" s="18"/>
      <c r="D77" s="19">
        <v>20356790</v>
      </c>
      <c r="E77" s="20">
        <v>20356790</v>
      </c>
      <c r="F77" s="20">
        <v>685726</v>
      </c>
      <c r="G77" s="20">
        <v>244682</v>
      </c>
      <c r="H77" s="20">
        <v>483575</v>
      </c>
      <c r="I77" s="20">
        <v>1413983</v>
      </c>
      <c r="J77" s="20">
        <v>951562</v>
      </c>
      <c r="K77" s="20">
        <v>377900</v>
      </c>
      <c r="L77" s="20">
        <v>622095</v>
      </c>
      <c r="M77" s="20">
        <v>1951557</v>
      </c>
      <c r="N77" s="20"/>
      <c r="O77" s="20"/>
      <c r="P77" s="20"/>
      <c r="Q77" s="20"/>
      <c r="R77" s="20"/>
      <c r="S77" s="20"/>
      <c r="T77" s="20"/>
      <c r="U77" s="20"/>
      <c r="V77" s="20">
        <v>3365540</v>
      </c>
      <c r="W77" s="20">
        <v>11219368</v>
      </c>
      <c r="X77" s="20"/>
      <c r="Y77" s="19"/>
      <c r="Z77" s="22">
        <v>20356790</v>
      </c>
    </row>
    <row r="78" spans="1:26" ht="13.5" hidden="1">
      <c r="A78" s="37" t="s">
        <v>32</v>
      </c>
      <c r="B78" s="18"/>
      <c r="C78" s="18"/>
      <c r="D78" s="19">
        <v>87928959</v>
      </c>
      <c r="E78" s="20">
        <v>87928959</v>
      </c>
      <c r="F78" s="20">
        <v>2921524</v>
      </c>
      <c r="G78" s="20">
        <v>3116683</v>
      </c>
      <c r="H78" s="20">
        <v>3189341</v>
      </c>
      <c r="I78" s="20">
        <v>9227548</v>
      </c>
      <c r="J78" s="20">
        <v>2162288</v>
      </c>
      <c r="K78" s="20">
        <v>3017538</v>
      </c>
      <c r="L78" s="20">
        <v>1168629</v>
      </c>
      <c r="M78" s="20">
        <v>6348455</v>
      </c>
      <c r="N78" s="20"/>
      <c r="O78" s="20"/>
      <c r="P78" s="20"/>
      <c r="Q78" s="20"/>
      <c r="R78" s="20"/>
      <c r="S78" s="20"/>
      <c r="T78" s="20"/>
      <c r="U78" s="20"/>
      <c r="V78" s="20">
        <v>15576003</v>
      </c>
      <c r="W78" s="20">
        <v>37925065</v>
      </c>
      <c r="X78" s="20"/>
      <c r="Y78" s="19"/>
      <c r="Z78" s="22">
        <v>87928959</v>
      </c>
    </row>
    <row r="79" spans="1:26" ht="13.5" hidden="1">
      <c r="A79" s="38" t="s">
        <v>107</v>
      </c>
      <c r="B79" s="18"/>
      <c r="C79" s="18"/>
      <c r="D79" s="19">
        <v>27008571</v>
      </c>
      <c r="E79" s="20">
        <v>27008571</v>
      </c>
      <c r="F79" s="20">
        <v>1874258</v>
      </c>
      <c r="G79" s="20">
        <v>977018</v>
      </c>
      <c r="H79" s="20">
        <v>1816984</v>
      </c>
      <c r="I79" s="20">
        <v>4668260</v>
      </c>
      <c r="J79" s="20">
        <v>1323873</v>
      </c>
      <c r="K79" s="20">
        <v>1498681</v>
      </c>
      <c r="L79" s="20">
        <v>450609</v>
      </c>
      <c r="M79" s="20">
        <v>3273163</v>
      </c>
      <c r="N79" s="20"/>
      <c r="O79" s="20"/>
      <c r="P79" s="20"/>
      <c r="Q79" s="20"/>
      <c r="R79" s="20"/>
      <c r="S79" s="20"/>
      <c r="T79" s="20"/>
      <c r="U79" s="20"/>
      <c r="V79" s="20">
        <v>7941423</v>
      </c>
      <c r="W79" s="20">
        <v>12708921</v>
      </c>
      <c r="X79" s="20"/>
      <c r="Y79" s="19"/>
      <c r="Z79" s="22">
        <v>27008571</v>
      </c>
    </row>
    <row r="80" spans="1:26" ht="13.5" hidden="1">
      <c r="A80" s="38" t="s">
        <v>108</v>
      </c>
      <c r="B80" s="18"/>
      <c r="C80" s="18"/>
      <c r="D80" s="19">
        <v>29346822</v>
      </c>
      <c r="E80" s="20">
        <v>29346822</v>
      </c>
      <c r="F80" s="20">
        <v>566909</v>
      </c>
      <c r="G80" s="20">
        <v>1453381</v>
      </c>
      <c r="H80" s="20">
        <v>759061</v>
      </c>
      <c r="I80" s="20">
        <v>2779351</v>
      </c>
      <c r="J80" s="20">
        <v>409676</v>
      </c>
      <c r="K80" s="20">
        <v>774077</v>
      </c>
      <c r="L80" s="20">
        <v>344170</v>
      </c>
      <c r="M80" s="20">
        <v>1527923</v>
      </c>
      <c r="N80" s="20"/>
      <c r="O80" s="20"/>
      <c r="P80" s="20"/>
      <c r="Q80" s="20"/>
      <c r="R80" s="20"/>
      <c r="S80" s="20"/>
      <c r="T80" s="20"/>
      <c r="U80" s="20"/>
      <c r="V80" s="20">
        <v>4307274</v>
      </c>
      <c r="W80" s="20">
        <v>12486078</v>
      </c>
      <c r="X80" s="20"/>
      <c r="Y80" s="19"/>
      <c r="Z80" s="22">
        <v>29346822</v>
      </c>
    </row>
    <row r="81" spans="1:26" ht="13.5" hidden="1">
      <c r="A81" s="38" t="s">
        <v>109</v>
      </c>
      <c r="B81" s="18"/>
      <c r="C81" s="18"/>
      <c r="D81" s="19">
        <v>15274942</v>
      </c>
      <c r="E81" s="20">
        <v>15274942</v>
      </c>
      <c r="F81" s="20">
        <v>239995</v>
      </c>
      <c r="G81" s="20">
        <v>340979</v>
      </c>
      <c r="H81" s="20">
        <v>358766</v>
      </c>
      <c r="I81" s="20">
        <v>939740</v>
      </c>
      <c r="J81" s="20">
        <v>213553</v>
      </c>
      <c r="K81" s="20">
        <v>505229</v>
      </c>
      <c r="L81" s="20">
        <v>157229</v>
      </c>
      <c r="M81" s="20">
        <v>876011</v>
      </c>
      <c r="N81" s="20"/>
      <c r="O81" s="20"/>
      <c r="P81" s="20"/>
      <c r="Q81" s="20"/>
      <c r="R81" s="20"/>
      <c r="S81" s="20"/>
      <c r="T81" s="20"/>
      <c r="U81" s="20"/>
      <c r="V81" s="20">
        <v>1815751</v>
      </c>
      <c r="W81" s="20">
        <v>6389616</v>
      </c>
      <c r="X81" s="20"/>
      <c r="Y81" s="19"/>
      <c r="Z81" s="22">
        <v>15274942</v>
      </c>
    </row>
    <row r="82" spans="1:26" ht="13.5" hidden="1">
      <c r="A82" s="38" t="s">
        <v>110</v>
      </c>
      <c r="B82" s="18"/>
      <c r="C82" s="18"/>
      <c r="D82" s="19">
        <v>16298624</v>
      </c>
      <c r="E82" s="20">
        <v>16298624</v>
      </c>
      <c r="F82" s="20">
        <v>240362</v>
      </c>
      <c r="G82" s="20">
        <v>345305</v>
      </c>
      <c r="H82" s="20">
        <v>254530</v>
      </c>
      <c r="I82" s="20">
        <v>840197</v>
      </c>
      <c r="J82" s="20">
        <v>215186</v>
      </c>
      <c r="K82" s="20">
        <v>239551</v>
      </c>
      <c r="L82" s="20">
        <v>216621</v>
      </c>
      <c r="M82" s="20">
        <v>671358</v>
      </c>
      <c r="N82" s="20"/>
      <c r="O82" s="20"/>
      <c r="P82" s="20"/>
      <c r="Q82" s="20"/>
      <c r="R82" s="20"/>
      <c r="S82" s="20"/>
      <c r="T82" s="20"/>
      <c r="U82" s="20"/>
      <c r="V82" s="20">
        <v>1511555</v>
      </c>
      <c r="W82" s="20">
        <v>6340450</v>
      </c>
      <c r="X82" s="20"/>
      <c r="Y82" s="19"/>
      <c r="Z82" s="22">
        <v>16298624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811860</v>
      </c>
      <c r="E84" s="29">
        <v>811860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>
        <v>811860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147150223</v>
      </c>
      <c r="C5" s="18">
        <v>0</v>
      </c>
      <c r="D5" s="63">
        <v>204500000</v>
      </c>
      <c r="E5" s="64">
        <v>204500000</v>
      </c>
      <c r="F5" s="64">
        <v>20219253</v>
      </c>
      <c r="G5" s="64">
        <v>11774926</v>
      </c>
      <c r="H5" s="64">
        <v>12497568</v>
      </c>
      <c r="I5" s="64">
        <v>44491747</v>
      </c>
      <c r="J5" s="64">
        <v>16001107</v>
      </c>
      <c r="K5" s="64">
        <v>11647912</v>
      </c>
      <c r="L5" s="64">
        <v>11928679</v>
      </c>
      <c r="M5" s="64">
        <v>39577698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84069445</v>
      </c>
      <c r="W5" s="64">
        <v>102250000</v>
      </c>
      <c r="X5" s="64">
        <v>-18180555</v>
      </c>
      <c r="Y5" s="65">
        <v>-17.78</v>
      </c>
      <c r="Z5" s="66">
        <v>204500000</v>
      </c>
    </row>
    <row r="6" spans="1:26" ht="13.5">
      <c r="A6" s="62" t="s">
        <v>32</v>
      </c>
      <c r="B6" s="18">
        <v>318976926</v>
      </c>
      <c r="C6" s="18">
        <v>0</v>
      </c>
      <c r="D6" s="63">
        <v>489393000</v>
      </c>
      <c r="E6" s="64">
        <v>489393000</v>
      </c>
      <c r="F6" s="64">
        <v>41749272</v>
      </c>
      <c r="G6" s="64">
        <v>30754022</v>
      </c>
      <c r="H6" s="64">
        <v>27689891</v>
      </c>
      <c r="I6" s="64">
        <v>100193185</v>
      </c>
      <c r="J6" s="64">
        <v>17944660</v>
      </c>
      <c r="K6" s="64">
        <v>8625065</v>
      </c>
      <c r="L6" s="64">
        <v>10311502</v>
      </c>
      <c r="M6" s="64">
        <v>36881227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137074412</v>
      </c>
      <c r="W6" s="64">
        <v>244696500</v>
      </c>
      <c r="X6" s="64">
        <v>-107622088</v>
      </c>
      <c r="Y6" s="65">
        <v>-43.98</v>
      </c>
      <c r="Z6" s="66">
        <v>489393000</v>
      </c>
    </row>
    <row r="7" spans="1:26" ht="13.5">
      <c r="A7" s="62" t="s">
        <v>33</v>
      </c>
      <c r="B7" s="18">
        <v>1902787</v>
      </c>
      <c r="C7" s="18">
        <v>0</v>
      </c>
      <c r="D7" s="63">
        <v>1800000</v>
      </c>
      <c r="E7" s="64">
        <v>1800000</v>
      </c>
      <c r="F7" s="64">
        <v>240035</v>
      </c>
      <c r="G7" s="64">
        <v>76144</v>
      </c>
      <c r="H7" s="64">
        <v>407021</v>
      </c>
      <c r="I7" s="64">
        <v>723200</v>
      </c>
      <c r="J7" s="64">
        <v>48916</v>
      </c>
      <c r="K7" s="64">
        <v>48851</v>
      </c>
      <c r="L7" s="64">
        <v>38127</v>
      </c>
      <c r="M7" s="64">
        <v>135894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859094</v>
      </c>
      <c r="W7" s="64">
        <v>900000</v>
      </c>
      <c r="X7" s="64">
        <v>-40906</v>
      </c>
      <c r="Y7" s="65">
        <v>-4.55</v>
      </c>
      <c r="Z7" s="66">
        <v>1800000</v>
      </c>
    </row>
    <row r="8" spans="1:26" ht="13.5">
      <c r="A8" s="62" t="s">
        <v>34</v>
      </c>
      <c r="B8" s="18">
        <v>348012897</v>
      </c>
      <c r="C8" s="18">
        <v>0</v>
      </c>
      <c r="D8" s="63">
        <v>449210000</v>
      </c>
      <c r="E8" s="64">
        <v>449210000</v>
      </c>
      <c r="F8" s="64">
        <v>150309000</v>
      </c>
      <c r="G8" s="64">
        <v>890000</v>
      </c>
      <c r="H8" s="64">
        <v>8332667</v>
      </c>
      <c r="I8" s="64">
        <v>159531667</v>
      </c>
      <c r="J8" s="64">
        <v>13333333</v>
      </c>
      <c r="K8" s="64">
        <v>117692000</v>
      </c>
      <c r="L8" s="64">
        <v>3063000</v>
      </c>
      <c r="M8" s="64">
        <v>134088333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293620000</v>
      </c>
      <c r="W8" s="64">
        <v>224605000</v>
      </c>
      <c r="X8" s="64">
        <v>69015000</v>
      </c>
      <c r="Y8" s="65">
        <v>30.73</v>
      </c>
      <c r="Z8" s="66">
        <v>449210000</v>
      </c>
    </row>
    <row r="9" spans="1:26" ht="13.5">
      <c r="A9" s="62" t="s">
        <v>35</v>
      </c>
      <c r="B9" s="18">
        <v>36236045</v>
      </c>
      <c r="C9" s="18">
        <v>0</v>
      </c>
      <c r="D9" s="63">
        <v>444990000</v>
      </c>
      <c r="E9" s="64">
        <v>444990000</v>
      </c>
      <c r="F9" s="64">
        <v>523363</v>
      </c>
      <c r="G9" s="64">
        <v>2576829</v>
      </c>
      <c r="H9" s="64">
        <v>2399200</v>
      </c>
      <c r="I9" s="64">
        <v>5499392</v>
      </c>
      <c r="J9" s="64">
        <v>2901107</v>
      </c>
      <c r="K9" s="64">
        <v>1207434</v>
      </c>
      <c r="L9" s="64">
        <v>5309649</v>
      </c>
      <c r="M9" s="64">
        <v>9418190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14917582</v>
      </c>
      <c r="W9" s="64">
        <v>222495000</v>
      </c>
      <c r="X9" s="64">
        <v>-207577418</v>
      </c>
      <c r="Y9" s="65">
        <v>-93.3</v>
      </c>
      <c r="Z9" s="66">
        <v>444990000</v>
      </c>
    </row>
    <row r="10" spans="1:26" ht="25.5">
      <c r="A10" s="67" t="s">
        <v>99</v>
      </c>
      <c r="B10" s="68">
        <f>SUM(B5:B9)</f>
        <v>852278878</v>
      </c>
      <c r="C10" s="68">
        <f>SUM(C5:C9)</f>
        <v>0</v>
      </c>
      <c r="D10" s="69">
        <f aca="true" t="shared" si="0" ref="D10:Z10">SUM(D5:D9)</f>
        <v>1589893000</v>
      </c>
      <c r="E10" s="70">
        <f t="shared" si="0"/>
        <v>1589893000</v>
      </c>
      <c r="F10" s="70">
        <f t="shared" si="0"/>
        <v>213040923</v>
      </c>
      <c r="G10" s="70">
        <f t="shared" si="0"/>
        <v>46071921</v>
      </c>
      <c r="H10" s="70">
        <f t="shared" si="0"/>
        <v>51326347</v>
      </c>
      <c r="I10" s="70">
        <f t="shared" si="0"/>
        <v>310439191</v>
      </c>
      <c r="J10" s="70">
        <f t="shared" si="0"/>
        <v>50229123</v>
      </c>
      <c r="K10" s="70">
        <f t="shared" si="0"/>
        <v>139221262</v>
      </c>
      <c r="L10" s="70">
        <f t="shared" si="0"/>
        <v>30650957</v>
      </c>
      <c r="M10" s="70">
        <f t="shared" si="0"/>
        <v>220101342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530540533</v>
      </c>
      <c r="W10" s="70">
        <f t="shared" si="0"/>
        <v>794946500</v>
      </c>
      <c r="X10" s="70">
        <f t="shared" si="0"/>
        <v>-264405967</v>
      </c>
      <c r="Y10" s="71">
        <f>+IF(W10&lt;&gt;0,(X10/W10)*100,0)</f>
        <v>-33.26085051006577</v>
      </c>
      <c r="Z10" s="72">
        <f t="shared" si="0"/>
        <v>1589893000</v>
      </c>
    </row>
    <row r="11" spans="1:26" ht="13.5">
      <c r="A11" s="62" t="s">
        <v>36</v>
      </c>
      <c r="B11" s="18">
        <v>198611117</v>
      </c>
      <c r="C11" s="18">
        <v>0</v>
      </c>
      <c r="D11" s="63">
        <v>323755820</v>
      </c>
      <c r="E11" s="64">
        <v>323755820</v>
      </c>
      <c r="F11" s="64">
        <v>25466635</v>
      </c>
      <c r="G11" s="64">
        <v>25159791</v>
      </c>
      <c r="H11" s="64">
        <v>26361732</v>
      </c>
      <c r="I11" s="64">
        <v>76988158</v>
      </c>
      <c r="J11" s="64">
        <v>24376024</v>
      </c>
      <c r="K11" s="64">
        <v>23956606</v>
      </c>
      <c r="L11" s="64">
        <v>24187492</v>
      </c>
      <c r="M11" s="64">
        <v>72520122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149508280</v>
      </c>
      <c r="W11" s="64">
        <v>161877910</v>
      </c>
      <c r="X11" s="64">
        <v>-12369630</v>
      </c>
      <c r="Y11" s="65">
        <v>-7.64</v>
      </c>
      <c r="Z11" s="66">
        <v>323755820</v>
      </c>
    </row>
    <row r="12" spans="1:26" ht="13.5">
      <c r="A12" s="62" t="s">
        <v>37</v>
      </c>
      <c r="B12" s="18">
        <v>19389954</v>
      </c>
      <c r="C12" s="18">
        <v>0</v>
      </c>
      <c r="D12" s="63">
        <v>24000000</v>
      </c>
      <c r="E12" s="64">
        <v>24000000</v>
      </c>
      <c r="F12" s="64">
        <v>1591084</v>
      </c>
      <c r="G12" s="64">
        <v>1599265</v>
      </c>
      <c r="H12" s="64">
        <v>1714585</v>
      </c>
      <c r="I12" s="64">
        <v>4904934</v>
      </c>
      <c r="J12" s="64">
        <v>1549698</v>
      </c>
      <c r="K12" s="64">
        <v>1596580</v>
      </c>
      <c r="L12" s="64">
        <v>1565318</v>
      </c>
      <c r="M12" s="64">
        <v>4711596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9616530</v>
      </c>
      <c r="W12" s="64">
        <v>12000000</v>
      </c>
      <c r="X12" s="64">
        <v>-2383470</v>
      </c>
      <c r="Y12" s="65">
        <v>-19.86</v>
      </c>
      <c r="Z12" s="66">
        <v>24000000</v>
      </c>
    </row>
    <row r="13" spans="1:26" ht="13.5">
      <c r="A13" s="62" t="s">
        <v>100</v>
      </c>
      <c r="B13" s="18">
        <v>295600062</v>
      </c>
      <c r="C13" s="18">
        <v>0</v>
      </c>
      <c r="D13" s="63">
        <v>350000000</v>
      </c>
      <c r="E13" s="64">
        <v>350000000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175000000</v>
      </c>
      <c r="X13" s="64">
        <v>-175000000</v>
      </c>
      <c r="Y13" s="65">
        <v>-100</v>
      </c>
      <c r="Z13" s="66">
        <v>350000000</v>
      </c>
    </row>
    <row r="14" spans="1:26" ht="13.5">
      <c r="A14" s="62" t="s">
        <v>38</v>
      </c>
      <c r="B14" s="18">
        <v>8919020</v>
      </c>
      <c r="C14" s="18">
        <v>0</v>
      </c>
      <c r="D14" s="63">
        <v>8000000</v>
      </c>
      <c r="E14" s="64">
        <v>8000000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4000000</v>
      </c>
      <c r="X14" s="64">
        <v>-4000000</v>
      </c>
      <c r="Y14" s="65">
        <v>-100</v>
      </c>
      <c r="Z14" s="66">
        <v>8000000</v>
      </c>
    </row>
    <row r="15" spans="1:26" ht="13.5">
      <c r="A15" s="62" t="s">
        <v>39</v>
      </c>
      <c r="B15" s="18">
        <v>293228119</v>
      </c>
      <c r="C15" s="18">
        <v>0</v>
      </c>
      <c r="D15" s="63">
        <v>311466000</v>
      </c>
      <c r="E15" s="64">
        <v>311466000</v>
      </c>
      <c r="F15" s="64">
        <v>0</v>
      </c>
      <c r="G15" s="64">
        <v>0</v>
      </c>
      <c r="H15" s="64">
        <v>10526316</v>
      </c>
      <c r="I15" s="64">
        <v>10526316</v>
      </c>
      <c r="J15" s="64">
        <v>0</v>
      </c>
      <c r="K15" s="64">
        <v>43859649</v>
      </c>
      <c r="L15" s="64">
        <v>0</v>
      </c>
      <c r="M15" s="64">
        <v>43859649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54385965</v>
      </c>
      <c r="W15" s="64">
        <v>155733000</v>
      </c>
      <c r="X15" s="64">
        <v>-101347035</v>
      </c>
      <c r="Y15" s="65">
        <v>-65.08</v>
      </c>
      <c r="Z15" s="66">
        <v>311466000</v>
      </c>
    </row>
    <row r="16" spans="1:26" ht="13.5">
      <c r="A16" s="73" t="s">
        <v>40</v>
      </c>
      <c r="B16" s="18">
        <v>77723000</v>
      </c>
      <c r="C16" s="18">
        <v>0</v>
      </c>
      <c r="D16" s="63">
        <v>80000000</v>
      </c>
      <c r="E16" s="64">
        <v>80000000</v>
      </c>
      <c r="F16" s="64">
        <v>0</v>
      </c>
      <c r="G16" s="64">
        <v>0</v>
      </c>
      <c r="H16" s="64">
        <v>6666667</v>
      </c>
      <c r="I16" s="64">
        <v>6666667</v>
      </c>
      <c r="J16" s="64">
        <v>13333333</v>
      </c>
      <c r="K16" s="64">
        <v>0</v>
      </c>
      <c r="L16" s="64">
        <v>6666667</v>
      </c>
      <c r="M16" s="64">
        <v>20000000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26666667</v>
      </c>
      <c r="W16" s="64">
        <v>40000000</v>
      </c>
      <c r="X16" s="64">
        <v>-13333333</v>
      </c>
      <c r="Y16" s="65">
        <v>-33.33</v>
      </c>
      <c r="Z16" s="66">
        <v>80000000</v>
      </c>
    </row>
    <row r="17" spans="1:26" ht="13.5">
      <c r="A17" s="62" t="s">
        <v>41</v>
      </c>
      <c r="B17" s="18">
        <v>372918459</v>
      </c>
      <c r="C17" s="18">
        <v>0</v>
      </c>
      <c r="D17" s="63">
        <v>492671000</v>
      </c>
      <c r="E17" s="64">
        <v>492671000</v>
      </c>
      <c r="F17" s="64">
        <v>23223165</v>
      </c>
      <c r="G17" s="64">
        <v>47942595</v>
      </c>
      <c r="H17" s="64">
        <v>27073380</v>
      </c>
      <c r="I17" s="64">
        <v>98239140</v>
      </c>
      <c r="J17" s="64">
        <v>38729625</v>
      </c>
      <c r="K17" s="64">
        <v>26368449</v>
      </c>
      <c r="L17" s="64">
        <v>31616722</v>
      </c>
      <c r="M17" s="64">
        <v>96714796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194953936</v>
      </c>
      <c r="W17" s="64">
        <v>246335500</v>
      </c>
      <c r="X17" s="64">
        <v>-51381564</v>
      </c>
      <c r="Y17" s="65">
        <v>-20.86</v>
      </c>
      <c r="Z17" s="66">
        <v>492671000</v>
      </c>
    </row>
    <row r="18" spans="1:26" ht="13.5">
      <c r="A18" s="74" t="s">
        <v>42</v>
      </c>
      <c r="B18" s="75">
        <f>SUM(B11:B17)</f>
        <v>1266389731</v>
      </c>
      <c r="C18" s="75">
        <f>SUM(C11:C17)</f>
        <v>0</v>
      </c>
      <c r="D18" s="76">
        <f aca="true" t="shared" si="1" ref="D18:Z18">SUM(D11:D17)</f>
        <v>1589892820</v>
      </c>
      <c r="E18" s="77">
        <f t="shared" si="1"/>
        <v>1589892820</v>
      </c>
      <c r="F18" s="77">
        <f t="shared" si="1"/>
        <v>50280884</v>
      </c>
      <c r="G18" s="77">
        <f t="shared" si="1"/>
        <v>74701651</v>
      </c>
      <c r="H18" s="77">
        <f t="shared" si="1"/>
        <v>72342680</v>
      </c>
      <c r="I18" s="77">
        <f t="shared" si="1"/>
        <v>197325215</v>
      </c>
      <c r="J18" s="77">
        <f t="shared" si="1"/>
        <v>77988680</v>
      </c>
      <c r="K18" s="77">
        <f t="shared" si="1"/>
        <v>95781284</v>
      </c>
      <c r="L18" s="77">
        <f t="shared" si="1"/>
        <v>64036199</v>
      </c>
      <c r="M18" s="77">
        <f t="shared" si="1"/>
        <v>237806163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435131378</v>
      </c>
      <c r="W18" s="77">
        <f t="shared" si="1"/>
        <v>794946410</v>
      </c>
      <c r="X18" s="77">
        <f t="shared" si="1"/>
        <v>-359815032</v>
      </c>
      <c r="Y18" s="71">
        <f>+IF(W18&lt;&gt;0,(X18/W18)*100,0)</f>
        <v>-45.26280356433083</v>
      </c>
      <c r="Z18" s="78">
        <f t="shared" si="1"/>
        <v>1589892820</v>
      </c>
    </row>
    <row r="19" spans="1:26" ht="13.5">
      <c r="A19" s="74" t="s">
        <v>43</v>
      </c>
      <c r="B19" s="79">
        <f>+B10-B18</f>
        <v>-414110853</v>
      </c>
      <c r="C19" s="79">
        <f>+C10-C18</f>
        <v>0</v>
      </c>
      <c r="D19" s="80">
        <f aca="true" t="shared" si="2" ref="D19:Z19">+D10-D18</f>
        <v>180</v>
      </c>
      <c r="E19" s="81">
        <f t="shared" si="2"/>
        <v>180</v>
      </c>
      <c r="F19" s="81">
        <f t="shared" si="2"/>
        <v>162760039</v>
      </c>
      <c r="G19" s="81">
        <f t="shared" si="2"/>
        <v>-28629730</v>
      </c>
      <c r="H19" s="81">
        <f t="shared" si="2"/>
        <v>-21016333</v>
      </c>
      <c r="I19" s="81">
        <f t="shared" si="2"/>
        <v>113113976</v>
      </c>
      <c r="J19" s="81">
        <f t="shared" si="2"/>
        <v>-27759557</v>
      </c>
      <c r="K19" s="81">
        <f t="shared" si="2"/>
        <v>43439978</v>
      </c>
      <c r="L19" s="81">
        <f t="shared" si="2"/>
        <v>-33385242</v>
      </c>
      <c r="M19" s="81">
        <f t="shared" si="2"/>
        <v>-17704821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95409155</v>
      </c>
      <c r="W19" s="81">
        <f>IF(E10=E18,0,W10-W18)</f>
        <v>90</v>
      </c>
      <c r="X19" s="81">
        <f t="shared" si="2"/>
        <v>95409065</v>
      </c>
      <c r="Y19" s="82">
        <f>+IF(W19&lt;&gt;0,(X19/W19)*100,0)</f>
        <v>106010072.22222222</v>
      </c>
      <c r="Z19" s="83">
        <f t="shared" si="2"/>
        <v>180</v>
      </c>
    </row>
    <row r="20" spans="1:26" ht="13.5">
      <c r="A20" s="62" t="s">
        <v>44</v>
      </c>
      <c r="B20" s="18">
        <v>285989512</v>
      </c>
      <c r="C20" s="18">
        <v>0</v>
      </c>
      <c r="D20" s="63">
        <v>269133000</v>
      </c>
      <c r="E20" s="64">
        <v>269133000</v>
      </c>
      <c r="F20" s="64">
        <v>63611989</v>
      </c>
      <c r="G20" s="64">
        <v>8084000</v>
      </c>
      <c r="H20" s="64">
        <v>11589377</v>
      </c>
      <c r="I20" s="64">
        <v>83285366</v>
      </c>
      <c r="J20" s="64">
        <v>11465768</v>
      </c>
      <c r="K20" s="64">
        <v>93867366</v>
      </c>
      <c r="L20" s="64">
        <v>6666667</v>
      </c>
      <c r="M20" s="64">
        <v>111999801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195285167</v>
      </c>
      <c r="W20" s="64">
        <v>134566500</v>
      </c>
      <c r="X20" s="64">
        <v>60718667</v>
      </c>
      <c r="Y20" s="65">
        <v>45.12</v>
      </c>
      <c r="Z20" s="66">
        <v>269133000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-128121341</v>
      </c>
      <c r="C22" s="90">
        <f>SUM(C19:C21)</f>
        <v>0</v>
      </c>
      <c r="D22" s="91">
        <f aca="true" t="shared" si="3" ref="D22:Z22">SUM(D19:D21)</f>
        <v>269133180</v>
      </c>
      <c r="E22" s="92">
        <f t="shared" si="3"/>
        <v>269133180</v>
      </c>
      <c r="F22" s="92">
        <f t="shared" si="3"/>
        <v>226372028</v>
      </c>
      <c r="G22" s="92">
        <f t="shared" si="3"/>
        <v>-20545730</v>
      </c>
      <c r="H22" s="92">
        <f t="shared" si="3"/>
        <v>-9426956</v>
      </c>
      <c r="I22" s="92">
        <f t="shared" si="3"/>
        <v>196399342</v>
      </c>
      <c r="J22" s="92">
        <f t="shared" si="3"/>
        <v>-16293789</v>
      </c>
      <c r="K22" s="92">
        <f t="shared" si="3"/>
        <v>137307344</v>
      </c>
      <c r="L22" s="92">
        <f t="shared" si="3"/>
        <v>-26718575</v>
      </c>
      <c r="M22" s="92">
        <f t="shared" si="3"/>
        <v>94294980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290694322</v>
      </c>
      <c r="W22" s="92">
        <f t="shared" si="3"/>
        <v>134566590</v>
      </c>
      <c r="X22" s="92">
        <f t="shared" si="3"/>
        <v>156127732</v>
      </c>
      <c r="Y22" s="93">
        <f>+IF(W22&lt;&gt;0,(X22/W22)*100,0)</f>
        <v>116.02265614369807</v>
      </c>
      <c r="Z22" s="94">
        <f t="shared" si="3"/>
        <v>269133180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-128121341</v>
      </c>
      <c r="C24" s="79">
        <f>SUM(C22:C23)</f>
        <v>0</v>
      </c>
      <c r="D24" s="80">
        <f aca="true" t="shared" si="4" ref="D24:Z24">SUM(D22:D23)</f>
        <v>269133180</v>
      </c>
      <c r="E24" s="81">
        <f t="shared" si="4"/>
        <v>269133180</v>
      </c>
      <c r="F24" s="81">
        <f t="shared" si="4"/>
        <v>226372028</v>
      </c>
      <c r="G24" s="81">
        <f t="shared" si="4"/>
        <v>-20545730</v>
      </c>
      <c r="H24" s="81">
        <f t="shared" si="4"/>
        <v>-9426956</v>
      </c>
      <c r="I24" s="81">
        <f t="shared" si="4"/>
        <v>196399342</v>
      </c>
      <c r="J24" s="81">
        <f t="shared" si="4"/>
        <v>-16293789</v>
      </c>
      <c r="K24" s="81">
        <f t="shared" si="4"/>
        <v>137307344</v>
      </c>
      <c r="L24" s="81">
        <f t="shared" si="4"/>
        <v>-26718575</v>
      </c>
      <c r="M24" s="81">
        <f t="shared" si="4"/>
        <v>94294980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290694322</v>
      </c>
      <c r="W24" s="81">
        <f t="shared" si="4"/>
        <v>134566590</v>
      </c>
      <c r="X24" s="81">
        <f t="shared" si="4"/>
        <v>156127732</v>
      </c>
      <c r="Y24" s="82">
        <f>+IF(W24&lt;&gt;0,(X24/W24)*100,0)</f>
        <v>116.02265614369807</v>
      </c>
      <c r="Z24" s="83">
        <f t="shared" si="4"/>
        <v>269133180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261446918</v>
      </c>
      <c r="C27" s="21">
        <v>0</v>
      </c>
      <c r="D27" s="103">
        <v>397133000</v>
      </c>
      <c r="E27" s="104">
        <v>397133000</v>
      </c>
      <c r="F27" s="104">
        <v>9745191</v>
      </c>
      <c r="G27" s="104">
        <v>33169060</v>
      </c>
      <c r="H27" s="104">
        <v>13106302</v>
      </c>
      <c r="I27" s="104">
        <v>56020553</v>
      </c>
      <c r="J27" s="104">
        <v>34259750</v>
      </c>
      <c r="K27" s="104">
        <v>31578094</v>
      </c>
      <c r="L27" s="104">
        <v>21400209</v>
      </c>
      <c r="M27" s="104">
        <v>87238053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143258606</v>
      </c>
      <c r="W27" s="104">
        <v>198566500</v>
      </c>
      <c r="X27" s="104">
        <v>-55307894</v>
      </c>
      <c r="Y27" s="105">
        <v>-27.85</v>
      </c>
      <c r="Z27" s="106">
        <v>397133000</v>
      </c>
    </row>
    <row r="28" spans="1:26" ht="13.5">
      <c r="A28" s="107" t="s">
        <v>44</v>
      </c>
      <c r="B28" s="18">
        <v>231333985</v>
      </c>
      <c r="C28" s="18">
        <v>0</v>
      </c>
      <c r="D28" s="63">
        <v>269133000</v>
      </c>
      <c r="E28" s="64">
        <v>269133000</v>
      </c>
      <c r="F28" s="64">
        <v>9706458</v>
      </c>
      <c r="G28" s="64">
        <v>29088227</v>
      </c>
      <c r="H28" s="64">
        <v>10597382</v>
      </c>
      <c r="I28" s="64">
        <v>49392067</v>
      </c>
      <c r="J28" s="64">
        <v>32955870</v>
      </c>
      <c r="K28" s="64">
        <v>31304827</v>
      </c>
      <c r="L28" s="64">
        <v>17934745</v>
      </c>
      <c r="M28" s="64">
        <v>82195442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131587509</v>
      </c>
      <c r="W28" s="64">
        <v>134566500</v>
      </c>
      <c r="X28" s="64">
        <v>-2978991</v>
      </c>
      <c r="Y28" s="65">
        <v>-2.21</v>
      </c>
      <c r="Z28" s="66">
        <v>269133000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20093294</v>
      </c>
      <c r="C30" s="18">
        <v>0</v>
      </c>
      <c r="D30" s="63">
        <v>98000000</v>
      </c>
      <c r="E30" s="64">
        <v>98000000</v>
      </c>
      <c r="F30" s="64">
        <v>0</v>
      </c>
      <c r="G30" s="64">
        <v>1272267</v>
      </c>
      <c r="H30" s="64">
        <v>998351</v>
      </c>
      <c r="I30" s="64">
        <v>2270618</v>
      </c>
      <c r="J30" s="64">
        <v>1207650</v>
      </c>
      <c r="K30" s="64">
        <v>248867</v>
      </c>
      <c r="L30" s="64">
        <v>3415715</v>
      </c>
      <c r="M30" s="64">
        <v>4872232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7142850</v>
      </c>
      <c r="W30" s="64">
        <v>49000000</v>
      </c>
      <c r="X30" s="64">
        <v>-41857150</v>
      </c>
      <c r="Y30" s="65">
        <v>-85.42</v>
      </c>
      <c r="Z30" s="66">
        <v>98000000</v>
      </c>
    </row>
    <row r="31" spans="1:26" ht="13.5">
      <c r="A31" s="62" t="s">
        <v>49</v>
      </c>
      <c r="B31" s="18">
        <v>10019639</v>
      </c>
      <c r="C31" s="18">
        <v>0</v>
      </c>
      <c r="D31" s="63">
        <v>30000000</v>
      </c>
      <c r="E31" s="64">
        <v>30000000</v>
      </c>
      <c r="F31" s="64">
        <v>38733</v>
      </c>
      <c r="G31" s="64">
        <v>2808566</v>
      </c>
      <c r="H31" s="64">
        <v>1510569</v>
      </c>
      <c r="I31" s="64">
        <v>4357868</v>
      </c>
      <c r="J31" s="64">
        <v>96230</v>
      </c>
      <c r="K31" s="64">
        <v>24400</v>
      </c>
      <c r="L31" s="64">
        <v>49749</v>
      </c>
      <c r="M31" s="64">
        <v>170379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4528247</v>
      </c>
      <c r="W31" s="64">
        <v>15000000</v>
      </c>
      <c r="X31" s="64">
        <v>-10471753</v>
      </c>
      <c r="Y31" s="65">
        <v>-69.81</v>
      </c>
      <c r="Z31" s="66">
        <v>30000000</v>
      </c>
    </row>
    <row r="32" spans="1:26" ht="13.5">
      <c r="A32" s="74" t="s">
        <v>50</v>
      </c>
      <c r="B32" s="21">
        <f>SUM(B28:B31)</f>
        <v>261446918</v>
      </c>
      <c r="C32" s="21">
        <f>SUM(C28:C31)</f>
        <v>0</v>
      </c>
      <c r="D32" s="103">
        <f aca="true" t="shared" si="5" ref="D32:Z32">SUM(D28:D31)</f>
        <v>397133000</v>
      </c>
      <c r="E32" s="104">
        <f t="shared" si="5"/>
        <v>397133000</v>
      </c>
      <c r="F32" s="104">
        <f t="shared" si="5"/>
        <v>9745191</v>
      </c>
      <c r="G32" s="104">
        <f t="shared" si="5"/>
        <v>33169060</v>
      </c>
      <c r="H32" s="104">
        <f t="shared" si="5"/>
        <v>13106302</v>
      </c>
      <c r="I32" s="104">
        <f t="shared" si="5"/>
        <v>56020553</v>
      </c>
      <c r="J32" s="104">
        <f t="shared" si="5"/>
        <v>34259750</v>
      </c>
      <c r="K32" s="104">
        <f t="shared" si="5"/>
        <v>31578094</v>
      </c>
      <c r="L32" s="104">
        <f t="shared" si="5"/>
        <v>21400209</v>
      </c>
      <c r="M32" s="104">
        <f t="shared" si="5"/>
        <v>87238053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143258606</v>
      </c>
      <c r="W32" s="104">
        <f t="shared" si="5"/>
        <v>198566500</v>
      </c>
      <c r="X32" s="104">
        <f t="shared" si="5"/>
        <v>-55307894</v>
      </c>
      <c r="Y32" s="105">
        <f>+IF(W32&lt;&gt;0,(X32/W32)*100,0)</f>
        <v>-27.853587589044476</v>
      </c>
      <c r="Z32" s="106">
        <f t="shared" si="5"/>
        <v>397133000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174129478</v>
      </c>
      <c r="C35" s="18">
        <v>0</v>
      </c>
      <c r="D35" s="63">
        <v>217347322</v>
      </c>
      <c r="E35" s="64">
        <v>217347322</v>
      </c>
      <c r="F35" s="64">
        <v>-38935870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108673661</v>
      </c>
      <c r="X35" s="64">
        <v>-108673661</v>
      </c>
      <c r="Y35" s="65">
        <v>-100</v>
      </c>
      <c r="Z35" s="66">
        <v>217347322</v>
      </c>
    </row>
    <row r="36" spans="1:26" ht="13.5">
      <c r="A36" s="62" t="s">
        <v>53</v>
      </c>
      <c r="B36" s="18">
        <v>4390923248</v>
      </c>
      <c r="C36" s="18">
        <v>0</v>
      </c>
      <c r="D36" s="63">
        <v>4144820439</v>
      </c>
      <c r="E36" s="64">
        <v>4144820439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2072410220</v>
      </c>
      <c r="X36" s="64">
        <v>-2072410220</v>
      </c>
      <c r="Y36" s="65">
        <v>-100</v>
      </c>
      <c r="Z36" s="66">
        <v>4144820439</v>
      </c>
    </row>
    <row r="37" spans="1:26" ht="13.5">
      <c r="A37" s="62" t="s">
        <v>54</v>
      </c>
      <c r="B37" s="18">
        <v>292037057</v>
      </c>
      <c r="C37" s="18">
        <v>0</v>
      </c>
      <c r="D37" s="63">
        <v>81584416</v>
      </c>
      <c r="E37" s="64">
        <v>81584416</v>
      </c>
      <c r="F37" s="64">
        <v>5932563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40792208</v>
      </c>
      <c r="X37" s="64">
        <v>-40792208</v>
      </c>
      <c r="Y37" s="65">
        <v>-100</v>
      </c>
      <c r="Z37" s="66">
        <v>81584416</v>
      </c>
    </row>
    <row r="38" spans="1:26" ht="13.5">
      <c r="A38" s="62" t="s">
        <v>55</v>
      </c>
      <c r="B38" s="18">
        <v>85921249</v>
      </c>
      <c r="C38" s="18">
        <v>0</v>
      </c>
      <c r="D38" s="63">
        <v>81506239</v>
      </c>
      <c r="E38" s="64">
        <v>81506239</v>
      </c>
      <c r="F38" s="64">
        <v>-3289957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40753120</v>
      </c>
      <c r="X38" s="64">
        <v>-40753120</v>
      </c>
      <c r="Y38" s="65">
        <v>-100</v>
      </c>
      <c r="Z38" s="66">
        <v>81506239</v>
      </c>
    </row>
    <row r="39" spans="1:26" ht="13.5">
      <c r="A39" s="62" t="s">
        <v>56</v>
      </c>
      <c r="B39" s="18">
        <v>4187094420</v>
      </c>
      <c r="C39" s="18">
        <v>0</v>
      </c>
      <c r="D39" s="63">
        <v>4199077106</v>
      </c>
      <c r="E39" s="64">
        <v>4199077106</v>
      </c>
      <c r="F39" s="64">
        <v>-41578476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2099538553</v>
      </c>
      <c r="X39" s="64">
        <v>-2099538553</v>
      </c>
      <c r="Y39" s="65">
        <v>-100</v>
      </c>
      <c r="Z39" s="66">
        <v>4199077106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229293944</v>
      </c>
      <c r="C42" s="18">
        <v>0</v>
      </c>
      <c r="D42" s="63">
        <v>319000000</v>
      </c>
      <c r="E42" s="64">
        <v>319000000</v>
      </c>
      <c r="F42" s="64">
        <v>190252433</v>
      </c>
      <c r="G42" s="64">
        <v>-72281409</v>
      </c>
      <c r="H42" s="64">
        <v>-6119607</v>
      </c>
      <c r="I42" s="64">
        <v>111851417</v>
      </c>
      <c r="J42" s="64">
        <v>22220992</v>
      </c>
      <c r="K42" s="64">
        <v>143917941</v>
      </c>
      <c r="L42" s="64">
        <v>0</v>
      </c>
      <c r="M42" s="64">
        <v>166138933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277990350</v>
      </c>
      <c r="W42" s="64">
        <v>173648444</v>
      </c>
      <c r="X42" s="64">
        <v>104341906</v>
      </c>
      <c r="Y42" s="65">
        <v>60.09</v>
      </c>
      <c r="Z42" s="66">
        <v>319000000</v>
      </c>
    </row>
    <row r="43" spans="1:26" ht="13.5">
      <c r="A43" s="62" t="s">
        <v>59</v>
      </c>
      <c r="B43" s="18">
        <v>-275864180</v>
      </c>
      <c r="C43" s="18">
        <v>0</v>
      </c>
      <c r="D43" s="63">
        <v>-222782000</v>
      </c>
      <c r="E43" s="64">
        <v>-222782000</v>
      </c>
      <c r="F43" s="64">
        <v>-133594176</v>
      </c>
      <c r="G43" s="64">
        <v>11857404</v>
      </c>
      <c r="H43" s="64">
        <v>2893699</v>
      </c>
      <c r="I43" s="64">
        <v>-118843073</v>
      </c>
      <c r="J43" s="64">
        <v>-24259751</v>
      </c>
      <c r="K43" s="64">
        <v>-131578093</v>
      </c>
      <c r="L43" s="64">
        <v>0</v>
      </c>
      <c r="M43" s="64">
        <v>-155837844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-274680917</v>
      </c>
      <c r="W43" s="64">
        <v>-119695862</v>
      </c>
      <c r="X43" s="64">
        <v>-154985055</v>
      </c>
      <c r="Y43" s="65">
        <v>129.48</v>
      </c>
      <c r="Z43" s="66">
        <v>-222782000</v>
      </c>
    </row>
    <row r="44" spans="1:26" ht="13.5">
      <c r="A44" s="62" t="s">
        <v>60</v>
      </c>
      <c r="B44" s="18">
        <v>-297308</v>
      </c>
      <c r="C44" s="18">
        <v>0</v>
      </c>
      <c r="D44" s="63">
        <v>-2971000</v>
      </c>
      <c r="E44" s="64">
        <v>-2971000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12029000</v>
      </c>
      <c r="X44" s="64">
        <v>-12029000</v>
      </c>
      <c r="Y44" s="65">
        <v>-100</v>
      </c>
      <c r="Z44" s="66">
        <v>-2971000</v>
      </c>
    </row>
    <row r="45" spans="1:26" ht="13.5">
      <c r="A45" s="74" t="s">
        <v>61</v>
      </c>
      <c r="B45" s="21">
        <v>-34637734</v>
      </c>
      <c r="C45" s="21">
        <v>0</v>
      </c>
      <c r="D45" s="103">
        <v>83232000</v>
      </c>
      <c r="E45" s="104">
        <v>83232000</v>
      </c>
      <c r="F45" s="104">
        <v>-25809975</v>
      </c>
      <c r="G45" s="104">
        <v>-86233980</v>
      </c>
      <c r="H45" s="104">
        <v>-89459888</v>
      </c>
      <c r="I45" s="104">
        <v>-89459888</v>
      </c>
      <c r="J45" s="104">
        <v>-91498647</v>
      </c>
      <c r="K45" s="104">
        <v>-79158799</v>
      </c>
      <c r="L45" s="104">
        <v>0</v>
      </c>
      <c r="M45" s="104">
        <v>-79158799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-79158799</v>
      </c>
      <c r="W45" s="104">
        <v>55966582</v>
      </c>
      <c r="X45" s="104">
        <v>-135125381</v>
      </c>
      <c r="Y45" s="105">
        <v>-241.44</v>
      </c>
      <c r="Z45" s="106">
        <v>83232000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21402274</v>
      </c>
      <c r="C49" s="56">
        <v>0</v>
      </c>
      <c r="D49" s="133">
        <v>18571195</v>
      </c>
      <c r="E49" s="58">
        <v>30980856</v>
      </c>
      <c r="F49" s="58">
        <v>0</v>
      </c>
      <c r="G49" s="58">
        <v>0</v>
      </c>
      <c r="H49" s="58">
        <v>0</v>
      </c>
      <c r="I49" s="58">
        <v>580068356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651022681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45235800</v>
      </c>
      <c r="E51" s="58">
        <v>64859380</v>
      </c>
      <c r="F51" s="58">
        <v>0</v>
      </c>
      <c r="G51" s="58">
        <v>0</v>
      </c>
      <c r="H51" s="58">
        <v>0</v>
      </c>
      <c r="I51" s="58">
        <v>57775688</v>
      </c>
      <c r="J51" s="58">
        <v>0</v>
      </c>
      <c r="K51" s="58">
        <v>0</v>
      </c>
      <c r="L51" s="58">
        <v>0</v>
      </c>
      <c r="M51" s="58">
        <v>24428295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192299163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95.40734287590396</v>
      </c>
      <c r="C58" s="5">
        <f>IF(C67=0,0,+(C76/C67)*100)</f>
        <v>0</v>
      </c>
      <c r="D58" s="6">
        <f aca="true" t="shared" si="6" ref="D58:Z58">IF(D67=0,0,+(D76/D67)*100)</f>
        <v>71.53786167768504</v>
      </c>
      <c r="E58" s="7">
        <f t="shared" si="6"/>
        <v>71.53786167768504</v>
      </c>
      <c r="F58" s="7">
        <f t="shared" si="6"/>
        <v>44.56300991207575</v>
      </c>
      <c r="G58" s="7">
        <f t="shared" si="6"/>
        <v>38.24560506421545</v>
      </c>
      <c r="H58" s="7">
        <f t="shared" si="6"/>
        <v>42.0767725330724</v>
      </c>
      <c r="I58" s="7">
        <f t="shared" si="6"/>
        <v>41.96366759694661</v>
      </c>
      <c r="J58" s="7">
        <f t="shared" si="6"/>
        <v>83.27647578745933</v>
      </c>
      <c r="K58" s="7">
        <f t="shared" si="6"/>
        <v>299.8975691071146</v>
      </c>
      <c r="L58" s="7">
        <f t="shared" si="6"/>
        <v>0</v>
      </c>
      <c r="M58" s="7">
        <f t="shared" si="6"/>
        <v>109.31394524917863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66.09018175626281</v>
      </c>
      <c r="W58" s="7">
        <f t="shared" si="6"/>
        <v>39.92835151283492</v>
      </c>
      <c r="X58" s="7">
        <f t="shared" si="6"/>
        <v>0</v>
      </c>
      <c r="Y58" s="7">
        <f t="shared" si="6"/>
        <v>0</v>
      </c>
      <c r="Z58" s="8">
        <f t="shared" si="6"/>
        <v>71.53786167768504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79.90904645476773</v>
      </c>
      <c r="E59" s="10">
        <f t="shared" si="7"/>
        <v>79.90904645476773</v>
      </c>
      <c r="F59" s="10">
        <f t="shared" si="7"/>
        <v>7.071858688350158</v>
      </c>
      <c r="G59" s="10">
        <f t="shared" si="7"/>
        <v>12.46204859376611</v>
      </c>
      <c r="H59" s="10">
        <f t="shared" si="7"/>
        <v>39.7646806162607</v>
      </c>
      <c r="I59" s="10">
        <f t="shared" si="7"/>
        <v>17.681688246586496</v>
      </c>
      <c r="J59" s="10">
        <f t="shared" si="7"/>
        <v>92.46785238046343</v>
      </c>
      <c r="K59" s="10">
        <f t="shared" si="7"/>
        <v>444.4783665948026</v>
      </c>
      <c r="L59" s="10">
        <f t="shared" si="7"/>
        <v>0</v>
      </c>
      <c r="M59" s="10">
        <f t="shared" si="7"/>
        <v>168.19656615703116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88.5401598642646</v>
      </c>
      <c r="W59" s="10">
        <f t="shared" si="7"/>
        <v>29.545813202933985</v>
      </c>
      <c r="X59" s="10">
        <f t="shared" si="7"/>
        <v>0</v>
      </c>
      <c r="Y59" s="10">
        <f t="shared" si="7"/>
        <v>0</v>
      </c>
      <c r="Z59" s="11">
        <f t="shared" si="7"/>
        <v>79.90904645476773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71.39313394347691</v>
      </c>
      <c r="E60" s="13">
        <f t="shared" si="7"/>
        <v>71.39313394347691</v>
      </c>
      <c r="F60" s="13">
        <f t="shared" si="7"/>
        <v>62.61457924344166</v>
      </c>
      <c r="G60" s="13">
        <f t="shared" si="7"/>
        <v>50.32749537605196</v>
      </c>
      <c r="H60" s="13">
        <f t="shared" si="7"/>
        <v>38.58260763828937</v>
      </c>
      <c r="I60" s="13">
        <f t="shared" si="7"/>
        <v>52.20149653891131</v>
      </c>
      <c r="J60" s="13">
        <f t="shared" si="7"/>
        <v>73.06625480783698</v>
      </c>
      <c r="K60" s="13">
        <f t="shared" si="7"/>
        <v>105.3513335841527</v>
      </c>
      <c r="L60" s="13">
        <f t="shared" si="7"/>
        <v>0</v>
      </c>
      <c r="M60" s="13">
        <f t="shared" si="7"/>
        <v>60.18810599766651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54.350372847121896</v>
      </c>
      <c r="W60" s="13">
        <f t="shared" si="7"/>
        <v>46.138463770425815</v>
      </c>
      <c r="X60" s="13">
        <f t="shared" si="7"/>
        <v>0</v>
      </c>
      <c r="Y60" s="13">
        <f t="shared" si="7"/>
        <v>0</v>
      </c>
      <c r="Z60" s="14">
        <f t="shared" si="7"/>
        <v>71.39313394347691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60</v>
      </c>
      <c r="E61" s="13">
        <f t="shared" si="7"/>
        <v>60</v>
      </c>
      <c r="F61" s="13">
        <f t="shared" si="7"/>
        <v>76.0485126790434</v>
      </c>
      <c r="G61" s="13">
        <f t="shared" si="7"/>
        <v>49.562430149188685</v>
      </c>
      <c r="H61" s="13">
        <f t="shared" si="7"/>
        <v>43.19089967716391</v>
      </c>
      <c r="I61" s="13">
        <f t="shared" si="7"/>
        <v>58.637224397958896</v>
      </c>
      <c r="J61" s="13">
        <f t="shared" si="7"/>
        <v>109.03516555073394</v>
      </c>
      <c r="K61" s="13">
        <f t="shared" si="7"/>
        <v>17086.121540814907</v>
      </c>
      <c r="L61" s="13">
        <f t="shared" si="7"/>
        <v>0</v>
      </c>
      <c r="M61" s="13">
        <f t="shared" si="7"/>
        <v>176.78532684779475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70.16021379389072</v>
      </c>
      <c r="W61" s="13">
        <f t="shared" si="7"/>
        <v>42.6535</v>
      </c>
      <c r="X61" s="13">
        <f t="shared" si="7"/>
        <v>0</v>
      </c>
      <c r="Y61" s="13">
        <f t="shared" si="7"/>
        <v>0</v>
      </c>
      <c r="Z61" s="14">
        <f t="shared" si="7"/>
        <v>60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29.904406695114837</v>
      </c>
      <c r="G62" s="13">
        <f t="shared" si="7"/>
        <v>80.80497561304786</v>
      </c>
      <c r="H62" s="13">
        <f t="shared" si="7"/>
        <v>30.364797017629147</v>
      </c>
      <c r="I62" s="13">
        <f t="shared" si="7"/>
        <v>38.11901109293383</v>
      </c>
      <c r="J62" s="13">
        <f t="shared" si="7"/>
        <v>47.47249592980897</v>
      </c>
      <c r="K62" s="13">
        <f t="shared" si="7"/>
        <v>45.73821231816231</v>
      </c>
      <c r="L62" s="13">
        <f t="shared" si="7"/>
        <v>0</v>
      </c>
      <c r="M62" s="13">
        <f t="shared" si="7"/>
        <v>30.883653705851366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34.34376783867454</v>
      </c>
      <c r="W62" s="13">
        <f t="shared" si="7"/>
        <v>49.489448979591835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40.261056034580314</v>
      </c>
      <c r="G63" s="13">
        <f t="shared" si="7"/>
        <v>44.59074118288775</v>
      </c>
      <c r="H63" s="13">
        <f t="shared" si="7"/>
        <v>25.70112661980697</v>
      </c>
      <c r="I63" s="13">
        <f t="shared" si="7"/>
        <v>36.56769790465871</v>
      </c>
      <c r="J63" s="13">
        <f t="shared" si="7"/>
        <v>44.451831470919906</v>
      </c>
      <c r="K63" s="13">
        <f t="shared" si="7"/>
        <v>70.35019024162834</v>
      </c>
      <c r="L63" s="13">
        <f t="shared" si="7"/>
        <v>0</v>
      </c>
      <c r="M63" s="13">
        <f t="shared" si="7"/>
        <v>33.2037953438183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34.99489109646275</v>
      </c>
      <c r="W63" s="13">
        <f t="shared" si="7"/>
        <v>43.235728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29.862432344640517</v>
      </c>
      <c r="G64" s="13">
        <f t="shared" si="7"/>
        <v>29.15168905259135</v>
      </c>
      <c r="H64" s="13">
        <f t="shared" si="7"/>
        <v>30.483768685680605</v>
      </c>
      <c r="I64" s="13">
        <f t="shared" si="7"/>
        <v>29.83329101546198</v>
      </c>
      <c r="J64" s="13">
        <f t="shared" si="7"/>
        <v>32.46372184234347</v>
      </c>
      <c r="K64" s="13">
        <f t="shared" si="7"/>
        <v>35.57907493541405</v>
      </c>
      <c r="L64" s="13">
        <f t="shared" si="7"/>
        <v>0</v>
      </c>
      <c r="M64" s="13">
        <f t="shared" si="7"/>
        <v>19.823330553200798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24.7589367441526</v>
      </c>
      <c r="W64" s="13">
        <f t="shared" si="7"/>
        <v>31.968190000000003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77.23385103430044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6.455943087795775</v>
      </c>
      <c r="H66" s="16">
        <f t="shared" si="7"/>
        <v>100</v>
      </c>
      <c r="I66" s="16">
        <f t="shared" si="7"/>
        <v>54.4074645922671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32.47530089189701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41.11470811594383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488565277</v>
      </c>
      <c r="C67" s="23"/>
      <c r="D67" s="24">
        <v>716833000</v>
      </c>
      <c r="E67" s="25">
        <v>716833000</v>
      </c>
      <c r="F67" s="25">
        <v>62047952</v>
      </c>
      <c r="G67" s="25">
        <v>44666978</v>
      </c>
      <c r="H67" s="25">
        <v>42356685</v>
      </c>
      <c r="I67" s="25">
        <v>149071615</v>
      </c>
      <c r="J67" s="25">
        <v>36107198</v>
      </c>
      <c r="K67" s="25">
        <v>20303445</v>
      </c>
      <c r="L67" s="25">
        <v>26797716</v>
      </c>
      <c r="M67" s="25">
        <v>83208359</v>
      </c>
      <c r="N67" s="25"/>
      <c r="O67" s="25"/>
      <c r="P67" s="25"/>
      <c r="Q67" s="25"/>
      <c r="R67" s="25"/>
      <c r="S67" s="25"/>
      <c r="T67" s="25"/>
      <c r="U67" s="25"/>
      <c r="V67" s="25">
        <v>232279974</v>
      </c>
      <c r="W67" s="25">
        <v>358416500</v>
      </c>
      <c r="X67" s="25"/>
      <c r="Y67" s="24"/>
      <c r="Z67" s="26">
        <v>716833000</v>
      </c>
    </row>
    <row r="68" spans="1:26" ht="13.5" hidden="1">
      <c r="A68" s="36" t="s">
        <v>31</v>
      </c>
      <c r="B68" s="18">
        <v>147150223</v>
      </c>
      <c r="C68" s="18"/>
      <c r="D68" s="19">
        <v>204500000</v>
      </c>
      <c r="E68" s="20">
        <v>204500000</v>
      </c>
      <c r="F68" s="20">
        <v>20219253</v>
      </c>
      <c r="G68" s="20">
        <v>11774926</v>
      </c>
      <c r="H68" s="20">
        <v>12497568</v>
      </c>
      <c r="I68" s="20">
        <v>44491747</v>
      </c>
      <c r="J68" s="20">
        <v>16001107</v>
      </c>
      <c r="K68" s="20">
        <v>11647912</v>
      </c>
      <c r="L68" s="20">
        <v>11928679</v>
      </c>
      <c r="M68" s="20">
        <v>39577698</v>
      </c>
      <c r="N68" s="20"/>
      <c r="O68" s="20"/>
      <c r="P68" s="20"/>
      <c r="Q68" s="20"/>
      <c r="R68" s="20"/>
      <c r="S68" s="20"/>
      <c r="T68" s="20"/>
      <c r="U68" s="20"/>
      <c r="V68" s="20">
        <v>84069445</v>
      </c>
      <c r="W68" s="20">
        <v>102250000</v>
      </c>
      <c r="X68" s="20"/>
      <c r="Y68" s="19"/>
      <c r="Z68" s="22">
        <v>204500000</v>
      </c>
    </row>
    <row r="69" spans="1:26" ht="13.5" hidden="1">
      <c r="A69" s="37" t="s">
        <v>32</v>
      </c>
      <c r="B69" s="18">
        <v>318976926</v>
      </c>
      <c r="C69" s="18"/>
      <c r="D69" s="19">
        <v>489393000</v>
      </c>
      <c r="E69" s="20">
        <v>489393000</v>
      </c>
      <c r="F69" s="20">
        <v>41749272</v>
      </c>
      <c r="G69" s="20">
        <v>30754022</v>
      </c>
      <c r="H69" s="20">
        <v>27689891</v>
      </c>
      <c r="I69" s="20">
        <v>100193185</v>
      </c>
      <c r="J69" s="20">
        <v>17944660</v>
      </c>
      <c r="K69" s="20">
        <v>8625065</v>
      </c>
      <c r="L69" s="20">
        <v>10311502</v>
      </c>
      <c r="M69" s="20">
        <v>36881227</v>
      </c>
      <c r="N69" s="20"/>
      <c r="O69" s="20"/>
      <c r="P69" s="20"/>
      <c r="Q69" s="20"/>
      <c r="R69" s="20"/>
      <c r="S69" s="20"/>
      <c r="T69" s="20"/>
      <c r="U69" s="20"/>
      <c r="V69" s="20">
        <v>137074412</v>
      </c>
      <c r="W69" s="20">
        <v>244696500</v>
      </c>
      <c r="X69" s="20"/>
      <c r="Y69" s="19"/>
      <c r="Z69" s="22">
        <v>489393000</v>
      </c>
    </row>
    <row r="70" spans="1:26" ht="13.5" hidden="1">
      <c r="A70" s="38" t="s">
        <v>107</v>
      </c>
      <c r="B70" s="18">
        <v>222996107</v>
      </c>
      <c r="C70" s="18"/>
      <c r="D70" s="19">
        <v>350000000</v>
      </c>
      <c r="E70" s="20">
        <v>350000000</v>
      </c>
      <c r="F70" s="20">
        <v>29051127</v>
      </c>
      <c r="G70" s="20">
        <v>23883044</v>
      </c>
      <c r="H70" s="20">
        <v>18715380</v>
      </c>
      <c r="I70" s="20">
        <v>71649551</v>
      </c>
      <c r="J70" s="20">
        <v>8047080</v>
      </c>
      <c r="K70" s="20">
        <v>28764</v>
      </c>
      <c r="L70" s="20">
        <v>-332668</v>
      </c>
      <c r="M70" s="20">
        <v>7743176</v>
      </c>
      <c r="N70" s="20"/>
      <c r="O70" s="20"/>
      <c r="P70" s="20"/>
      <c r="Q70" s="20"/>
      <c r="R70" s="20"/>
      <c r="S70" s="20"/>
      <c r="T70" s="20"/>
      <c r="U70" s="20"/>
      <c r="V70" s="20">
        <v>79392727</v>
      </c>
      <c r="W70" s="20">
        <v>175000000</v>
      </c>
      <c r="X70" s="20"/>
      <c r="Y70" s="19"/>
      <c r="Z70" s="22">
        <v>350000000</v>
      </c>
    </row>
    <row r="71" spans="1:26" ht="13.5" hidden="1">
      <c r="A71" s="38" t="s">
        <v>108</v>
      </c>
      <c r="B71" s="18">
        <v>47914971</v>
      </c>
      <c r="C71" s="18"/>
      <c r="D71" s="19">
        <v>49000000</v>
      </c>
      <c r="E71" s="20">
        <v>49000000</v>
      </c>
      <c r="F71" s="20">
        <v>8371716</v>
      </c>
      <c r="G71" s="20">
        <v>2400669</v>
      </c>
      <c r="H71" s="20">
        <v>4346609</v>
      </c>
      <c r="I71" s="20">
        <v>15118994</v>
      </c>
      <c r="J71" s="20">
        <v>5469645</v>
      </c>
      <c r="K71" s="20">
        <v>5461464</v>
      </c>
      <c r="L71" s="20">
        <v>5564844</v>
      </c>
      <c r="M71" s="20">
        <v>16495953</v>
      </c>
      <c r="N71" s="20"/>
      <c r="O71" s="20"/>
      <c r="P71" s="20"/>
      <c r="Q71" s="20"/>
      <c r="R71" s="20"/>
      <c r="S71" s="20"/>
      <c r="T71" s="20"/>
      <c r="U71" s="20"/>
      <c r="V71" s="20">
        <v>31614947</v>
      </c>
      <c r="W71" s="20">
        <v>24500000</v>
      </c>
      <c r="X71" s="20"/>
      <c r="Y71" s="19"/>
      <c r="Z71" s="22">
        <v>49000000</v>
      </c>
    </row>
    <row r="72" spans="1:26" ht="13.5" hidden="1">
      <c r="A72" s="38" t="s">
        <v>109</v>
      </c>
      <c r="B72" s="18">
        <v>27615295</v>
      </c>
      <c r="C72" s="18"/>
      <c r="D72" s="19">
        <v>25000000</v>
      </c>
      <c r="E72" s="20">
        <v>25000000</v>
      </c>
      <c r="F72" s="20">
        <v>2430053</v>
      </c>
      <c r="G72" s="20">
        <v>2575815</v>
      </c>
      <c r="H72" s="20">
        <v>2727717</v>
      </c>
      <c r="I72" s="20">
        <v>7733585</v>
      </c>
      <c r="J72" s="20">
        <v>2529961</v>
      </c>
      <c r="K72" s="20">
        <v>1606641</v>
      </c>
      <c r="L72" s="20">
        <v>2654456</v>
      </c>
      <c r="M72" s="20">
        <v>6791058</v>
      </c>
      <c r="N72" s="20"/>
      <c r="O72" s="20"/>
      <c r="P72" s="20"/>
      <c r="Q72" s="20"/>
      <c r="R72" s="20"/>
      <c r="S72" s="20"/>
      <c r="T72" s="20"/>
      <c r="U72" s="20"/>
      <c r="V72" s="20">
        <v>14524643</v>
      </c>
      <c r="W72" s="20">
        <v>12500000</v>
      </c>
      <c r="X72" s="20"/>
      <c r="Y72" s="19"/>
      <c r="Z72" s="22">
        <v>25000000</v>
      </c>
    </row>
    <row r="73" spans="1:26" ht="13.5" hidden="1">
      <c r="A73" s="38" t="s">
        <v>110</v>
      </c>
      <c r="B73" s="18">
        <v>20450553</v>
      </c>
      <c r="C73" s="18"/>
      <c r="D73" s="19">
        <v>20000000</v>
      </c>
      <c r="E73" s="20">
        <v>20000000</v>
      </c>
      <c r="F73" s="20">
        <v>1896376</v>
      </c>
      <c r="G73" s="20">
        <v>1894494</v>
      </c>
      <c r="H73" s="20">
        <v>1900185</v>
      </c>
      <c r="I73" s="20">
        <v>5691055</v>
      </c>
      <c r="J73" s="20">
        <v>1897974</v>
      </c>
      <c r="K73" s="20">
        <v>1528196</v>
      </c>
      <c r="L73" s="20">
        <v>2424870</v>
      </c>
      <c r="M73" s="20">
        <v>5851040</v>
      </c>
      <c r="N73" s="20"/>
      <c r="O73" s="20"/>
      <c r="P73" s="20"/>
      <c r="Q73" s="20"/>
      <c r="R73" s="20"/>
      <c r="S73" s="20"/>
      <c r="T73" s="20"/>
      <c r="U73" s="20"/>
      <c r="V73" s="20">
        <v>11542095</v>
      </c>
      <c r="W73" s="20">
        <v>10000000</v>
      </c>
      <c r="X73" s="20"/>
      <c r="Y73" s="19"/>
      <c r="Z73" s="22">
        <v>20000000</v>
      </c>
    </row>
    <row r="74" spans="1:26" ht="13.5" hidden="1">
      <c r="A74" s="38" t="s">
        <v>111</v>
      </c>
      <c r="B74" s="18"/>
      <c r="C74" s="18"/>
      <c r="D74" s="19">
        <v>45393000</v>
      </c>
      <c r="E74" s="20">
        <v>45393000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22696500</v>
      </c>
      <c r="X74" s="20"/>
      <c r="Y74" s="19"/>
      <c r="Z74" s="22">
        <v>45393000</v>
      </c>
    </row>
    <row r="75" spans="1:26" ht="13.5" hidden="1">
      <c r="A75" s="39" t="s">
        <v>112</v>
      </c>
      <c r="B75" s="27">
        <v>22438128</v>
      </c>
      <c r="C75" s="27"/>
      <c r="D75" s="28">
        <v>22940000</v>
      </c>
      <c r="E75" s="29">
        <v>22940000</v>
      </c>
      <c r="F75" s="29">
        <v>79427</v>
      </c>
      <c r="G75" s="29">
        <v>2138030</v>
      </c>
      <c r="H75" s="29">
        <v>2169226</v>
      </c>
      <c r="I75" s="29">
        <v>4386683</v>
      </c>
      <c r="J75" s="29">
        <v>2161431</v>
      </c>
      <c r="K75" s="29">
        <v>30468</v>
      </c>
      <c r="L75" s="29">
        <v>4557535</v>
      </c>
      <c r="M75" s="29">
        <v>6749434</v>
      </c>
      <c r="N75" s="29"/>
      <c r="O75" s="29"/>
      <c r="P75" s="29"/>
      <c r="Q75" s="29"/>
      <c r="R75" s="29"/>
      <c r="S75" s="29"/>
      <c r="T75" s="29"/>
      <c r="U75" s="29"/>
      <c r="V75" s="29">
        <v>11136117</v>
      </c>
      <c r="W75" s="29">
        <v>11470000</v>
      </c>
      <c r="X75" s="29"/>
      <c r="Y75" s="28"/>
      <c r="Z75" s="30">
        <v>22940000</v>
      </c>
    </row>
    <row r="76" spans="1:26" ht="13.5" hidden="1">
      <c r="A76" s="41" t="s">
        <v>114</v>
      </c>
      <c r="B76" s="31">
        <v>466127149</v>
      </c>
      <c r="C76" s="31"/>
      <c r="D76" s="32">
        <v>512807000</v>
      </c>
      <c r="E76" s="33">
        <v>512807000</v>
      </c>
      <c r="F76" s="33">
        <v>27650435</v>
      </c>
      <c r="G76" s="33">
        <v>17083156</v>
      </c>
      <c r="H76" s="33">
        <v>17822326</v>
      </c>
      <c r="I76" s="33">
        <v>62555917</v>
      </c>
      <c r="J76" s="33">
        <v>30068802</v>
      </c>
      <c r="K76" s="33">
        <v>60889538</v>
      </c>
      <c r="L76" s="33"/>
      <c r="M76" s="33">
        <v>90958340</v>
      </c>
      <c r="N76" s="33"/>
      <c r="O76" s="33"/>
      <c r="P76" s="33"/>
      <c r="Q76" s="33"/>
      <c r="R76" s="33"/>
      <c r="S76" s="33"/>
      <c r="T76" s="33"/>
      <c r="U76" s="33"/>
      <c r="V76" s="33">
        <v>153514257</v>
      </c>
      <c r="W76" s="33">
        <v>143109800</v>
      </c>
      <c r="X76" s="33"/>
      <c r="Y76" s="32"/>
      <c r="Z76" s="34">
        <v>512807000</v>
      </c>
    </row>
    <row r="77" spans="1:26" ht="13.5" hidden="1">
      <c r="A77" s="36" t="s">
        <v>31</v>
      </c>
      <c r="B77" s="18">
        <v>147150223</v>
      </c>
      <c r="C77" s="18"/>
      <c r="D77" s="19">
        <v>163414000</v>
      </c>
      <c r="E77" s="20">
        <v>163414000</v>
      </c>
      <c r="F77" s="20">
        <v>1429877</v>
      </c>
      <c r="G77" s="20">
        <v>1467397</v>
      </c>
      <c r="H77" s="20">
        <v>4969618</v>
      </c>
      <c r="I77" s="20">
        <v>7866892</v>
      </c>
      <c r="J77" s="20">
        <v>14795880</v>
      </c>
      <c r="K77" s="20">
        <v>51772449</v>
      </c>
      <c r="L77" s="20"/>
      <c r="M77" s="20">
        <v>66568329</v>
      </c>
      <c r="N77" s="20"/>
      <c r="O77" s="20"/>
      <c r="P77" s="20"/>
      <c r="Q77" s="20"/>
      <c r="R77" s="20"/>
      <c r="S77" s="20"/>
      <c r="T77" s="20"/>
      <c r="U77" s="20"/>
      <c r="V77" s="20">
        <v>74435221</v>
      </c>
      <c r="W77" s="20">
        <v>30210594</v>
      </c>
      <c r="X77" s="20"/>
      <c r="Y77" s="19"/>
      <c r="Z77" s="22">
        <v>163414000</v>
      </c>
    </row>
    <row r="78" spans="1:26" ht="13.5" hidden="1">
      <c r="A78" s="37" t="s">
        <v>32</v>
      </c>
      <c r="B78" s="18">
        <v>318976926</v>
      </c>
      <c r="C78" s="18"/>
      <c r="D78" s="19">
        <v>349393000</v>
      </c>
      <c r="E78" s="20">
        <v>349393000</v>
      </c>
      <c r="F78" s="20">
        <v>26141131</v>
      </c>
      <c r="G78" s="20">
        <v>15477729</v>
      </c>
      <c r="H78" s="20">
        <v>10683482</v>
      </c>
      <c r="I78" s="20">
        <v>52302342</v>
      </c>
      <c r="J78" s="20">
        <v>13111491</v>
      </c>
      <c r="K78" s="20">
        <v>9086621</v>
      </c>
      <c r="L78" s="20"/>
      <c r="M78" s="20">
        <v>22198112</v>
      </c>
      <c r="N78" s="20"/>
      <c r="O78" s="20"/>
      <c r="P78" s="20"/>
      <c r="Q78" s="20"/>
      <c r="R78" s="20"/>
      <c r="S78" s="20"/>
      <c r="T78" s="20"/>
      <c r="U78" s="20"/>
      <c r="V78" s="20">
        <v>74500454</v>
      </c>
      <c r="W78" s="20">
        <v>112899206</v>
      </c>
      <c r="X78" s="20"/>
      <c r="Y78" s="19"/>
      <c r="Z78" s="22">
        <v>349393000</v>
      </c>
    </row>
    <row r="79" spans="1:26" ht="13.5" hidden="1">
      <c r="A79" s="38" t="s">
        <v>107</v>
      </c>
      <c r="B79" s="18">
        <v>222996107</v>
      </c>
      <c r="C79" s="18"/>
      <c r="D79" s="19">
        <v>210000000</v>
      </c>
      <c r="E79" s="20">
        <v>210000000</v>
      </c>
      <c r="F79" s="20">
        <v>22092950</v>
      </c>
      <c r="G79" s="20">
        <v>11837017</v>
      </c>
      <c r="H79" s="20">
        <v>8083341</v>
      </c>
      <c r="I79" s="20">
        <v>42013308</v>
      </c>
      <c r="J79" s="20">
        <v>8774147</v>
      </c>
      <c r="K79" s="20">
        <v>4914652</v>
      </c>
      <c r="L79" s="20"/>
      <c r="M79" s="20">
        <v>13688799</v>
      </c>
      <c r="N79" s="20"/>
      <c r="O79" s="20"/>
      <c r="P79" s="20"/>
      <c r="Q79" s="20"/>
      <c r="R79" s="20"/>
      <c r="S79" s="20"/>
      <c r="T79" s="20"/>
      <c r="U79" s="20"/>
      <c r="V79" s="20">
        <v>55702107</v>
      </c>
      <c r="W79" s="20">
        <v>74643625</v>
      </c>
      <c r="X79" s="20"/>
      <c r="Y79" s="19"/>
      <c r="Z79" s="22">
        <v>210000000</v>
      </c>
    </row>
    <row r="80" spans="1:26" ht="13.5" hidden="1">
      <c r="A80" s="38" t="s">
        <v>108</v>
      </c>
      <c r="B80" s="18">
        <v>47914971</v>
      </c>
      <c r="C80" s="18"/>
      <c r="D80" s="19">
        <v>49000000</v>
      </c>
      <c r="E80" s="20">
        <v>49000000</v>
      </c>
      <c r="F80" s="20">
        <v>2503512</v>
      </c>
      <c r="G80" s="20">
        <v>1939860</v>
      </c>
      <c r="H80" s="20">
        <v>1319839</v>
      </c>
      <c r="I80" s="20">
        <v>5763211</v>
      </c>
      <c r="J80" s="20">
        <v>2596577</v>
      </c>
      <c r="K80" s="20">
        <v>2497976</v>
      </c>
      <c r="L80" s="20"/>
      <c r="M80" s="20">
        <v>5094553</v>
      </c>
      <c r="N80" s="20"/>
      <c r="O80" s="20"/>
      <c r="P80" s="20"/>
      <c r="Q80" s="20"/>
      <c r="R80" s="20"/>
      <c r="S80" s="20"/>
      <c r="T80" s="20"/>
      <c r="U80" s="20"/>
      <c r="V80" s="20">
        <v>10857764</v>
      </c>
      <c r="W80" s="20">
        <v>12124915</v>
      </c>
      <c r="X80" s="20"/>
      <c r="Y80" s="19"/>
      <c r="Z80" s="22">
        <v>49000000</v>
      </c>
    </row>
    <row r="81" spans="1:26" ht="13.5" hidden="1">
      <c r="A81" s="38" t="s">
        <v>109</v>
      </c>
      <c r="B81" s="18">
        <v>27615295</v>
      </c>
      <c r="C81" s="18"/>
      <c r="D81" s="19">
        <v>25000000</v>
      </c>
      <c r="E81" s="20">
        <v>25000000</v>
      </c>
      <c r="F81" s="20">
        <v>978365</v>
      </c>
      <c r="G81" s="20">
        <v>1148575</v>
      </c>
      <c r="H81" s="20">
        <v>701054</v>
      </c>
      <c r="I81" s="20">
        <v>2827994</v>
      </c>
      <c r="J81" s="20">
        <v>1124614</v>
      </c>
      <c r="K81" s="20">
        <v>1130275</v>
      </c>
      <c r="L81" s="20"/>
      <c r="M81" s="20">
        <v>2254889</v>
      </c>
      <c r="N81" s="20"/>
      <c r="O81" s="20"/>
      <c r="P81" s="20"/>
      <c r="Q81" s="20"/>
      <c r="R81" s="20"/>
      <c r="S81" s="20"/>
      <c r="T81" s="20"/>
      <c r="U81" s="20"/>
      <c r="V81" s="20">
        <v>5082883</v>
      </c>
      <c r="W81" s="20">
        <v>5404466</v>
      </c>
      <c r="X81" s="20"/>
      <c r="Y81" s="19"/>
      <c r="Z81" s="22">
        <v>25000000</v>
      </c>
    </row>
    <row r="82" spans="1:26" ht="13.5" hidden="1">
      <c r="A82" s="38" t="s">
        <v>110</v>
      </c>
      <c r="B82" s="18">
        <v>20450553</v>
      </c>
      <c r="C82" s="18"/>
      <c r="D82" s="19">
        <v>20000000</v>
      </c>
      <c r="E82" s="20">
        <v>20000000</v>
      </c>
      <c r="F82" s="20">
        <v>566304</v>
      </c>
      <c r="G82" s="20">
        <v>552277</v>
      </c>
      <c r="H82" s="20">
        <v>579248</v>
      </c>
      <c r="I82" s="20">
        <v>1697829</v>
      </c>
      <c r="J82" s="20">
        <v>616153</v>
      </c>
      <c r="K82" s="20">
        <v>543718</v>
      </c>
      <c r="L82" s="20"/>
      <c r="M82" s="20">
        <v>1159871</v>
      </c>
      <c r="N82" s="20"/>
      <c r="O82" s="20"/>
      <c r="P82" s="20"/>
      <c r="Q82" s="20"/>
      <c r="R82" s="20"/>
      <c r="S82" s="20"/>
      <c r="T82" s="20"/>
      <c r="U82" s="20"/>
      <c r="V82" s="20">
        <v>2857700</v>
      </c>
      <c r="W82" s="20">
        <v>3196819</v>
      </c>
      <c r="X82" s="20"/>
      <c r="Y82" s="19"/>
      <c r="Z82" s="22">
        <v>20000000</v>
      </c>
    </row>
    <row r="83" spans="1:26" ht="13.5" hidden="1">
      <c r="A83" s="38" t="s">
        <v>111</v>
      </c>
      <c r="B83" s="18"/>
      <c r="C83" s="18"/>
      <c r="D83" s="19">
        <v>45393000</v>
      </c>
      <c r="E83" s="20">
        <v>45393000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17529381</v>
      </c>
      <c r="X83" s="20"/>
      <c r="Y83" s="19"/>
      <c r="Z83" s="22">
        <v>45393000</v>
      </c>
    </row>
    <row r="84" spans="1:26" ht="13.5" hidden="1">
      <c r="A84" s="39" t="s">
        <v>112</v>
      </c>
      <c r="B84" s="27"/>
      <c r="C84" s="27"/>
      <c r="D84" s="28"/>
      <c r="E84" s="29"/>
      <c r="F84" s="29">
        <v>79427</v>
      </c>
      <c r="G84" s="29">
        <v>138030</v>
      </c>
      <c r="H84" s="29">
        <v>2169226</v>
      </c>
      <c r="I84" s="29">
        <v>2386683</v>
      </c>
      <c r="J84" s="29">
        <v>2161431</v>
      </c>
      <c r="K84" s="29">
        <v>30468</v>
      </c>
      <c r="L84" s="29"/>
      <c r="M84" s="29">
        <v>2191899</v>
      </c>
      <c r="N84" s="29"/>
      <c r="O84" s="29"/>
      <c r="P84" s="29"/>
      <c r="Q84" s="29"/>
      <c r="R84" s="29"/>
      <c r="S84" s="29"/>
      <c r="T84" s="29"/>
      <c r="U84" s="29"/>
      <c r="V84" s="29">
        <v>4578582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7482667</v>
      </c>
      <c r="C5" s="18">
        <v>0</v>
      </c>
      <c r="D5" s="63">
        <v>7004900</v>
      </c>
      <c r="E5" s="64">
        <v>7004900</v>
      </c>
      <c r="F5" s="64">
        <v>5144200</v>
      </c>
      <c r="G5" s="64">
        <v>245958</v>
      </c>
      <c r="H5" s="64">
        <v>230507</v>
      </c>
      <c r="I5" s="64">
        <v>5620665</v>
      </c>
      <c r="J5" s="64">
        <v>286764</v>
      </c>
      <c r="K5" s="64">
        <v>249340</v>
      </c>
      <c r="L5" s="64">
        <v>0</v>
      </c>
      <c r="M5" s="64">
        <v>536104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6156769</v>
      </c>
      <c r="W5" s="64">
        <v>3502450</v>
      </c>
      <c r="X5" s="64">
        <v>2654319</v>
      </c>
      <c r="Y5" s="65">
        <v>75.78</v>
      </c>
      <c r="Z5" s="66">
        <v>7004900</v>
      </c>
    </row>
    <row r="6" spans="1:26" ht="13.5">
      <c r="A6" s="62" t="s">
        <v>32</v>
      </c>
      <c r="B6" s="18">
        <v>22592368</v>
      </c>
      <c r="C6" s="18">
        <v>0</v>
      </c>
      <c r="D6" s="63">
        <v>30942225</v>
      </c>
      <c r="E6" s="64">
        <v>30942225</v>
      </c>
      <c r="F6" s="64">
        <v>2142726</v>
      </c>
      <c r="G6" s="64">
        <v>2227338</v>
      </c>
      <c r="H6" s="64">
        <v>2353391</v>
      </c>
      <c r="I6" s="64">
        <v>6723455</v>
      </c>
      <c r="J6" s="64">
        <v>2180156</v>
      </c>
      <c r="K6" s="64">
        <v>2393843</v>
      </c>
      <c r="L6" s="64">
        <v>0</v>
      </c>
      <c r="M6" s="64">
        <v>4573999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11297454</v>
      </c>
      <c r="W6" s="64">
        <v>15471113</v>
      </c>
      <c r="X6" s="64">
        <v>-4173659</v>
      </c>
      <c r="Y6" s="65">
        <v>-26.98</v>
      </c>
      <c r="Z6" s="66">
        <v>30942225</v>
      </c>
    </row>
    <row r="7" spans="1:26" ht="13.5">
      <c r="A7" s="62" t="s">
        <v>33</v>
      </c>
      <c r="B7" s="18">
        <v>669741</v>
      </c>
      <c r="C7" s="18">
        <v>0</v>
      </c>
      <c r="D7" s="63">
        <v>665000</v>
      </c>
      <c r="E7" s="64">
        <v>665000</v>
      </c>
      <c r="F7" s="64">
        <v>0</v>
      </c>
      <c r="G7" s="64">
        <v>20932</v>
      </c>
      <c r="H7" s="64">
        <v>78079</v>
      </c>
      <c r="I7" s="64">
        <v>99011</v>
      </c>
      <c r="J7" s="64">
        <v>80453</v>
      </c>
      <c r="K7" s="64">
        <v>44122</v>
      </c>
      <c r="L7" s="64">
        <v>0</v>
      </c>
      <c r="M7" s="64">
        <v>124575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223586</v>
      </c>
      <c r="W7" s="64">
        <v>332500</v>
      </c>
      <c r="X7" s="64">
        <v>-108914</v>
      </c>
      <c r="Y7" s="65">
        <v>-32.76</v>
      </c>
      <c r="Z7" s="66">
        <v>665000</v>
      </c>
    </row>
    <row r="8" spans="1:26" ht="13.5">
      <c r="A8" s="62" t="s">
        <v>34</v>
      </c>
      <c r="B8" s="18">
        <v>89878401</v>
      </c>
      <c r="C8" s="18">
        <v>0</v>
      </c>
      <c r="D8" s="63">
        <v>61709850</v>
      </c>
      <c r="E8" s="64">
        <v>61709850</v>
      </c>
      <c r="F8" s="64">
        <v>24949000</v>
      </c>
      <c r="G8" s="64">
        <v>400000</v>
      </c>
      <c r="H8" s="64">
        <v>1160000</v>
      </c>
      <c r="I8" s="64">
        <v>26509000</v>
      </c>
      <c r="J8" s="64">
        <v>0</v>
      </c>
      <c r="K8" s="64">
        <v>18787000</v>
      </c>
      <c r="L8" s="64">
        <v>0</v>
      </c>
      <c r="M8" s="64">
        <v>18787000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45296000</v>
      </c>
      <c r="W8" s="64">
        <v>30854925</v>
      </c>
      <c r="X8" s="64">
        <v>14441075</v>
      </c>
      <c r="Y8" s="65">
        <v>46.8</v>
      </c>
      <c r="Z8" s="66">
        <v>61709850</v>
      </c>
    </row>
    <row r="9" spans="1:26" ht="13.5">
      <c r="A9" s="62" t="s">
        <v>35</v>
      </c>
      <c r="B9" s="18">
        <v>8798101</v>
      </c>
      <c r="C9" s="18">
        <v>0</v>
      </c>
      <c r="D9" s="63">
        <v>7882600</v>
      </c>
      <c r="E9" s="64">
        <v>7882600</v>
      </c>
      <c r="F9" s="64">
        <v>356732</v>
      </c>
      <c r="G9" s="64">
        <v>421220</v>
      </c>
      <c r="H9" s="64">
        <v>454073</v>
      </c>
      <c r="I9" s="64">
        <v>1232025</v>
      </c>
      <c r="J9" s="64">
        <v>729864</v>
      </c>
      <c r="K9" s="64">
        <v>774653</v>
      </c>
      <c r="L9" s="64">
        <v>0</v>
      </c>
      <c r="M9" s="64">
        <v>1504517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2736542</v>
      </c>
      <c r="W9" s="64">
        <v>3941300</v>
      </c>
      <c r="X9" s="64">
        <v>-1204758</v>
      </c>
      <c r="Y9" s="65">
        <v>-30.57</v>
      </c>
      <c r="Z9" s="66">
        <v>7882600</v>
      </c>
    </row>
    <row r="10" spans="1:26" ht="25.5">
      <c r="A10" s="67" t="s">
        <v>99</v>
      </c>
      <c r="B10" s="68">
        <f>SUM(B5:B9)</f>
        <v>129421278</v>
      </c>
      <c r="C10" s="68">
        <f>SUM(C5:C9)</f>
        <v>0</v>
      </c>
      <c r="D10" s="69">
        <f aca="true" t="shared" si="0" ref="D10:Z10">SUM(D5:D9)</f>
        <v>108204575</v>
      </c>
      <c r="E10" s="70">
        <f t="shared" si="0"/>
        <v>108204575</v>
      </c>
      <c r="F10" s="70">
        <f t="shared" si="0"/>
        <v>32592658</v>
      </c>
      <c r="G10" s="70">
        <f t="shared" si="0"/>
        <v>3315448</v>
      </c>
      <c r="H10" s="70">
        <f t="shared" si="0"/>
        <v>4276050</v>
      </c>
      <c r="I10" s="70">
        <f t="shared" si="0"/>
        <v>40184156</v>
      </c>
      <c r="J10" s="70">
        <f t="shared" si="0"/>
        <v>3277237</v>
      </c>
      <c r="K10" s="70">
        <f t="shared" si="0"/>
        <v>22248958</v>
      </c>
      <c r="L10" s="70">
        <f t="shared" si="0"/>
        <v>0</v>
      </c>
      <c r="M10" s="70">
        <f t="shared" si="0"/>
        <v>25526195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65710351</v>
      </c>
      <c r="W10" s="70">
        <f t="shared" si="0"/>
        <v>54102288</v>
      </c>
      <c r="X10" s="70">
        <f t="shared" si="0"/>
        <v>11608063</v>
      </c>
      <c r="Y10" s="71">
        <f>+IF(W10&lt;&gt;0,(X10/W10)*100,0)</f>
        <v>21.45577096480652</v>
      </c>
      <c r="Z10" s="72">
        <f t="shared" si="0"/>
        <v>108204575</v>
      </c>
    </row>
    <row r="11" spans="1:26" ht="13.5">
      <c r="A11" s="62" t="s">
        <v>36</v>
      </c>
      <c r="B11" s="18">
        <v>43251729</v>
      </c>
      <c r="C11" s="18">
        <v>0</v>
      </c>
      <c r="D11" s="63">
        <v>43155842</v>
      </c>
      <c r="E11" s="64">
        <v>43155842</v>
      </c>
      <c r="F11" s="64">
        <v>4125274</v>
      </c>
      <c r="G11" s="64">
        <v>4169792</v>
      </c>
      <c r="H11" s="64">
        <v>3692342</v>
      </c>
      <c r="I11" s="64">
        <v>11987408</v>
      </c>
      <c r="J11" s="64">
        <v>3638521</v>
      </c>
      <c r="K11" s="64">
        <v>5050965</v>
      </c>
      <c r="L11" s="64">
        <v>0</v>
      </c>
      <c r="M11" s="64">
        <v>8689486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20676894</v>
      </c>
      <c r="W11" s="64">
        <v>21577921</v>
      </c>
      <c r="X11" s="64">
        <v>-901027</v>
      </c>
      <c r="Y11" s="65">
        <v>-4.18</v>
      </c>
      <c r="Z11" s="66">
        <v>43155842</v>
      </c>
    </row>
    <row r="12" spans="1:26" ht="13.5">
      <c r="A12" s="62" t="s">
        <v>37</v>
      </c>
      <c r="B12" s="18">
        <v>4437426</v>
      </c>
      <c r="C12" s="18">
        <v>0</v>
      </c>
      <c r="D12" s="63">
        <v>4112372</v>
      </c>
      <c r="E12" s="64">
        <v>4112372</v>
      </c>
      <c r="F12" s="64">
        <v>376111</v>
      </c>
      <c r="G12" s="64">
        <v>376074</v>
      </c>
      <c r="H12" s="64">
        <v>377134</v>
      </c>
      <c r="I12" s="64">
        <v>1129319</v>
      </c>
      <c r="J12" s="64">
        <v>376616</v>
      </c>
      <c r="K12" s="64">
        <v>379150</v>
      </c>
      <c r="L12" s="64">
        <v>0</v>
      </c>
      <c r="M12" s="64">
        <v>755766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1885085</v>
      </c>
      <c r="W12" s="64">
        <v>2056186</v>
      </c>
      <c r="X12" s="64">
        <v>-171101</v>
      </c>
      <c r="Y12" s="65">
        <v>-8.32</v>
      </c>
      <c r="Z12" s="66">
        <v>4112372</v>
      </c>
    </row>
    <row r="13" spans="1:26" ht="13.5">
      <c r="A13" s="62" t="s">
        <v>100</v>
      </c>
      <c r="B13" s="18">
        <v>29501028</v>
      </c>
      <c r="C13" s="18">
        <v>0</v>
      </c>
      <c r="D13" s="63">
        <v>2478000</v>
      </c>
      <c r="E13" s="64">
        <v>2478000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1239000</v>
      </c>
      <c r="X13" s="64">
        <v>-1239000</v>
      </c>
      <c r="Y13" s="65">
        <v>-100</v>
      </c>
      <c r="Z13" s="66">
        <v>2478000</v>
      </c>
    </row>
    <row r="14" spans="1:26" ht="13.5">
      <c r="A14" s="62" t="s">
        <v>38</v>
      </c>
      <c r="B14" s="18">
        <v>2463135</v>
      </c>
      <c r="C14" s="18">
        <v>0</v>
      </c>
      <c r="D14" s="63">
        <v>460000</v>
      </c>
      <c r="E14" s="64">
        <v>460000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230000</v>
      </c>
      <c r="X14" s="64">
        <v>-230000</v>
      </c>
      <c r="Y14" s="65">
        <v>-100</v>
      </c>
      <c r="Z14" s="66">
        <v>460000</v>
      </c>
    </row>
    <row r="15" spans="1:26" ht="13.5">
      <c r="A15" s="62" t="s">
        <v>39</v>
      </c>
      <c r="B15" s="18">
        <v>14574810</v>
      </c>
      <c r="C15" s="18">
        <v>0</v>
      </c>
      <c r="D15" s="63">
        <v>13545682</v>
      </c>
      <c r="E15" s="64">
        <v>13545682</v>
      </c>
      <c r="F15" s="64">
        <v>-2286</v>
      </c>
      <c r="G15" s="64">
        <v>4817025</v>
      </c>
      <c r="H15" s="64">
        <v>887730</v>
      </c>
      <c r="I15" s="64">
        <v>5702469</v>
      </c>
      <c r="J15" s="64">
        <v>2275191</v>
      </c>
      <c r="K15" s="64">
        <v>606361</v>
      </c>
      <c r="L15" s="64">
        <v>0</v>
      </c>
      <c r="M15" s="64">
        <v>2881552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8584021</v>
      </c>
      <c r="W15" s="64">
        <v>6772841</v>
      </c>
      <c r="X15" s="64">
        <v>1811180</v>
      </c>
      <c r="Y15" s="65">
        <v>26.74</v>
      </c>
      <c r="Z15" s="66">
        <v>13545682</v>
      </c>
    </row>
    <row r="16" spans="1:26" ht="13.5">
      <c r="A16" s="73" t="s">
        <v>40</v>
      </c>
      <c r="B16" s="18">
        <v>2286940</v>
      </c>
      <c r="C16" s="18">
        <v>0</v>
      </c>
      <c r="D16" s="63">
        <v>0</v>
      </c>
      <c r="E16" s="64">
        <v>0</v>
      </c>
      <c r="F16" s="64">
        <v>3772</v>
      </c>
      <c r="G16" s="64">
        <v>69106</v>
      </c>
      <c r="H16" s="64">
        <v>38748</v>
      </c>
      <c r="I16" s="64">
        <v>111626</v>
      </c>
      <c r="J16" s="64">
        <v>53997</v>
      </c>
      <c r="K16" s="64">
        <v>63638</v>
      </c>
      <c r="L16" s="64">
        <v>0</v>
      </c>
      <c r="M16" s="64">
        <v>117635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229261</v>
      </c>
      <c r="W16" s="64">
        <v>0</v>
      </c>
      <c r="X16" s="64">
        <v>229261</v>
      </c>
      <c r="Y16" s="65">
        <v>0</v>
      </c>
      <c r="Z16" s="66">
        <v>0</v>
      </c>
    </row>
    <row r="17" spans="1:26" ht="13.5">
      <c r="A17" s="62" t="s">
        <v>41</v>
      </c>
      <c r="B17" s="18">
        <v>54924950</v>
      </c>
      <c r="C17" s="18">
        <v>0</v>
      </c>
      <c r="D17" s="63">
        <v>44449678</v>
      </c>
      <c r="E17" s="64">
        <v>44449678</v>
      </c>
      <c r="F17" s="64">
        <v>1637760</v>
      </c>
      <c r="G17" s="64">
        <v>3125503</v>
      </c>
      <c r="H17" s="64">
        <v>1669776</v>
      </c>
      <c r="I17" s="64">
        <v>6433039</v>
      </c>
      <c r="J17" s="64">
        <v>3429945</v>
      </c>
      <c r="K17" s="64">
        <v>2980798</v>
      </c>
      <c r="L17" s="64">
        <v>0</v>
      </c>
      <c r="M17" s="64">
        <v>6410743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12843782</v>
      </c>
      <c r="W17" s="64">
        <v>22224839</v>
      </c>
      <c r="X17" s="64">
        <v>-9381057</v>
      </c>
      <c r="Y17" s="65">
        <v>-42.21</v>
      </c>
      <c r="Z17" s="66">
        <v>44449678</v>
      </c>
    </row>
    <row r="18" spans="1:26" ht="13.5">
      <c r="A18" s="74" t="s">
        <v>42</v>
      </c>
      <c r="B18" s="75">
        <f>SUM(B11:B17)</f>
        <v>151440018</v>
      </c>
      <c r="C18" s="75">
        <f>SUM(C11:C17)</f>
        <v>0</v>
      </c>
      <c r="D18" s="76">
        <f aca="true" t="shared" si="1" ref="D18:Z18">SUM(D11:D17)</f>
        <v>108201574</v>
      </c>
      <c r="E18" s="77">
        <f t="shared" si="1"/>
        <v>108201574</v>
      </c>
      <c r="F18" s="77">
        <f t="shared" si="1"/>
        <v>6140631</v>
      </c>
      <c r="G18" s="77">
        <f t="shared" si="1"/>
        <v>12557500</v>
      </c>
      <c r="H18" s="77">
        <f t="shared" si="1"/>
        <v>6665730</v>
      </c>
      <c r="I18" s="77">
        <f t="shared" si="1"/>
        <v>25363861</v>
      </c>
      <c r="J18" s="77">
        <f t="shared" si="1"/>
        <v>9774270</v>
      </c>
      <c r="K18" s="77">
        <f t="shared" si="1"/>
        <v>9080912</v>
      </c>
      <c r="L18" s="77">
        <f t="shared" si="1"/>
        <v>0</v>
      </c>
      <c r="M18" s="77">
        <f t="shared" si="1"/>
        <v>18855182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44219043</v>
      </c>
      <c r="W18" s="77">
        <f t="shared" si="1"/>
        <v>54100787</v>
      </c>
      <c r="X18" s="77">
        <f t="shared" si="1"/>
        <v>-9881744</v>
      </c>
      <c r="Y18" s="71">
        <f>+IF(W18&lt;&gt;0,(X18/W18)*100,0)</f>
        <v>-18.265434844783314</v>
      </c>
      <c r="Z18" s="78">
        <f t="shared" si="1"/>
        <v>108201574</v>
      </c>
    </row>
    <row r="19" spans="1:26" ht="13.5">
      <c r="A19" s="74" t="s">
        <v>43</v>
      </c>
      <c r="B19" s="79">
        <f>+B10-B18</f>
        <v>-22018740</v>
      </c>
      <c r="C19" s="79">
        <f>+C10-C18</f>
        <v>0</v>
      </c>
      <c r="D19" s="80">
        <f aca="true" t="shared" si="2" ref="D19:Z19">+D10-D18</f>
        <v>3001</v>
      </c>
      <c r="E19" s="81">
        <f t="shared" si="2"/>
        <v>3001</v>
      </c>
      <c r="F19" s="81">
        <f t="shared" si="2"/>
        <v>26452027</v>
      </c>
      <c r="G19" s="81">
        <f t="shared" si="2"/>
        <v>-9242052</v>
      </c>
      <c r="H19" s="81">
        <f t="shared" si="2"/>
        <v>-2389680</v>
      </c>
      <c r="I19" s="81">
        <f t="shared" si="2"/>
        <v>14820295</v>
      </c>
      <c r="J19" s="81">
        <f t="shared" si="2"/>
        <v>-6497033</v>
      </c>
      <c r="K19" s="81">
        <f t="shared" si="2"/>
        <v>13168046</v>
      </c>
      <c r="L19" s="81">
        <f t="shared" si="2"/>
        <v>0</v>
      </c>
      <c r="M19" s="81">
        <f t="shared" si="2"/>
        <v>6671013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21491308</v>
      </c>
      <c r="W19" s="81">
        <f>IF(E10=E18,0,W10-W18)</f>
        <v>1501</v>
      </c>
      <c r="X19" s="81">
        <f t="shared" si="2"/>
        <v>21489807</v>
      </c>
      <c r="Y19" s="82">
        <f>+IF(W19&lt;&gt;0,(X19/W19)*100,0)</f>
        <v>1431699.3337774817</v>
      </c>
      <c r="Z19" s="83">
        <f t="shared" si="2"/>
        <v>3001</v>
      </c>
    </row>
    <row r="20" spans="1:26" ht="13.5">
      <c r="A20" s="62" t="s">
        <v>44</v>
      </c>
      <c r="B20" s="18">
        <v>29442071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7423331</v>
      </c>
      <c r="C22" s="90">
        <f>SUM(C19:C21)</f>
        <v>0</v>
      </c>
      <c r="D22" s="91">
        <f aca="true" t="shared" si="3" ref="D22:Z22">SUM(D19:D21)</f>
        <v>3001</v>
      </c>
      <c r="E22" s="92">
        <f t="shared" si="3"/>
        <v>3001</v>
      </c>
      <c r="F22" s="92">
        <f t="shared" si="3"/>
        <v>26452027</v>
      </c>
      <c r="G22" s="92">
        <f t="shared" si="3"/>
        <v>-9242052</v>
      </c>
      <c r="H22" s="92">
        <f t="shared" si="3"/>
        <v>-2389680</v>
      </c>
      <c r="I22" s="92">
        <f t="shared" si="3"/>
        <v>14820295</v>
      </c>
      <c r="J22" s="92">
        <f t="shared" si="3"/>
        <v>-6497033</v>
      </c>
      <c r="K22" s="92">
        <f t="shared" si="3"/>
        <v>13168046</v>
      </c>
      <c r="L22" s="92">
        <f t="shared" si="3"/>
        <v>0</v>
      </c>
      <c r="M22" s="92">
        <f t="shared" si="3"/>
        <v>6671013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21491308</v>
      </c>
      <c r="W22" s="92">
        <f t="shared" si="3"/>
        <v>1501</v>
      </c>
      <c r="X22" s="92">
        <f t="shared" si="3"/>
        <v>21489807</v>
      </c>
      <c r="Y22" s="93">
        <f>+IF(W22&lt;&gt;0,(X22/W22)*100,0)</f>
        <v>1431699.3337774817</v>
      </c>
      <c r="Z22" s="94">
        <f t="shared" si="3"/>
        <v>3001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7423331</v>
      </c>
      <c r="C24" s="79">
        <f>SUM(C22:C23)</f>
        <v>0</v>
      </c>
      <c r="D24" s="80">
        <f aca="true" t="shared" si="4" ref="D24:Z24">SUM(D22:D23)</f>
        <v>3001</v>
      </c>
      <c r="E24" s="81">
        <f t="shared" si="4"/>
        <v>3001</v>
      </c>
      <c r="F24" s="81">
        <f t="shared" si="4"/>
        <v>26452027</v>
      </c>
      <c r="G24" s="81">
        <f t="shared" si="4"/>
        <v>-9242052</v>
      </c>
      <c r="H24" s="81">
        <f t="shared" si="4"/>
        <v>-2389680</v>
      </c>
      <c r="I24" s="81">
        <f t="shared" si="4"/>
        <v>14820295</v>
      </c>
      <c r="J24" s="81">
        <f t="shared" si="4"/>
        <v>-6497033</v>
      </c>
      <c r="K24" s="81">
        <f t="shared" si="4"/>
        <v>13168046</v>
      </c>
      <c r="L24" s="81">
        <f t="shared" si="4"/>
        <v>0</v>
      </c>
      <c r="M24" s="81">
        <f t="shared" si="4"/>
        <v>6671013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21491308</v>
      </c>
      <c r="W24" s="81">
        <f t="shared" si="4"/>
        <v>1501</v>
      </c>
      <c r="X24" s="81">
        <f t="shared" si="4"/>
        <v>21489807</v>
      </c>
      <c r="Y24" s="82">
        <f>+IF(W24&lt;&gt;0,(X24/W24)*100,0)</f>
        <v>1431699.3337774817</v>
      </c>
      <c r="Z24" s="83">
        <f t="shared" si="4"/>
        <v>3001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30228217</v>
      </c>
      <c r="C27" s="21">
        <v>0</v>
      </c>
      <c r="D27" s="103">
        <v>46827000</v>
      </c>
      <c r="E27" s="104">
        <v>46827000</v>
      </c>
      <c r="F27" s="104">
        <v>369261</v>
      </c>
      <c r="G27" s="104">
        <v>2679893</v>
      </c>
      <c r="H27" s="104">
        <v>2559254</v>
      </c>
      <c r="I27" s="104">
        <v>5608408</v>
      </c>
      <c r="J27" s="104">
        <v>3753847</v>
      </c>
      <c r="K27" s="104">
        <v>3367850</v>
      </c>
      <c r="L27" s="104">
        <v>3801371</v>
      </c>
      <c r="M27" s="104">
        <v>10923068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16531476</v>
      </c>
      <c r="W27" s="104">
        <v>23413500</v>
      </c>
      <c r="X27" s="104">
        <v>-6882024</v>
      </c>
      <c r="Y27" s="105">
        <v>-29.39</v>
      </c>
      <c r="Z27" s="106">
        <v>46827000</v>
      </c>
    </row>
    <row r="28" spans="1:26" ht="13.5">
      <c r="A28" s="107" t="s">
        <v>44</v>
      </c>
      <c r="B28" s="18">
        <v>29640332</v>
      </c>
      <c r="C28" s="18">
        <v>0</v>
      </c>
      <c r="D28" s="63">
        <v>45277000</v>
      </c>
      <c r="E28" s="64">
        <v>45277000</v>
      </c>
      <c r="F28" s="64">
        <v>353226</v>
      </c>
      <c r="G28" s="64">
        <v>2679893</v>
      </c>
      <c r="H28" s="64">
        <v>2557955</v>
      </c>
      <c r="I28" s="64">
        <v>5591074</v>
      </c>
      <c r="J28" s="64">
        <v>3753847</v>
      </c>
      <c r="K28" s="64">
        <v>3367850</v>
      </c>
      <c r="L28" s="64">
        <v>3456754</v>
      </c>
      <c r="M28" s="64">
        <v>10578451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16169525</v>
      </c>
      <c r="W28" s="64">
        <v>22638500</v>
      </c>
      <c r="X28" s="64">
        <v>-6468975</v>
      </c>
      <c r="Y28" s="65">
        <v>-28.58</v>
      </c>
      <c r="Z28" s="66">
        <v>45277000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9462</v>
      </c>
      <c r="M29" s="64">
        <v>9462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9462</v>
      </c>
      <c r="W29" s="64">
        <v>0</v>
      </c>
      <c r="X29" s="64">
        <v>9462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587885</v>
      </c>
      <c r="C31" s="18">
        <v>0</v>
      </c>
      <c r="D31" s="63">
        <v>1550000</v>
      </c>
      <c r="E31" s="64">
        <v>1550000</v>
      </c>
      <c r="F31" s="64">
        <v>16035</v>
      </c>
      <c r="G31" s="64">
        <v>0</v>
      </c>
      <c r="H31" s="64">
        <v>1299</v>
      </c>
      <c r="I31" s="64">
        <v>17334</v>
      </c>
      <c r="J31" s="64">
        <v>0</v>
      </c>
      <c r="K31" s="64">
        <v>0</v>
      </c>
      <c r="L31" s="64">
        <v>335155</v>
      </c>
      <c r="M31" s="64">
        <v>335155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352489</v>
      </c>
      <c r="W31" s="64">
        <v>775000</v>
      </c>
      <c r="X31" s="64">
        <v>-422511</v>
      </c>
      <c r="Y31" s="65">
        <v>-54.52</v>
      </c>
      <c r="Z31" s="66">
        <v>1550000</v>
      </c>
    </row>
    <row r="32" spans="1:26" ht="13.5">
      <c r="A32" s="74" t="s">
        <v>50</v>
      </c>
      <c r="B32" s="21">
        <f>SUM(B28:B31)</f>
        <v>30228217</v>
      </c>
      <c r="C32" s="21">
        <f>SUM(C28:C31)</f>
        <v>0</v>
      </c>
      <c r="D32" s="103">
        <f aca="true" t="shared" si="5" ref="D32:Z32">SUM(D28:D31)</f>
        <v>46827000</v>
      </c>
      <c r="E32" s="104">
        <f t="shared" si="5"/>
        <v>46827000</v>
      </c>
      <c r="F32" s="104">
        <f t="shared" si="5"/>
        <v>369261</v>
      </c>
      <c r="G32" s="104">
        <f t="shared" si="5"/>
        <v>2679893</v>
      </c>
      <c r="H32" s="104">
        <f t="shared" si="5"/>
        <v>2559254</v>
      </c>
      <c r="I32" s="104">
        <f t="shared" si="5"/>
        <v>5608408</v>
      </c>
      <c r="J32" s="104">
        <f t="shared" si="5"/>
        <v>3753847</v>
      </c>
      <c r="K32" s="104">
        <f t="shared" si="5"/>
        <v>3367850</v>
      </c>
      <c r="L32" s="104">
        <f t="shared" si="5"/>
        <v>3801371</v>
      </c>
      <c r="M32" s="104">
        <f t="shared" si="5"/>
        <v>10923068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16531476</v>
      </c>
      <c r="W32" s="104">
        <f t="shared" si="5"/>
        <v>23413500</v>
      </c>
      <c r="X32" s="104">
        <f t="shared" si="5"/>
        <v>-6882024</v>
      </c>
      <c r="Y32" s="105">
        <f>+IF(W32&lt;&gt;0,(X32/W32)*100,0)</f>
        <v>-29.393401242872702</v>
      </c>
      <c r="Z32" s="106">
        <f t="shared" si="5"/>
        <v>46827000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43060996</v>
      </c>
      <c r="C35" s="18">
        <v>0</v>
      </c>
      <c r="D35" s="63">
        <v>21822868</v>
      </c>
      <c r="E35" s="64">
        <v>21822868</v>
      </c>
      <c r="F35" s="64">
        <v>126250009</v>
      </c>
      <c r="G35" s="64">
        <v>135008198</v>
      </c>
      <c r="H35" s="64">
        <v>136895969</v>
      </c>
      <c r="I35" s="64">
        <v>136895969</v>
      </c>
      <c r="J35" s="64">
        <v>139375042</v>
      </c>
      <c r="K35" s="64">
        <v>114662624</v>
      </c>
      <c r="L35" s="64">
        <v>115968262</v>
      </c>
      <c r="M35" s="64">
        <v>115968262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115968262</v>
      </c>
      <c r="W35" s="64">
        <v>10911434</v>
      </c>
      <c r="X35" s="64">
        <v>105056828</v>
      </c>
      <c r="Y35" s="65">
        <v>962.81</v>
      </c>
      <c r="Z35" s="66">
        <v>21822868</v>
      </c>
    </row>
    <row r="36" spans="1:26" ht="13.5">
      <c r="A36" s="62" t="s">
        <v>53</v>
      </c>
      <c r="B36" s="18">
        <v>557736673</v>
      </c>
      <c r="C36" s="18">
        <v>0</v>
      </c>
      <c r="D36" s="63">
        <v>336025391</v>
      </c>
      <c r="E36" s="64">
        <v>336025391</v>
      </c>
      <c r="F36" s="64">
        <v>369168325</v>
      </c>
      <c r="G36" s="64">
        <v>538039665</v>
      </c>
      <c r="H36" s="64">
        <v>537654901</v>
      </c>
      <c r="I36" s="64">
        <v>537654901</v>
      </c>
      <c r="J36" s="64">
        <v>535373082</v>
      </c>
      <c r="K36" s="64">
        <v>560995780</v>
      </c>
      <c r="L36" s="64">
        <v>540273979</v>
      </c>
      <c r="M36" s="64">
        <v>540273979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540273979</v>
      </c>
      <c r="W36" s="64">
        <v>168012696</v>
      </c>
      <c r="X36" s="64">
        <v>372261283</v>
      </c>
      <c r="Y36" s="65">
        <v>221.57</v>
      </c>
      <c r="Z36" s="66">
        <v>336025391</v>
      </c>
    </row>
    <row r="37" spans="1:26" ht="13.5">
      <c r="A37" s="62" t="s">
        <v>54</v>
      </c>
      <c r="B37" s="18">
        <v>70815683</v>
      </c>
      <c r="C37" s="18">
        <v>0</v>
      </c>
      <c r="D37" s="63">
        <v>4232447</v>
      </c>
      <c r="E37" s="64">
        <v>4232447</v>
      </c>
      <c r="F37" s="64">
        <v>146623698</v>
      </c>
      <c r="G37" s="64">
        <v>162307622</v>
      </c>
      <c r="H37" s="64">
        <v>166601906</v>
      </c>
      <c r="I37" s="64">
        <v>166601906</v>
      </c>
      <c r="J37" s="64">
        <v>175304440</v>
      </c>
      <c r="K37" s="64">
        <v>188048062</v>
      </c>
      <c r="L37" s="64">
        <v>182097684</v>
      </c>
      <c r="M37" s="64">
        <v>182097684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182097684</v>
      </c>
      <c r="W37" s="64">
        <v>2116224</v>
      </c>
      <c r="X37" s="64">
        <v>179981460</v>
      </c>
      <c r="Y37" s="65">
        <v>8504.84</v>
      </c>
      <c r="Z37" s="66">
        <v>4232447</v>
      </c>
    </row>
    <row r="38" spans="1:26" ht="13.5">
      <c r="A38" s="62" t="s">
        <v>55</v>
      </c>
      <c r="B38" s="18">
        <v>18810829</v>
      </c>
      <c r="C38" s="18">
        <v>0</v>
      </c>
      <c r="D38" s="63">
        <v>10388550</v>
      </c>
      <c r="E38" s="64">
        <v>10388550</v>
      </c>
      <c r="F38" s="64">
        <v>24343423</v>
      </c>
      <c r="G38" s="64">
        <v>25601806</v>
      </c>
      <c r="H38" s="64">
        <v>25416809</v>
      </c>
      <c r="I38" s="64">
        <v>25416809</v>
      </c>
      <c r="J38" s="64">
        <v>25297192</v>
      </c>
      <c r="K38" s="64">
        <v>18012676</v>
      </c>
      <c r="L38" s="64">
        <v>17874226</v>
      </c>
      <c r="M38" s="64">
        <v>17874226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17874226</v>
      </c>
      <c r="W38" s="64">
        <v>5194275</v>
      </c>
      <c r="X38" s="64">
        <v>12679951</v>
      </c>
      <c r="Y38" s="65">
        <v>244.11</v>
      </c>
      <c r="Z38" s="66">
        <v>10388550</v>
      </c>
    </row>
    <row r="39" spans="1:26" ht="13.5">
      <c r="A39" s="62" t="s">
        <v>56</v>
      </c>
      <c r="B39" s="18">
        <v>511171157</v>
      </c>
      <c r="C39" s="18">
        <v>0</v>
      </c>
      <c r="D39" s="63">
        <v>343227262</v>
      </c>
      <c r="E39" s="64">
        <v>343227262</v>
      </c>
      <c r="F39" s="64">
        <v>324451213</v>
      </c>
      <c r="G39" s="64">
        <v>485138435</v>
      </c>
      <c r="H39" s="64">
        <v>482532155</v>
      </c>
      <c r="I39" s="64">
        <v>482532155</v>
      </c>
      <c r="J39" s="64">
        <v>474146492</v>
      </c>
      <c r="K39" s="64">
        <v>469597666</v>
      </c>
      <c r="L39" s="64">
        <v>456270331</v>
      </c>
      <c r="M39" s="64">
        <v>456270331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456270331</v>
      </c>
      <c r="W39" s="64">
        <v>171613631</v>
      </c>
      <c r="X39" s="64">
        <v>284656700</v>
      </c>
      <c r="Y39" s="65">
        <v>165.87</v>
      </c>
      <c r="Z39" s="66">
        <v>343227262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51507645</v>
      </c>
      <c r="C42" s="18">
        <v>0</v>
      </c>
      <c r="D42" s="63">
        <v>46875708</v>
      </c>
      <c r="E42" s="64">
        <v>46875708</v>
      </c>
      <c r="F42" s="64">
        <v>26335573</v>
      </c>
      <c r="G42" s="64">
        <v>-2749915</v>
      </c>
      <c r="H42" s="64">
        <v>-1066333</v>
      </c>
      <c r="I42" s="64">
        <v>22519325</v>
      </c>
      <c r="J42" s="64">
        <v>14364781</v>
      </c>
      <c r="K42" s="64">
        <v>17365991</v>
      </c>
      <c r="L42" s="64">
        <v>-13504074</v>
      </c>
      <c r="M42" s="64">
        <v>18226698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40746023</v>
      </c>
      <c r="W42" s="64">
        <v>23437854</v>
      </c>
      <c r="X42" s="64">
        <v>17308169</v>
      </c>
      <c r="Y42" s="65">
        <v>73.85</v>
      </c>
      <c r="Z42" s="66">
        <v>46875708</v>
      </c>
    </row>
    <row r="43" spans="1:26" ht="13.5">
      <c r="A43" s="62" t="s">
        <v>59</v>
      </c>
      <c r="B43" s="18">
        <v>0</v>
      </c>
      <c r="C43" s="18">
        <v>0</v>
      </c>
      <c r="D43" s="63">
        <v>-45276996</v>
      </c>
      <c r="E43" s="64">
        <v>-45276996</v>
      </c>
      <c r="F43" s="64">
        <v>-7564674</v>
      </c>
      <c r="G43" s="64">
        <v>-2679893</v>
      </c>
      <c r="H43" s="64">
        <v>-2559254</v>
      </c>
      <c r="I43" s="64">
        <v>-12803821</v>
      </c>
      <c r="J43" s="64">
        <v>-3753847</v>
      </c>
      <c r="K43" s="64">
        <v>-3346706</v>
      </c>
      <c r="L43" s="64">
        <v>-3801371</v>
      </c>
      <c r="M43" s="64">
        <v>-10901924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-23705745</v>
      </c>
      <c r="W43" s="64">
        <v>-22638498</v>
      </c>
      <c r="X43" s="64">
        <v>-1067247</v>
      </c>
      <c r="Y43" s="65">
        <v>4.71</v>
      </c>
      <c r="Z43" s="66">
        <v>-45276996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-65379</v>
      </c>
      <c r="I44" s="64">
        <v>-65379</v>
      </c>
      <c r="J44" s="64">
        <v>0</v>
      </c>
      <c r="K44" s="64">
        <v>0</v>
      </c>
      <c r="L44" s="64">
        <v>-18834</v>
      </c>
      <c r="M44" s="64">
        <v>-18834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-84213</v>
      </c>
      <c r="W44" s="64">
        <v>0</v>
      </c>
      <c r="X44" s="64">
        <v>-84213</v>
      </c>
      <c r="Y44" s="65">
        <v>0</v>
      </c>
      <c r="Z44" s="66">
        <v>0</v>
      </c>
    </row>
    <row r="45" spans="1:26" ht="13.5">
      <c r="A45" s="74" t="s">
        <v>61</v>
      </c>
      <c r="B45" s="21">
        <v>51507645</v>
      </c>
      <c r="C45" s="21">
        <v>0</v>
      </c>
      <c r="D45" s="103">
        <v>1600711</v>
      </c>
      <c r="E45" s="104">
        <v>1600711</v>
      </c>
      <c r="F45" s="104">
        <v>20231385</v>
      </c>
      <c r="G45" s="104">
        <v>14801577</v>
      </c>
      <c r="H45" s="104">
        <v>11110611</v>
      </c>
      <c r="I45" s="104">
        <v>11110611</v>
      </c>
      <c r="J45" s="104">
        <v>21721545</v>
      </c>
      <c r="K45" s="104">
        <v>35740830</v>
      </c>
      <c r="L45" s="104">
        <v>18416551</v>
      </c>
      <c r="M45" s="104">
        <v>18416551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18416551</v>
      </c>
      <c r="W45" s="104">
        <v>801355</v>
      </c>
      <c r="X45" s="104">
        <v>17615196</v>
      </c>
      <c r="Y45" s="105">
        <v>2198.18</v>
      </c>
      <c r="Z45" s="106">
        <v>1600711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1232710</v>
      </c>
      <c r="C49" s="56">
        <v>0</v>
      </c>
      <c r="D49" s="133">
        <v>2291696</v>
      </c>
      <c r="E49" s="58">
        <v>1931188</v>
      </c>
      <c r="F49" s="58">
        <v>0</v>
      </c>
      <c r="G49" s="58">
        <v>0</v>
      </c>
      <c r="H49" s="58">
        <v>0</v>
      </c>
      <c r="I49" s="58">
        <v>2145666</v>
      </c>
      <c r="J49" s="58">
        <v>0</v>
      </c>
      <c r="K49" s="58">
        <v>0</v>
      </c>
      <c r="L49" s="58">
        <v>0</v>
      </c>
      <c r="M49" s="58">
        <v>1889083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1651159</v>
      </c>
      <c r="W49" s="58">
        <v>6816690</v>
      </c>
      <c r="X49" s="58">
        <v>84851121</v>
      </c>
      <c r="Y49" s="58">
        <v>102809313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81276</v>
      </c>
      <c r="C51" s="56">
        <v>0</v>
      </c>
      <c r="D51" s="133">
        <v>1378420</v>
      </c>
      <c r="E51" s="58">
        <v>2330859</v>
      </c>
      <c r="F51" s="58">
        <v>0</v>
      </c>
      <c r="G51" s="58">
        <v>0</v>
      </c>
      <c r="H51" s="58">
        <v>0</v>
      </c>
      <c r="I51" s="58">
        <v>2642654</v>
      </c>
      <c r="J51" s="58">
        <v>0</v>
      </c>
      <c r="K51" s="58">
        <v>0</v>
      </c>
      <c r="L51" s="58">
        <v>0</v>
      </c>
      <c r="M51" s="58">
        <v>10910300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274283</v>
      </c>
      <c r="W51" s="58">
        <v>324044</v>
      </c>
      <c r="X51" s="58">
        <v>33940333</v>
      </c>
      <c r="Y51" s="58">
        <v>51882169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5.312399131200763</v>
      </c>
      <c r="C58" s="5">
        <f>IF(C67=0,0,+(C76/C67)*100)</f>
        <v>0</v>
      </c>
      <c r="D58" s="6">
        <f aca="true" t="shared" si="6" ref="D58:Z58">IF(D67=0,0,+(D76/D67)*100)</f>
        <v>79.66019298933</v>
      </c>
      <c r="E58" s="7">
        <f t="shared" si="6"/>
        <v>79.66019298933</v>
      </c>
      <c r="F58" s="7">
        <f t="shared" si="6"/>
        <v>20.2520854081002</v>
      </c>
      <c r="G58" s="7">
        <f t="shared" si="6"/>
        <v>85.28321940624643</v>
      </c>
      <c r="H58" s="7">
        <f t="shared" si="6"/>
        <v>48.841741123972696</v>
      </c>
      <c r="I58" s="7">
        <f t="shared" si="6"/>
        <v>40.24079924754546</v>
      </c>
      <c r="J58" s="7">
        <f t="shared" si="6"/>
        <v>51.868709718906125</v>
      </c>
      <c r="K58" s="7">
        <f t="shared" si="6"/>
        <v>73.1438744257976</v>
      </c>
      <c r="L58" s="7">
        <f t="shared" si="6"/>
        <v>0</v>
      </c>
      <c r="M58" s="7">
        <f t="shared" si="6"/>
        <v>85.14114307052297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54.32302667131423</v>
      </c>
      <c r="W58" s="7">
        <f t="shared" si="6"/>
        <v>79.66019105372196</v>
      </c>
      <c r="X58" s="7">
        <f t="shared" si="6"/>
        <v>0</v>
      </c>
      <c r="Y58" s="7">
        <f t="shared" si="6"/>
        <v>0</v>
      </c>
      <c r="Z58" s="8">
        <f t="shared" si="6"/>
        <v>79.66019298933</v>
      </c>
    </row>
    <row r="59" spans="1:26" ht="13.5">
      <c r="A59" s="36" t="s">
        <v>31</v>
      </c>
      <c r="B59" s="9">
        <f aca="true" t="shared" si="7" ref="B59:Z66">IF(B68=0,0,+(B77/B68)*100)</f>
        <v>4.186769236156039</v>
      </c>
      <c r="C59" s="9">
        <f t="shared" si="7"/>
        <v>0</v>
      </c>
      <c r="D59" s="2">
        <f t="shared" si="7"/>
        <v>84.9999286213936</v>
      </c>
      <c r="E59" s="10">
        <f t="shared" si="7"/>
        <v>84.9999286213936</v>
      </c>
      <c r="F59" s="10">
        <f t="shared" si="7"/>
        <v>5.185159986003654</v>
      </c>
      <c r="G59" s="10">
        <f t="shared" si="7"/>
        <v>461.79835581684677</v>
      </c>
      <c r="H59" s="10">
        <f t="shared" si="7"/>
        <v>128.36963736459197</v>
      </c>
      <c r="I59" s="10">
        <f t="shared" si="7"/>
        <v>30.218239300865648</v>
      </c>
      <c r="J59" s="10">
        <f t="shared" si="7"/>
        <v>88.4870485835042</v>
      </c>
      <c r="K59" s="10">
        <f t="shared" si="7"/>
        <v>332.0474051495949</v>
      </c>
      <c r="L59" s="10">
        <f t="shared" si="7"/>
        <v>0</v>
      </c>
      <c r="M59" s="10">
        <f t="shared" si="7"/>
        <v>245.92094071299599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49.00066901974071</v>
      </c>
      <c r="W59" s="10">
        <f t="shared" si="7"/>
        <v>84.9999286213936</v>
      </c>
      <c r="X59" s="10">
        <f t="shared" si="7"/>
        <v>0</v>
      </c>
      <c r="Y59" s="10">
        <f t="shared" si="7"/>
        <v>0</v>
      </c>
      <c r="Z59" s="11">
        <f t="shared" si="7"/>
        <v>84.9999286213936</v>
      </c>
    </row>
    <row r="60" spans="1:26" ht="13.5">
      <c r="A60" s="37" t="s">
        <v>32</v>
      </c>
      <c r="B60" s="12">
        <f t="shared" si="7"/>
        <v>3.5529653199700006</v>
      </c>
      <c r="C60" s="12">
        <f t="shared" si="7"/>
        <v>0</v>
      </c>
      <c r="D60" s="3">
        <f t="shared" si="7"/>
        <v>86.71028667136898</v>
      </c>
      <c r="E60" s="13">
        <f t="shared" si="7"/>
        <v>86.71028667136898</v>
      </c>
      <c r="F60" s="13">
        <f t="shared" si="7"/>
        <v>59.34781208609967</v>
      </c>
      <c r="G60" s="13">
        <f t="shared" si="7"/>
        <v>56.64780109709437</v>
      </c>
      <c r="H60" s="13">
        <f t="shared" si="7"/>
        <v>48.260276341670384</v>
      </c>
      <c r="I60" s="13">
        <f t="shared" si="7"/>
        <v>54.57241849614521</v>
      </c>
      <c r="J60" s="13">
        <f t="shared" si="7"/>
        <v>55.51208262161056</v>
      </c>
      <c r="K60" s="13">
        <f t="shared" si="7"/>
        <v>65.40809067261303</v>
      </c>
      <c r="L60" s="13">
        <f t="shared" si="7"/>
        <v>0</v>
      </c>
      <c r="M60" s="13">
        <f t="shared" si="7"/>
        <v>84.63139148040916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66.74239169285399</v>
      </c>
      <c r="W60" s="13">
        <f t="shared" si="7"/>
        <v>86.71028386904031</v>
      </c>
      <c r="X60" s="13">
        <f t="shared" si="7"/>
        <v>0</v>
      </c>
      <c r="Y60" s="13">
        <f t="shared" si="7"/>
        <v>0</v>
      </c>
      <c r="Z60" s="14">
        <f t="shared" si="7"/>
        <v>86.71028667136898</v>
      </c>
    </row>
    <row r="61" spans="1:26" ht="13.5">
      <c r="A61" s="38" t="s">
        <v>107</v>
      </c>
      <c r="B61" s="12">
        <f t="shared" si="7"/>
        <v>2.973531373585747</v>
      </c>
      <c r="C61" s="12">
        <f t="shared" si="7"/>
        <v>0</v>
      </c>
      <c r="D61" s="3">
        <f t="shared" si="7"/>
        <v>85.00008193363375</v>
      </c>
      <c r="E61" s="13">
        <f t="shared" si="7"/>
        <v>85.00008193363375</v>
      </c>
      <c r="F61" s="13">
        <f t="shared" si="7"/>
        <v>106.35247423063122</v>
      </c>
      <c r="G61" s="13">
        <f t="shared" si="7"/>
        <v>104.46746012488151</v>
      </c>
      <c r="H61" s="13">
        <f t="shared" si="7"/>
        <v>97.27845539609802</v>
      </c>
      <c r="I61" s="13">
        <f t="shared" si="7"/>
        <v>102.89693999422111</v>
      </c>
      <c r="J61" s="13">
        <f t="shared" si="7"/>
        <v>111.49274685926764</v>
      </c>
      <c r="K61" s="13">
        <f t="shared" si="7"/>
        <v>76.81736540503012</v>
      </c>
      <c r="L61" s="13">
        <f t="shared" si="7"/>
        <v>0</v>
      </c>
      <c r="M61" s="13">
        <f t="shared" si="7"/>
        <v>134.8502117068581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116.01137478779717</v>
      </c>
      <c r="W61" s="13">
        <f t="shared" si="7"/>
        <v>85.00008193363375</v>
      </c>
      <c r="X61" s="13">
        <f t="shared" si="7"/>
        <v>0</v>
      </c>
      <c r="Y61" s="13">
        <f t="shared" si="7"/>
        <v>0</v>
      </c>
      <c r="Z61" s="14">
        <f t="shared" si="7"/>
        <v>85.00008193363375</v>
      </c>
    </row>
    <row r="62" spans="1:26" ht="13.5">
      <c r="A62" s="38" t="s">
        <v>108</v>
      </c>
      <c r="B62" s="12">
        <f t="shared" si="7"/>
        <v>3.1448512599545104</v>
      </c>
      <c r="C62" s="12">
        <f t="shared" si="7"/>
        <v>0</v>
      </c>
      <c r="D62" s="3">
        <f t="shared" si="7"/>
        <v>89.4080702360847</v>
      </c>
      <c r="E62" s="13">
        <f t="shared" si="7"/>
        <v>89.4080702360847</v>
      </c>
      <c r="F62" s="13">
        <f t="shared" si="7"/>
        <v>47.313747336503425</v>
      </c>
      <c r="G62" s="13">
        <f t="shared" si="7"/>
        <v>39.38702797332117</v>
      </c>
      <c r="H62" s="13">
        <f t="shared" si="7"/>
        <v>36.7182277927947</v>
      </c>
      <c r="I62" s="13">
        <f t="shared" si="7"/>
        <v>40.1570597310284</v>
      </c>
      <c r="J62" s="13">
        <f t="shared" si="7"/>
        <v>36.51115780726915</v>
      </c>
      <c r="K62" s="13">
        <f t="shared" si="7"/>
        <v>67.9600834091564</v>
      </c>
      <c r="L62" s="13">
        <f t="shared" si="7"/>
        <v>0</v>
      </c>
      <c r="M62" s="13">
        <f t="shared" si="7"/>
        <v>66.94530756197183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51.12741133688872</v>
      </c>
      <c r="W62" s="13">
        <f t="shared" si="7"/>
        <v>89.40806278865554</v>
      </c>
      <c r="X62" s="13">
        <f t="shared" si="7"/>
        <v>0</v>
      </c>
      <c r="Y62" s="13">
        <f t="shared" si="7"/>
        <v>0</v>
      </c>
      <c r="Z62" s="14">
        <f t="shared" si="7"/>
        <v>89.4080702360847</v>
      </c>
    </row>
    <row r="63" spans="1:26" ht="13.5">
      <c r="A63" s="38" t="s">
        <v>109</v>
      </c>
      <c r="B63" s="12">
        <f t="shared" si="7"/>
        <v>4.179675702806975</v>
      </c>
      <c r="C63" s="12">
        <f t="shared" si="7"/>
        <v>0</v>
      </c>
      <c r="D63" s="3">
        <f t="shared" si="7"/>
        <v>84.99992920353982</v>
      </c>
      <c r="E63" s="13">
        <f t="shared" si="7"/>
        <v>84.99992920353982</v>
      </c>
      <c r="F63" s="13">
        <f t="shared" si="7"/>
        <v>33.75450278353892</v>
      </c>
      <c r="G63" s="13">
        <f t="shared" si="7"/>
        <v>35.665079102340734</v>
      </c>
      <c r="H63" s="13">
        <f t="shared" si="7"/>
        <v>23.048380606662498</v>
      </c>
      <c r="I63" s="13">
        <f t="shared" si="7"/>
        <v>30.831983930145324</v>
      </c>
      <c r="J63" s="13">
        <f t="shared" si="7"/>
        <v>37.061272340120105</v>
      </c>
      <c r="K63" s="13">
        <f t="shared" si="7"/>
        <v>56.436441450420574</v>
      </c>
      <c r="L63" s="13">
        <f t="shared" si="7"/>
        <v>0</v>
      </c>
      <c r="M63" s="13">
        <f t="shared" si="7"/>
        <v>62.21592775391284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43.39338698425132</v>
      </c>
      <c r="W63" s="13">
        <f t="shared" si="7"/>
        <v>84.99992920353982</v>
      </c>
      <c r="X63" s="13">
        <f t="shared" si="7"/>
        <v>0</v>
      </c>
      <c r="Y63" s="13">
        <f t="shared" si="7"/>
        <v>0</v>
      </c>
      <c r="Z63" s="14">
        <f t="shared" si="7"/>
        <v>84.99992920353982</v>
      </c>
    </row>
    <row r="64" spans="1:26" ht="13.5">
      <c r="A64" s="38" t="s">
        <v>110</v>
      </c>
      <c r="B64" s="12">
        <f t="shared" si="7"/>
        <v>3.298515677132007</v>
      </c>
      <c r="C64" s="12">
        <f t="shared" si="7"/>
        <v>0</v>
      </c>
      <c r="D64" s="3">
        <f t="shared" si="7"/>
        <v>85</v>
      </c>
      <c r="E64" s="13">
        <f t="shared" si="7"/>
        <v>85</v>
      </c>
      <c r="F64" s="13">
        <f t="shared" si="7"/>
        <v>39.18907806357132</v>
      </c>
      <c r="G64" s="13">
        <f t="shared" si="7"/>
        <v>34.653150453210216</v>
      </c>
      <c r="H64" s="13">
        <f t="shared" si="7"/>
        <v>36.320967139460926</v>
      </c>
      <c r="I64" s="13">
        <f t="shared" si="7"/>
        <v>36.71990046041717</v>
      </c>
      <c r="J64" s="13">
        <f t="shared" si="7"/>
        <v>39.62232789902617</v>
      </c>
      <c r="K64" s="13">
        <f t="shared" si="7"/>
        <v>56.52317793827971</v>
      </c>
      <c r="L64" s="13">
        <f t="shared" si="7"/>
        <v>0</v>
      </c>
      <c r="M64" s="13">
        <f t="shared" si="7"/>
        <v>63.78843052160755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47.53714350263676</v>
      </c>
      <c r="W64" s="13">
        <f t="shared" si="7"/>
        <v>85</v>
      </c>
      <c r="X64" s="13">
        <f t="shared" si="7"/>
        <v>0</v>
      </c>
      <c r="Y64" s="13">
        <f t="shared" si="7"/>
        <v>0</v>
      </c>
      <c r="Z64" s="14">
        <f t="shared" si="7"/>
        <v>85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18.923619205040723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33614210</v>
      </c>
      <c r="C67" s="23"/>
      <c r="D67" s="24">
        <v>41155125</v>
      </c>
      <c r="E67" s="25">
        <v>41155125</v>
      </c>
      <c r="F67" s="25">
        <v>7596235</v>
      </c>
      <c r="G67" s="25">
        <v>2811301</v>
      </c>
      <c r="H67" s="25">
        <v>2931210</v>
      </c>
      <c r="I67" s="25">
        <v>13338746</v>
      </c>
      <c r="J67" s="25">
        <v>2822509</v>
      </c>
      <c r="K67" s="25">
        <v>3272583</v>
      </c>
      <c r="L67" s="25"/>
      <c r="M67" s="25">
        <v>6095092</v>
      </c>
      <c r="N67" s="25"/>
      <c r="O67" s="25"/>
      <c r="P67" s="25"/>
      <c r="Q67" s="25"/>
      <c r="R67" s="25"/>
      <c r="S67" s="25"/>
      <c r="T67" s="25"/>
      <c r="U67" s="25"/>
      <c r="V67" s="25">
        <v>19433838</v>
      </c>
      <c r="W67" s="25">
        <v>20577563</v>
      </c>
      <c r="X67" s="25"/>
      <c r="Y67" s="24"/>
      <c r="Z67" s="26">
        <v>41155125</v>
      </c>
    </row>
    <row r="68" spans="1:26" ht="13.5" hidden="1">
      <c r="A68" s="36" t="s">
        <v>31</v>
      </c>
      <c r="B68" s="18">
        <v>7482667</v>
      </c>
      <c r="C68" s="18"/>
      <c r="D68" s="19">
        <v>7004900</v>
      </c>
      <c r="E68" s="20">
        <v>7004900</v>
      </c>
      <c r="F68" s="20">
        <v>5144200</v>
      </c>
      <c r="G68" s="20">
        <v>245958</v>
      </c>
      <c r="H68" s="20">
        <v>230507</v>
      </c>
      <c r="I68" s="20">
        <v>5620665</v>
      </c>
      <c r="J68" s="20">
        <v>286764</v>
      </c>
      <c r="K68" s="20">
        <v>249340</v>
      </c>
      <c r="L68" s="20"/>
      <c r="M68" s="20">
        <v>536104</v>
      </c>
      <c r="N68" s="20"/>
      <c r="O68" s="20"/>
      <c r="P68" s="20"/>
      <c r="Q68" s="20"/>
      <c r="R68" s="20"/>
      <c r="S68" s="20"/>
      <c r="T68" s="20"/>
      <c r="U68" s="20"/>
      <c r="V68" s="20">
        <v>6156769</v>
      </c>
      <c r="W68" s="20">
        <v>3502450</v>
      </c>
      <c r="X68" s="20"/>
      <c r="Y68" s="19"/>
      <c r="Z68" s="22">
        <v>7004900</v>
      </c>
    </row>
    <row r="69" spans="1:26" ht="13.5" hidden="1">
      <c r="A69" s="37" t="s">
        <v>32</v>
      </c>
      <c r="B69" s="18">
        <v>22592368</v>
      </c>
      <c r="C69" s="18"/>
      <c r="D69" s="19">
        <v>30942225</v>
      </c>
      <c r="E69" s="20">
        <v>30942225</v>
      </c>
      <c r="F69" s="20">
        <v>2142726</v>
      </c>
      <c r="G69" s="20">
        <v>2227338</v>
      </c>
      <c r="H69" s="20">
        <v>2353391</v>
      </c>
      <c r="I69" s="20">
        <v>6723455</v>
      </c>
      <c r="J69" s="20">
        <v>2180156</v>
      </c>
      <c r="K69" s="20">
        <v>2393843</v>
      </c>
      <c r="L69" s="20"/>
      <c r="M69" s="20">
        <v>4573999</v>
      </c>
      <c r="N69" s="20"/>
      <c r="O69" s="20"/>
      <c r="P69" s="20"/>
      <c r="Q69" s="20"/>
      <c r="R69" s="20"/>
      <c r="S69" s="20"/>
      <c r="T69" s="20"/>
      <c r="U69" s="20"/>
      <c r="V69" s="20">
        <v>11297454</v>
      </c>
      <c r="W69" s="20">
        <v>15471113</v>
      </c>
      <c r="X69" s="20"/>
      <c r="Y69" s="19"/>
      <c r="Z69" s="22">
        <v>30942225</v>
      </c>
    </row>
    <row r="70" spans="1:26" ht="13.5" hidden="1">
      <c r="A70" s="38" t="s">
        <v>107</v>
      </c>
      <c r="B70" s="18">
        <v>6797406</v>
      </c>
      <c r="C70" s="18"/>
      <c r="D70" s="19">
        <v>7323000</v>
      </c>
      <c r="E70" s="20">
        <v>7323000</v>
      </c>
      <c r="F70" s="20">
        <v>646504</v>
      </c>
      <c r="G70" s="20">
        <v>663509</v>
      </c>
      <c r="H70" s="20">
        <v>583088</v>
      </c>
      <c r="I70" s="20">
        <v>1893101</v>
      </c>
      <c r="J70" s="20">
        <v>522808</v>
      </c>
      <c r="K70" s="20">
        <v>795052</v>
      </c>
      <c r="L70" s="20"/>
      <c r="M70" s="20">
        <v>1317860</v>
      </c>
      <c r="N70" s="20"/>
      <c r="O70" s="20"/>
      <c r="P70" s="20"/>
      <c r="Q70" s="20"/>
      <c r="R70" s="20"/>
      <c r="S70" s="20"/>
      <c r="T70" s="20"/>
      <c r="U70" s="20"/>
      <c r="V70" s="20">
        <v>3210961</v>
      </c>
      <c r="W70" s="20">
        <v>3661500</v>
      </c>
      <c r="X70" s="20"/>
      <c r="Y70" s="19"/>
      <c r="Z70" s="22">
        <v>7323000</v>
      </c>
    </row>
    <row r="71" spans="1:26" ht="13.5" hidden="1">
      <c r="A71" s="38" t="s">
        <v>108</v>
      </c>
      <c r="B71" s="18">
        <v>4165825</v>
      </c>
      <c r="C71" s="18"/>
      <c r="D71" s="19">
        <v>12005225</v>
      </c>
      <c r="E71" s="20">
        <v>12005225</v>
      </c>
      <c r="F71" s="20">
        <v>338371</v>
      </c>
      <c r="G71" s="20">
        <v>405565</v>
      </c>
      <c r="H71" s="20">
        <v>613382</v>
      </c>
      <c r="I71" s="20">
        <v>1357318</v>
      </c>
      <c r="J71" s="20">
        <v>500636</v>
      </c>
      <c r="K71" s="20">
        <v>440719</v>
      </c>
      <c r="L71" s="20"/>
      <c r="M71" s="20">
        <v>941355</v>
      </c>
      <c r="N71" s="20"/>
      <c r="O71" s="20"/>
      <c r="P71" s="20"/>
      <c r="Q71" s="20"/>
      <c r="R71" s="20"/>
      <c r="S71" s="20"/>
      <c r="T71" s="20"/>
      <c r="U71" s="20"/>
      <c r="V71" s="20">
        <v>2298673</v>
      </c>
      <c r="W71" s="20">
        <v>6002613</v>
      </c>
      <c r="X71" s="20"/>
      <c r="Y71" s="19"/>
      <c r="Z71" s="22">
        <v>12005225</v>
      </c>
    </row>
    <row r="72" spans="1:26" ht="13.5" hidden="1">
      <c r="A72" s="38" t="s">
        <v>109</v>
      </c>
      <c r="B72" s="18">
        <v>5642232</v>
      </c>
      <c r="C72" s="18"/>
      <c r="D72" s="19">
        <v>5650000</v>
      </c>
      <c r="E72" s="20">
        <v>5650000</v>
      </c>
      <c r="F72" s="20">
        <v>586304</v>
      </c>
      <c r="G72" s="20">
        <v>586013</v>
      </c>
      <c r="H72" s="20">
        <v>584015</v>
      </c>
      <c r="I72" s="20">
        <v>1756332</v>
      </c>
      <c r="J72" s="20">
        <v>585158</v>
      </c>
      <c r="K72" s="20">
        <v>586947</v>
      </c>
      <c r="L72" s="20"/>
      <c r="M72" s="20">
        <v>1172105</v>
      </c>
      <c r="N72" s="20"/>
      <c r="O72" s="20"/>
      <c r="P72" s="20"/>
      <c r="Q72" s="20"/>
      <c r="R72" s="20"/>
      <c r="S72" s="20"/>
      <c r="T72" s="20"/>
      <c r="U72" s="20"/>
      <c r="V72" s="20">
        <v>2928437</v>
      </c>
      <c r="W72" s="20">
        <v>2825000</v>
      </c>
      <c r="X72" s="20"/>
      <c r="Y72" s="19"/>
      <c r="Z72" s="22">
        <v>5650000</v>
      </c>
    </row>
    <row r="73" spans="1:26" ht="13.5" hidden="1">
      <c r="A73" s="38" t="s">
        <v>110</v>
      </c>
      <c r="B73" s="18">
        <v>5986905</v>
      </c>
      <c r="C73" s="18"/>
      <c r="D73" s="19">
        <v>5964000</v>
      </c>
      <c r="E73" s="20">
        <v>5964000</v>
      </c>
      <c r="F73" s="20">
        <v>571547</v>
      </c>
      <c r="G73" s="20">
        <v>572251</v>
      </c>
      <c r="H73" s="20">
        <v>572906</v>
      </c>
      <c r="I73" s="20">
        <v>1716704</v>
      </c>
      <c r="J73" s="20">
        <v>571554</v>
      </c>
      <c r="K73" s="20">
        <v>571125</v>
      </c>
      <c r="L73" s="20"/>
      <c r="M73" s="20">
        <v>1142679</v>
      </c>
      <c r="N73" s="20"/>
      <c r="O73" s="20"/>
      <c r="P73" s="20"/>
      <c r="Q73" s="20"/>
      <c r="R73" s="20"/>
      <c r="S73" s="20"/>
      <c r="T73" s="20"/>
      <c r="U73" s="20"/>
      <c r="V73" s="20">
        <v>2859383</v>
      </c>
      <c r="W73" s="20">
        <v>2982000</v>
      </c>
      <c r="X73" s="20"/>
      <c r="Y73" s="19"/>
      <c r="Z73" s="22">
        <v>5964000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3539175</v>
      </c>
      <c r="C75" s="27"/>
      <c r="D75" s="28">
        <v>3208000</v>
      </c>
      <c r="E75" s="29">
        <v>3208000</v>
      </c>
      <c r="F75" s="29">
        <v>309309</v>
      </c>
      <c r="G75" s="29">
        <v>338005</v>
      </c>
      <c r="H75" s="29">
        <v>347312</v>
      </c>
      <c r="I75" s="29">
        <v>994626</v>
      </c>
      <c r="J75" s="29">
        <v>355589</v>
      </c>
      <c r="K75" s="29">
        <v>629400</v>
      </c>
      <c r="L75" s="29"/>
      <c r="M75" s="29">
        <v>984989</v>
      </c>
      <c r="N75" s="29"/>
      <c r="O75" s="29"/>
      <c r="P75" s="29"/>
      <c r="Q75" s="29"/>
      <c r="R75" s="29"/>
      <c r="S75" s="29"/>
      <c r="T75" s="29"/>
      <c r="U75" s="29"/>
      <c r="V75" s="29">
        <v>1979615</v>
      </c>
      <c r="W75" s="29">
        <v>1604000</v>
      </c>
      <c r="X75" s="29"/>
      <c r="Y75" s="28"/>
      <c r="Z75" s="30">
        <v>3208000</v>
      </c>
    </row>
    <row r="76" spans="1:26" ht="13.5" hidden="1">
      <c r="A76" s="41" t="s">
        <v>114</v>
      </c>
      <c r="B76" s="31">
        <v>1785721</v>
      </c>
      <c r="C76" s="31"/>
      <c r="D76" s="32">
        <v>32784252</v>
      </c>
      <c r="E76" s="33">
        <v>32784252</v>
      </c>
      <c r="F76" s="33">
        <v>1538396</v>
      </c>
      <c r="G76" s="33">
        <v>2397568</v>
      </c>
      <c r="H76" s="33">
        <v>1431654</v>
      </c>
      <c r="I76" s="33">
        <v>5367618</v>
      </c>
      <c r="J76" s="33">
        <v>1463999</v>
      </c>
      <c r="K76" s="33">
        <v>2393694</v>
      </c>
      <c r="L76" s="33">
        <v>1331738</v>
      </c>
      <c r="M76" s="33">
        <v>5189431</v>
      </c>
      <c r="N76" s="33"/>
      <c r="O76" s="33"/>
      <c r="P76" s="33"/>
      <c r="Q76" s="33"/>
      <c r="R76" s="33"/>
      <c r="S76" s="33"/>
      <c r="T76" s="33"/>
      <c r="U76" s="33"/>
      <c r="V76" s="33">
        <v>10557049</v>
      </c>
      <c r="W76" s="33">
        <v>16392126</v>
      </c>
      <c r="X76" s="33"/>
      <c r="Y76" s="32"/>
      <c r="Z76" s="34">
        <v>32784252</v>
      </c>
    </row>
    <row r="77" spans="1:26" ht="13.5" hidden="1">
      <c r="A77" s="36" t="s">
        <v>31</v>
      </c>
      <c r="B77" s="18">
        <v>313282</v>
      </c>
      <c r="C77" s="18"/>
      <c r="D77" s="19">
        <v>5954160</v>
      </c>
      <c r="E77" s="20">
        <v>5954160</v>
      </c>
      <c r="F77" s="20">
        <v>266735</v>
      </c>
      <c r="G77" s="20">
        <v>1135830</v>
      </c>
      <c r="H77" s="20">
        <v>295901</v>
      </c>
      <c r="I77" s="20">
        <v>1698466</v>
      </c>
      <c r="J77" s="20">
        <v>253749</v>
      </c>
      <c r="K77" s="20">
        <v>827927</v>
      </c>
      <c r="L77" s="20">
        <v>236716</v>
      </c>
      <c r="M77" s="20">
        <v>1318392</v>
      </c>
      <c r="N77" s="20"/>
      <c r="O77" s="20"/>
      <c r="P77" s="20"/>
      <c r="Q77" s="20"/>
      <c r="R77" s="20"/>
      <c r="S77" s="20"/>
      <c r="T77" s="20"/>
      <c r="U77" s="20"/>
      <c r="V77" s="20">
        <v>3016858</v>
      </c>
      <c r="W77" s="20">
        <v>2977080</v>
      </c>
      <c r="X77" s="20"/>
      <c r="Y77" s="19"/>
      <c r="Z77" s="22">
        <v>5954160</v>
      </c>
    </row>
    <row r="78" spans="1:26" ht="13.5" hidden="1">
      <c r="A78" s="37" t="s">
        <v>32</v>
      </c>
      <c r="B78" s="18">
        <v>802699</v>
      </c>
      <c r="C78" s="18"/>
      <c r="D78" s="19">
        <v>26830092</v>
      </c>
      <c r="E78" s="20">
        <v>26830092</v>
      </c>
      <c r="F78" s="20">
        <v>1271661</v>
      </c>
      <c r="G78" s="20">
        <v>1261738</v>
      </c>
      <c r="H78" s="20">
        <v>1135753</v>
      </c>
      <c r="I78" s="20">
        <v>3669152</v>
      </c>
      <c r="J78" s="20">
        <v>1210250</v>
      </c>
      <c r="K78" s="20">
        <v>1565767</v>
      </c>
      <c r="L78" s="20">
        <v>1095022</v>
      </c>
      <c r="M78" s="20">
        <v>3871039</v>
      </c>
      <c r="N78" s="20"/>
      <c r="O78" s="20"/>
      <c r="P78" s="20"/>
      <c r="Q78" s="20"/>
      <c r="R78" s="20"/>
      <c r="S78" s="20"/>
      <c r="T78" s="20"/>
      <c r="U78" s="20"/>
      <c r="V78" s="20">
        <v>7540191</v>
      </c>
      <c r="W78" s="20">
        <v>13415046</v>
      </c>
      <c r="X78" s="20"/>
      <c r="Y78" s="19"/>
      <c r="Z78" s="22">
        <v>26830092</v>
      </c>
    </row>
    <row r="79" spans="1:26" ht="13.5" hidden="1">
      <c r="A79" s="38" t="s">
        <v>107</v>
      </c>
      <c r="B79" s="18">
        <v>202123</v>
      </c>
      <c r="C79" s="18"/>
      <c r="D79" s="19">
        <v>6224556</v>
      </c>
      <c r="E79" s="20">
        <v>6224556</v>
      </c>
      <c r="F79" s="20">
        <v>687573</v>
      </c>
      <c r="G79" s="20">
        <v>693151</v>
      </c>
      <c r="H79" s="20">
        <v>567219</v>
      </c>
      <c r="I79" s="20">
        <v>1947943</v>
      </c>
      <c r="J79" s="20">
        <v>582893</v>
      </c>
      <c r="K79" s="20">
        <v>610738</v>
      </c>
      <c r="L79" s="20">
        <v>583506</v>
      </c>
      <c r="M79" s="20">
        <v>1777137</v>
      </c>
      <c r="N79" s="20"/>
      <c r="O79" s="20"/>
      <c r="P79" s="20"/>
      <c r="Q79" s="20"/>
      <c r="R79" s="20"/>
      <c r="S79" s="20"/>
      <c r="T79" s="20"/>
      <c r="U79" s="20"/>
      <c r="V79" s="20">
        <v>3725080</v>
      </c>
      <c r="W79" s="20">
        <v>3112278</v>
      </c>
      <c r="X79" s="20"/>
      <c r="Y79" s="19"/>
      <c r="Z79" s="22">
        <v>6224556</v>
      </c>
    </row>
    <row r="80" spans="1:26" ht="13.5" hidden="1">
      <c r="A80" s="38" t="s">
        <v>108</v>
      </c>
      <c r="B80" s="18">
        <v>131009</v>
      </c>
      <c r="C80" s="18"/>
      <c r="D80" s="19">
        <v>10733640</v>
      </c>
      <c r="E80" s="20">
        <v>10733640</v>
      </c>
      <c r="F80" s="20">
        <v>160096</v>
      </c>
      <c r="G80" s="20">
        <v>159740</v>
      </c>
      <c r="H80" s="20">
        <v>225223</v>
      </c>
      <c r="I80" s="20">
        <v>545059</v>
      </c>
      <c r="J80" s="20">
        <v>182788</v>
      </c>
      <c r="K80" s="20">
        <v>299513</v>
      </c>
      <c r="L80" s="20">
        <v>147892</v>
      </c>
      <c r="M80" s="20">
        <v>630193</v>
      </c>
      <c r="N80" s="20"/>
      <c r="O80" s="20"/>
      <c r="P80" s="20"/>
      <c r="Q80" s="20"/>
      <c r="R80" s="20"/>
      <c r="S80" s="20"/>
      <c r="T80" s="20"/>
      <c r="U80" s="20"/>
      <c r="V80" s="20">
        <v>1175252</v>
      </c>
      <c r="W80" s="20">
        <v>5366820</v>
      </c>
      <c r="X80" s="20"/>
      <c r="Y80" s="19"/>
      <c r="Z80" s="22">
        <v>10733640</v>
      </c>
    </row>
    <row r="81" spans="1:26" ht="13.5" hidden="1">
      <c r="A81" s="38" t="s">
        <v>109</v>
      </c>
      <c r="B81" s="18">
        <v>235827</v>
      </c>
      <c r="C81" s="18"/>
      <c r="D81" s="19">
        <v>4802496</v>
      </c>
      <c r="E81" s="20">
        <v>4802496</v>
      </c>
      <c r="F81" s="20">
        <v>197904</v>
      </c>
      <c r="G81" s="20">
        <v>209002</v>
      </c>
      <c r="H81" s="20">
        <v>134606</v>
      </c>
      <c r="I81" s="20">
        <v>541512</v>
      </c>
      <c r="J81" s="20">
        <v>216867</v>
      </c>
      <c r="K81" s="20">
        <v>331252</v>
      </c>
      <c r="L81" s="20">
        <v>181117</v>
      </c>
      <c r="M81" s="20">
        <v>729236</v>
      </c>
      <c r="N81" s="20"/>
      <c r="O81" s="20"/>
      <c r="P81" s="20"/>
      <c r="Q81" s="20"/>
      <c r="R81" s="20"/>
      <c r="S81" s="20"/>
      <c r="T81" s="20"/>
      <c r="U81" s="20"/>
      <c r="V81" s="20">
        <v>1270748</v>
      </c>
      <c r="W81" s="20">
        <v>2401248</v>
      </c>
      <c r="X81" s="20"/>
      <c r="Y81" s="19"/>
      <c r="Z81" s="22">
        <v>4802496</v>
      </c>
    </row>
    <row r="82" spans="1:26" ht="13.5" hidden="1">
      <c r="A82" s="38" t="s">
        <v>110</v>
      </c>
      <c r="B82" s="18">
        <v>197479</v>
      </c>
      <c r="C82" s="18"/>
      <c r="D82" s="19">
        <v>5069400</v>
      </c>
      <c r="E82" s="20">
        <v>5069400</v>
      </c>
      <c r="F82" s="20">
        <v>223984</v>
      </c>
      <c r="G82" s="20">
        <v>198303</v>
      </c>
      <c r="H82" s="20">
        <v>208085</v>
      </c>
      <c r="I82" s="20">
        <v>630372</v>
      </c>
      <c r="J82" s="20">
        <v>226463</v>
      </c>
      <c r="K82" s="20">
        <v>322818</v>
      </c>
      <c r="L82" s="20">
        <v>179616</v>
      </c>
      <c r="M82" s="20">
        <v>728897</v>
      </c>
      <c r="N82" s="20"/>
      <c r="O82" s="20"/>
      <c r="P82" s="20"/>
      <c r="Q82" s="20"/>
      <c r="R82" s="20"/>
      <c r="S82" s="20"/>
      <c r="T82" s="20"/>
      <c r="U82" s="20"/>
      <c r="V82" s="20">
        <v>1359269</v>
      </c>
      <c r="W82" s="20">
        <v>2534700</v>
      </c>
      <c r="X82" s="20"/>
      <c r="Y82" s="19"/>
      <c r="Z82" s="22">
        <v>5069400</v>
      </c>
    </row>
    <row r="83" spans="1:26" ht="13.5" hidden="1">
      <c r="A83" s="38" t="s">
        <v>111</v>
      </c>
      <c r="B83" s="18">
        <v>36261</v>
      </c>
      <c r="C83" s="18"/>
      <c r="D83" s="19"/>
      <c r="E83" s="20"/>
      <c r="F83" s="20">
        <v>2104</v>
      </c>
      <c r="G83" s="20">
        <v>1542</v>
      </c>
      <c r="H83" s="20">
        <v>620</v>
      </c>
      <c r="I83" s="20">
        <v>4266</v>
      </c>
      <c r="J83" s="20">
        <v>1239</v>
      </c>
      <c r="K83" s="20">
        <v>1446</v>
      </c>
      <c r="L83" s="20">
        <v>2891</v>
      </c>
      <c r="M83" s="20">
        <v>5576</v>
      </c>
      <c r="N83" s="20"/>
      <c r="O83" s="20"/>
      <c r="P83" s="20"/>
      <c r="Q83" s="20"/>
      <c r="R83" s="20"/>
      <c r="S83" s="20"/>
      <c r="T83" s="20"/>
      <c r="U83" s="20"/>
      <c r="V83" s="20">
        <v>9842</v>
      </c>
      <c r="W83" s="20"/>
      <c r="X83" s="20"/>
      <c r="Y83" s="19"/>
      <c r="Z83" s="22"/>
    </row>
    <row r="84" spans="1:26" ht="13.5" hidden="1">
      <c r="A84" s="39" t="s">
        <v>112</v>
      </c>
      <c r="B84" s="27">
        <v>669740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11825394</v>
      </c>
      <c r="C5" s="18">
        <v>0</v>
      </c>
      <c r="D5" s="63">
        <v>15172600</v>
      </c>
      <c r="E5" s="64">
        <v>15172600</v>
      </c>
      <c r="F5" s="64">
        <v>-3331</v>
      </c>
      <c r="G5" s="64">
        <v>9390600</v>
      </c>
      <c r="H5" s="64">
        <v>-2871</v>
      </c>
      <c r="I5" s="64">
        <v>9384398</v>
      </c>
      <c r="J5" s="64">
        <v>4912</v>
      </c>
      <c r="K5" s="64">
        <v>-12715</v>
      </c>
      <c r="L5" s="64">
        <v>-2199</v>
      </c>
      <c r="M5" s="64">
        <v>-10002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9374396</v>
      </c>
      <c r="W5" s="64">
        <v>7586300</v>
      </c>
      <c r="X5" s="64">
        <v>1788096</v>
      </c>
      <c r="Y5" s="65">
        <v>23.57</v>
      </c>
      <c r="Z5" s="66">
        <v>15172600</v>
      </c>
    </row>
    <row r="6" spans="1:26" ht="13.5">
      <c r="A6" s="62" t="s">
        <v>32</v>
      </c>
      <c r="B6" s="18">
        <v>92679596</v>
      </c>
      <c r="C6" s="18">
        <v>0</v>
      </c>
      <c r="D6" s="63">
        <v>98954363</v>
      </c>
      <c r="E6" s="64">
        <v>98954363</v>
      </c>
      <c r="F6" s="64">
        <v>6430370</v>
      </c>
      <c r="G6" s="64">
        <v>5106813</v>
      </c>
      <c r="H6" s="64">
        <v>7950374</v>
      </c>
      <c r="I6" s="64">
        <v>19487557</v>
      </c>
      <c r="J6" s="64">
        <v>7927331</v>
      </c>
      <c r="K6" s="64">
        <v>6349982</v>
      </c>
      <c r="L6" s="64">
        <v>7097691</v>
      </c>
      <c r="M6" s="64">
        <v>21375004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40862561</v>
      </c>
      <c r="W6" s="64">
        <v>49477182</v>
      </c>
      <c r="X6" s="64">
        <v>-8614621</v>
      </c>
      <c r="Y6" s="65">
        <v>-17.41</v>
      </c>
      <c r="Z6" s="66">
        <v>98954363</v>
      </c>
    </row>
    <row r="7" spans="1:26" ht="13.5">
      <c r="A7" s="62" t="s">
        <v>33</v>
      </c>
      <c r="B7" s="18">
        <v>302080</v>
      </c>
      <c r="C7" s="18">
        <v>0</v>
      </c>
      <c r="D7" s="63">
        <v>191000</v>
      </c>
      <c r="E7" s="64">
        <v>191000</v>
      </c>
      <c r="F7" s="64">
        <v>2997</v>
      </c>
      <c r="G7" s="64">
        <v>37662</v>
      </c>
      <c r="H7" s="64">
        <v>24765</v>
      </c>
      <c r="I7" s="64">
        <v>65424</v>
      </c>
      <c r="J7" s="64">
        <v>110</v>
      </c>
      <c r="K7" s="64">
        <v>61963</v>
      </c>
      <c r="L7" s="64">
        <v>0</v>
      </c>
      <c r="M7" s="64">
        <v>62073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127497</v>
      </c>
      <c r="W7" s="64">
        <v>95500</v>
      </c>
      <c r="X7" s="64">
        <v>31997</v>
      </c>
      <c r="Y7" s="65">
        <v>33.5</v>
      </c>
      <c r="Z7" s="66">
        <v>191000</v>
      </c>
    </row>
    <row r="8" spans="1:26" ht="13.5">
      <c r="A8" s="62" t="s">
        <v>34</v>
      </c>
      <c r="B8" s="18">
        <v>74224691</v>
      </c>
      <c r="C8" s="18">
        <v>0</v>
      </c>
      <c r="D8" s="63">
        <v>85637923</v>
      </c>
      <c r="E8" s="64">
        <v>85637923</v>
      </c>
      <c r="F8" s="64">
        <v>271</v>
      </c>
      <c r="G8" s="64">
        <v>0</v>
      </c>
      <c r="H8" s="64">
        <v>7612181</v>
      </c>
      <c r="I8" s="64">
        <v>7612452</v>
      </c>
      <c r="J8" s="64">
        <v>1074696</v>
      </c>
      <c r="K8" s="64">
        <v>650</v>
      </c>
      <c r="L8" s="64">
        <v>10315688</v>
      </c>
      <c r="M8" s="64">
        <v>11391034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19003486</v>
      </c>
      <c r="W8" s="64">
        <v>42818962</v>
      </c>
      <c r="X8" s="64">
        <v>-23815476</v>
      </c>
      <c r="Y8" s="65">
        <v>-55.62</v>
      </c>
      <c r="Z8" s="66">
        <v>85637923</v>
      </c>
    </row>
    <row r="9" spans="1:26" ht="13.5">
      <c r="A9" s="62" t="s">
        <v>35</v>
      </c>
      <c r="B9" s="18">
        <v>24098282</v>
      </c>
      <c r="C9" s="18">
        <v>0</v>
      </c>
      <c r="D9" s="63">
        <v>18794061</v>
      </c>
      <c r="E9" s="64">
        <v>18794061</v>
      </c>
      <c r="F9" s="64">
        <v>1687058</v>
      </c>
      <c r="G9" s="64">
        <v>1679309</v>
      </c>
      <c r="H9" s="64">
        <v>1632715</v>
      </c>
      <c r="I9" s="64">
        <v>4999082</v>
      </c>
      <c r="J9" s="64">
        <v>1452060</v>
      </c>
      <c r="K9" s="64">
        <v>1772381</v>
      </c>
      <c r="L9" s="64">
        <v>1706411</v>
      </c>
      <c r="M9" s="64">
        <v>4930852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9929934</v>
      </c>
      <c r="W9" s="64">
        <v>9397031</v>
      </c>
      <c r="X9" s="64">
        <v>532903</v>
      </c>
      <c r="Y9" s="65">
        <v>5.67</v>
      </c>
      <c r="Z9" s="66">
        <v>18794061</v>
      </c>
    </row>
    <row r="10" spans="1:26" ht="25.5">
      <c r="A10" s="67" t="s">
        <v>99</v>
      </c>
      <c r="B10" s="68">
        <f>SUM(B5:B9)</f>
        <v>203130043</v>
      </c>
      <c r="C10" s="68">
        <f>SUM(C5:C9)</f>
        <v>0</v>
      </c>
      <c r="D10" s="69">
        <f aca="true" t="shared" si="0" ref="D10:Z10">SUM(D5:D9)</f>
        <v>218749947</v>
      </c>
      <c r="E10" s="70">
        <f t="shared" si="0"/>
        <v>218749947</v>
      </c>
      <c r="F10" s="70">
        <f t="shared" si="0"/>
        <v>8117365</v>
      </c>
      <c r="G10" s="70">
        <f t="shared" si="0"/>
        <v>16214384</v>
      </c>
      <c r="H10" s="70">
        <f t="shared" si="0"/>
        <v>17217164</v>
      </c>
      <c r="I10" s="70">
        <f t="shared" si="0"/>
        <v>41548913</v>
      </c>
      <c r="J10" s="70">
        <f t="shared" si="0"/>
        <v>10459109</v>
      </c>
      <c r="K10" s="70">
        <f t="shared" si="0"/>
        <v>8172261</v>
      </c>
      <c r="L10" s="70">
        <f t="shared" si="0"/>
        <v>19117591</v>
      </c>
      <c r="M10" s="70">
        <f t="shared" si="0"/>
        <v>37748961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79297874</v>
      </c>
      <c r="W10" s="70">
        <f t="shared" si="0"/>
        <v>109374975</v>
      </c>
      <c r="X10" s="70">
        <f t="shared" si="0"/>
        <v>-30077101</v>
      </c>
      <c r="Y10" s="71">
        <f>+IF(W10&lt;&gt;0,(X10/W10)*100,0)</f>
        <v>-27.499070056930297</v>
      </c>
      <c r="Z10" s="72">
        <f t="shared" si="0"/>
        <v>218749947</v>
      </c>
    </row>
    <row r="11" spans="1:26" ht="13.5">
      <c r="A11" s="62" t="s">
        <v>36</v>
      </c>
      <c r="B11" s="18">
        <v>50473403</v>
      </c>
      <c r="C11" s="18">
        <v>0</v>
      </c>
      <c r="D11" s="63">
        <v>65541078</v>
      </c>
      <c r="E11" s="64">
        <v>65541078</v>
      </c>
      <c r="F11" s="64">
        <v>4933031</v>
      </c>
      <c r="G11" s="64">
        <v>4861089</v>
      </c>
      <c r="H11" s="64">
        <v>4628580</v>
      </c>
      <c r="I11" s="64">
        <v>14422700</v>
      </c>
      <c r="J11" s="64">
        <v>4768233</v>
      </c>
      <c r="K11" s="64">
        <v>5256258</v>
      </c>
      <c r="L11" s="64">
        <v>6394608</v>
      </c>
      <c r="M11" s="64">
        <v>16419099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30841799</v>
      </c>
      <c r="W11" s="64">
        <v>32770539</v>
      </c>
      <c r="X11" s="64">
        <v>-1928740</v>
      </c>
      <c r="Y11" s="65">
        <v>-5.89</v>
      </c>
      <c r="Z11" s="66">
        <v>65541078</v>
      </c>
    </row>
    <row r="12" spans="1:26" ht="13.5">
      <c r="A12" s="62" t="s">
        <v>37</v>
      </c>
      <c r="B12" s="18">
        <v>4889440</v>
      </c>
      <c r="C12" s="18">
        <v>0</v>
      </c>
      <c r="D12" s="63">
        <v>4226806</v>
      </c>
      <c r="E12" s="64">
        <v>4226806</v>
      </c>
      <c r="F12" s="64">
        <v>323419</v>
      </c>
      <c r="G12" s="64">
        <v>323419</v>
      </c>
      <c r="H12" s="64">
        <v>323419</v>
      </c>
      <c r="I12" s="64">
        <v>970257</v>
      </c>
      <c r="J12" s="64">
        <v>323419</v>
      </c>
      <c r="K12" s="64">
        <v>319099</v>
      </c>
      <c r="L12" s="64">
        <v>301927</v>
      </c>
      <c r="M12" s="64">
        <v>944445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1914702</v>
      </c>
      <c r="W12" s="64">
        <v>2113403</v>
      </c>
      <c r="X12" s="64">
        <v>-198701</v>
      </c>
      <c r="Y12" s="65">
        <v>-9.4</v>
      </c>
      <c r="Z12" s="66">
        <v>4226806</v>
      </c>
    </row>
    <row r="13" spans="1:26" ht="13.5">
      <c r="A13" s="62" t="s">
        <v>100</v>
      </c>
      <c r="B13" s="18">
        <v>30003844</v>
      </c>
      <c r="C13" s="18">
        <v>0</v>
      </c>
      <c r="D13" s="63">
        <v>13210100</v>
      </c>
      <c r="E13" s="64">
        <v>13210100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6605050</v>
      </c>
      <c r="X13" s="64">
        <v>-6605050</v>
      </c>
      <c r="Y13" s="65">
        <v>-100</v>
      </c>
      <c r="Z13" s="66">
        <v>13210100</v>
      </c>
    </row>
    <row r="14" spans="1:26" ht="13.5">
      <c r="A14" s="62" t="s">
        <v>38</v>
      </c>
      <c r="B14" s="18">
        <v>813946</v>
      </c>
      <c r="C14" s="18">
        <v>0</v>
      </c>
      <c r="D14" s="63">
        <v>791500</v>
      </c>
      <c r="E14" s="64">
        <v>791500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395750</v>
      </c>
      <c r="X14" s="64">
        <v>-395750</v>
      </c>
      <c r="Y14" s="65">
        <v>-100</v>
      </c>
      <c r="Z14" s="66">
        <v>791500</v>
      </c>
    </row>
    <row r="15" spans="1:26" ht="13.5">
      <c r="A15" s="62" t="s">
        <v>39</v>
      </c>
      <c r="B15" s="18">
        <v>36364179</v>
      </c>
      <c r="C15" s="18">
        <v>0</v>
      </c>
      <c r="D15" s="63">
        <v>43353267</v>
      </c>
      <c r="E15" s="64">
        <v>43353267</v>
      </c>
      <c r="F15" s="64">
        <v>93351</v>
      </c>
      <c r="G15" s="64">
        <v>4735359</v>
      </c>
      <c r="H15" s="64">
        <v>4361033</v>
      </c>
      <c r="I15" s="64">
        <v>9189743</v>
      </c>
      <c r="J15" s="64">
        <v>2791818</v>
      </c>
      <c r="K15" s="64">
        <v>2630732</v>
      </c>
      <c r="L15" s="64">
        <v>2575296</v>
      </c>
      <c r="M15" s="64">
        <v>7997846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17187589</v>
      </c>
      <c r="W15" s="64">
        <v>21676634</v>
      </c>
      <c r="X15" s="64">
        <v>-4489045</v>
      </c>
      <c r="Y15" s="65">
        <v>-20.71</v>
      </c>
      <c r="Z15" s="66">
        <v>43353267</v>
      </c>
    </row>
    <row r="16" spans="1:26" ht="13.5">
      <c r="A16" s="73" t="s">
        <v>40</v>
      </c>
      <c r="B16" s="18">
        <v>28163995</v>
      </c>
      <c r="C16" s="18">
        <v>0</v>
      </c>
      <c r="D16" s="63">
        <v>0</v>
      </c>
      <c r="E16" s="64">
        <v>0</v>
      </c>
      <c r="F16" s="64">
        <v>117555</v>
      </c>
      <c r="G16" s="64">
        <v>65</v>
      </c>
      <c r="H16" s="64">
        <v>172435</v>
      </c>
      <c r="I16" s="64">
        <v>290055</v>
      </c>
      <c r="J16" s="64">
        <v>65</v>
      </c>
      <c r="K16" s="64">
        <v>63132</v>
      </c>
      <c r="L16" s="64">
        <v>75101</v>
      </c>
      <c r="M16" s="64">
        <v>138298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428353</v>
      </c>
      <c r="W16" s="64">
        <v>0</v>
      </c>
      <c r="X16" s="64">
        <v>428353</v>
      </c>
      <c r="Y16" s="65">
        <v>0</v>
      </c>
      <c r="Z16" s="66">
        <v>0</v>
      </c>
    </row>
    <row r="17" spans="1:26" ht="13.5">
      <c r="A17" s="62" t="s">
        <v>41</v>
      </c>
      <c r="B17" s="18">
        <v>129530427</v>
      </c>
      <c r="C17" s="18">
        <v>0</v>
      </c>
      <c r="D17" s="63">
        <v>89985684</v>
      </c>
      <c r="E17" s="64">
        <v>89985684</v>
      </c>
      <c r="F17" s="64">
        <v>661263</v>
      </c>
      <c r="G17" s="64">
        <v>2283619</v>
      </c>
      <c r="H17" s="64">
        <v>1794670</v>
      </c>
      <c r="I17" s="64">
        <v>4739552</v>
      </c>
      <c r="J17" s="64">
        <v>2147967</v>
      </c>
      <c r="K17" s="64">
        <v>3134128</v>
      </c>
      <c r="L17" s="64">
        <v>2133039</v>
      </c>
      <c r="M17" s="64">
        <v>7415134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12154686</v>
      </c>
      <c r="W17" s="64">
        <v>44992842</v>
      </c>
      <c r="X17" s="64">
        <v>-32838156</v>
      </c>
      <c r="Y17" s="65">
        <v>-72.99</v>
      </c>
      <c r="Z17" s="66">
        <v>89985684</v>
      </c>
    </row>
    <row r="18" spans="1:26" ht="13.5">
      <c r="A18" s="74" t="s">
        <v>42</v>
      </c>
      <c r="B18" s="75">
        <f>SUM(B11:B17)</f>
        <v>280239234</v>
      </c>
      <c r="C18" s="75">
        <f>SUM(C11:C17)</f>
        <v>0</v>
      </c>
      <c r="D18" s="76">
        <f aca="true" t="shared" si="1" ref="D18:Z18">SUM(D11:D17)</f>
        <v>217108435</v>
      </c>
      <c r="E18" s="77">
        <f t="shared" si="1"/>
        <v>217108435</v>
      </c>
      <c r="F18" s="77">
        <f t="shared" si="1"/>
        <v>6128619</v>
      </c>
      <c r="G18" s="77">
        <f t="shared" si="1"/>
        <v>12203551</v>
      </c>
      <c r="H18" s="77">
        <f t="shared" si="1"/>
        <v>11280137</v>
      </c>
      <c r="I18" s="77">
        <f t="shared" si="1"/>
        <v>29612307</v>
      </c>
      <c r="J18" s="77">
        <f t="shared" si="1"/>
        <v>10031502</v>
      </c>
      <c r="K18" s="77">
        <f t="shared" si="1"/>
        <v>11403349</v>
      </c>
      <c r="L18" s="77">
        <f t="shared" si="1"/>
        <v>11479971</v>
      </c>
      <c r="M18" s="77">
        <f t="shared" si="1"/>
        <v>32914822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62527129</v>
      </c>
      <c r="W18" s="77">
        <f t="shared" si="1"/>
        <v>108554218</v>
      </c>
      <c r="X18" s="77">
        <f t="shared" si="1"/>
        <v>-46027089</v>
      </c>
      <c r="Y18" s="71">
        <f>+IF(W18&lt;&gt;0,(X18/W18)*100,0)</f>
        <v>-42.40009264310669</v>
      </c>
      <c r="Z18" s="78">
        <f t="shared" si="1"/>
        <v>217108435</v>
      </c>
    </row>
    <row r="19" spans="1:26" ht="13.5">
      <c r="A19" s="74" t="s">
        <v>43</v>
      </c>
      <c r="B19" s="79">
        <f>+B10-B18</f>
        <v>-77109191</v>
      </c>
      <c r="C19" s="79">
        <f>+C10-C18</f>
        <v>0</v>
      </c>
      <c r="D19" s="80">
        <f aca="true" t="shared" si="2" ref="D19:Z19">+D10-D18</f>
        <v>1641512</v>
      </c>
      <c r="E19" s="81">
        <f t="shared" si="2"/>
        <v>1641512</v>
      </c>
      <c r="F19" s="81">
        <f t="shared" si="2"/>
        <v>1988746</v>
      </c>
      <c r="G19" s="81">
        <f t="shared" si="2"/>
        <v>4010833</v>
      </c>
      <c r="H19" s="81">
        <f t="shared" si="2"/>
        <v>5937027</v>
      </c>
      <c r="I19" s="81">
        <f t="shared" si="2"/>
        <v>11936606</v>
      </c>
      <c r="J19" s="81">
        <f t="shared" si="2"/>
        <v>427607</v>
      </c>
      <c r="K19" s="81">
        <f t="shared" si="2"/>
        <v>-3231088</v>
      </c>
      <c r="L19" s="81">
        <f t="shared" si="2"/>
        <v>7637620</v>
      </c>
      <c r="M19" s="81">
        <f t="shared" si="2"/>
        <v>4834139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16770745</v>
      </c>
      <c r="W19" s="81">
        <f>IF(E10=E18,0,W10-W18)</f>
        <v>820757</v>
      </c>
      <c r="X19" s="81">
        <f t="shared" si="2"/>
        <v>15949988</v>
      </c>
      <c r="Y19" s="82">
        <f>+IF(W19&lt;&gt;0,(X19/W19)*100,0)</f>
        <v>1943.326465689601</v>
      </c>
      <c r="Z19" s="83">
        <f t="shared" si="2"/>
        <v>1641512</v>
      </c>
    </row>
    <row r="20" spans="1:26" ht="13.5">
      <c r="A20" s="62" t="s">
        <v>44</v>
      </c>
      <c r="B20" s="18">
        <v>32017340</v>
      </c>
      <c r="C20" s="18">
        <v>0</v>
      </c>
      <c r="D20" s="63">
        <v>30007650</v>
      </c>
      <c r="E20" s="64">
        <v>30007650</v>
      </c>
      <c r="F20" s="64">
        <v>0</v>
      </c>
      <c r="G20" s="64">
        <v>2254939</v>
      </c>
      <c r="H20" s="64">
        <v>3720650</v>
      </c>
      <c r="I20" s="64">
        <v>5975589</v>
      </c>
      <c r="J20" s="64">
        <v>2341907</v>
      </c>
      <c r="K20" s="64">
        <v>3620</v>
      </c>
      <c r="L20" s="64">
        <v>0</v>
      </c>
      <c r="M20" s="64">
        <v>2345527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8321116</v>
      </c>
      <c r="W20" s="64">
        <v>15003825</v>
      </c>
      <c r="X20" s="64">
        <v>-6682709</v>
      </c>
      <c r="Y20" s="65">
        <v>-44.54</v>
      </c>
      <c r="Z20" s="66">
        <v>30007650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-45091851</v>
      </c>
      <c r="C22" s="90">
        <f>SUM(C19:C21)</f>
        <v>0</v>
      </c>
      <c r="D22" s="91">
        <f aca="true" t="shared" si="3" ref="D22:Z22">SUM(D19:D21)</f>
        <v>31649162</v>
      </c>
      <c r="E22" s="92">
        <f t="shared" si="3"/>
        <v>31649162</v>
      </c>
      <c r="F22" s="92">
        <f t="shared" si="3"/>
        <v>1988746</v>
      </c>
      <c r="G22" s="92">
        <f t="shared" si="3"/>
        <v>6265772</v>
      </c>
      <c r="H22" s="92">
        <f t="shared" si="3"/>
        <v>9657677</v>
      </c>
      <c r="I22" s="92">
        <f t="shared" si="3"/>
        <v>17912195</v>
      </c>
      <c r="J22" s="92">
        <f t="shared" si="3"/>
        <v>2769514</v>
      </c>
      <c r="K22" s="92">
        <f t="shared" si="3"/>
        <v>-3227468</v>
      </c>
      <c r="L22" s="92">
        <f t="shared" si="3"/>
        <v>7637620</v>
      </c>
      <c r="M22" s="92">
        <f t="shared" si="3"/>
        <v>7179666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25091861</v>
      </c>
      <c r="W22" s="92">
        <f t="shared" si="3"/>
        <v>15824582</v>
      </c>
      <c r="X22" s="92">
        <f t="shared" si="3"/>
        <v>9267279</v>
      </c>
      <c r="Y22" s="93">
        <f>+IF(W22&lt;&gt;0,(X22/W22)*100,0)</f>
        <v>58.562551604838596</v>
      </c>
      <c r="Z22" s="94">
        <f t="shared" si="3"/>
        <v>31649162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-45091851</v>
      </c>
      <c r="C24" s="79">
        <f>SUM(C22:C23)</f>
        <v>0</v>
      </c>
      <c r="D24" s="80">
        <f aca="true" t="shared" si="4" ref="D24:Z24">SUM(D22:D23)</f>
        <v>31649162</v>
      </c>
      <c r="E24" s="81">
        <f t="shared" si="4"/>
        <v>31649162</v>
      </c>
      <c r="F24" s="81">
        <f t="shared" si="4"/>
        <v>1988746</v>
      </c>
      <c r="G24" s="81">
        <f t="shared" si="4"/>
        <v>6265772</v>
      </c>
      <c r="H24" s="81">
        <f t="shared" si="4"/>
        <v>9657677</v>
      </c>
      <c r="I24" s="81">
        <f t="shared" si="4"/>
        <v>17912195</v>
      </c>
      <c r="J24" s="81">
        <f t="shared" si="4"/>
        <v>2769514</v>
      </c>
      <c r="K24" s="81">
        <f t="shared" si="4"/>
        <v>-3227468</v>
      </c>
      <c r="L24" s="81">
        <f t="shared" si="4"/>
        <v>7637620</v>
      </c>
      <c r="M24" s="81">
        <f t="shared" si="4"/>
        <v>7179666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25091861</v>
      </c>
      <c r="W24" s="81">
        <f t="shared" si="4"/>
        <v>15824582</v>
      </c>
      <c r="X24" s="81">
        <f t="shared" si="4"/>
        <v>9267279</v>
      </c>
      <c r="Y24" s="82">
        <f>+IF(W24&lt;&gt;0,(X24/W24)*100,0)</f>
        <v>58.562551604838596</v>
      </c>
      <c r="Z24" s="83">
        <f t="shared" si="4"/>
        <v>31649162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36004017</v>
      </c>
      <c r="C27" s="21">
        <v>0</v>
      </c>
      <c r="D27" s="103">
        <v>31637510</v>
      </c>
      <c r="E27" s="104">
        <v>31637510</v>
      </c>
      <c r="F27" s="104">
        <v>2679030</v>
      </c>
      <c r="G27" s="104">
        <v>6663557</v>
      </c>
      <c r="H27" s="104">
        <v>2812031</v>
      </c>
      <c r="I27" s="104">
        <v>12154618</v>
      </c>
      <c r="J27" s="104">
        <v>0</v>
      </c>
      <c r="K27" s="104">
        <v>7949678</v>
      </c>
      <c r="L27" s="104">
        <v>2671340</v>
      </c>
      <c r="M27" s="104">
        <v>10621018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22775636</v>
      </c>
      <c r="W27" s="104">
        <v>15818755</v>
      </c>
      <c r="X27" s="104">
        <v>6956881</v>
      </c>
      <c r="Y27" s="105">
        <v>43.98</v>
      </c>
      <c r="Z27" s="106">
        <v>31637510</v>
      </c>
    </row>
    <row r="28" spans="1:26" ht="13.5">
      <c r="A28" s="107" t="s">
        <v>44</v>
      </c>
      <c r="B28" s="18">
        <v>27829849</v>
      </c>
      <c r="C28" s="18">
        <v>0</v>
      </c>
      <c r="D28" s="63">
        <v>30189150</v>
      </c>
      <c r="E28" s="64">
        <v>30189150</v>
      </c>
      <c r="F28" s="64">
        <v>2119706</v>
      </c>
      <c r="G28" s="64">
        <v>6232948</v>
      </c>
      <c r="H28" s="64">
        <v>2698710</v>
      </c>
      <c r="I28" s="64">
        <v>11051364</v>
      </c>
      <c r="J28" s="64">
        <v>0</v>
      </c>
      <c r="K28" s="64">
        <v>7539234</v>
      </c>
      <c r="L28" s="64">
        <v>1053960</v>
      </c>
      <c r="M28" s="64">
        <v>8593194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19644558</v>
      </c>
      <c r="W28" s="64">
        <v>15094575</v>
      </c>
      <c r="X28" s="64">
        <v>4549983</v>
      </c>
      <c r="Y28" s="65">
        <v>30.14</v>
      </c>
      <c r="Z28" s="66">
        <v>30189150</v>
      </c>
    </row>
    <row r="29" spans="1:26" ht="13.5">
      <c r="A29" s="62" t="s">
        <v>104</v>
      </c>
      <c r="B29" s="18">
        <v>6052270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2121898</v>
      </c>
      <c r="C31" s="18">
        <v>0</v>
      </c>
      <c r="D31" s="63">
        <v>1448360</v>
      </c>
      <c r="E31" s="64">
        <v>1448360</v>
      </c>
      <c r="F31" s="64">
        <v>559324</v>
      </c>
      <c r="G31" s="64">
        <v>430609</v>
      </c>
      <c r="H31" s="64">
        <v>113321</v>
      </c>
      <c r="I31" s="64">
        <v>1103254</v>
      </c>
      <c r="J31" s="64">
        <v>0</v>
      </c>
      <c r="K31" s="64">
        <v>410444</v>
      </c>
      <c r="L31" s="64">
        <v>1617380</v>
      </c>
      <c r="M31" s="64">
        <v>2027824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3131078</v>
      </c>
      <c r="W31" s="64">
        <v>724180</v>
      </c>
      <c r="X31" s="64">
        <v>2406898</v>
      </c>
      <c r="Y31" s="65">
        <v>332.36</v>
      </c>
      <c r="Z31" s="66">
        <v>1448360</v>
      </c>
    </row>
    <row r="32" spans="1:26" ht="13.5">
      <c r="A32" s="74" t="s">
        <v>50</v>
      </c>
      <c r="B32" s="21">
        <f>SUM(B28:B31)</f>
        <v>36004017</v>
      </c>
      <c r="C32" s="21">
        <f>SUM(C28:C31)</f>
        <v>0</v>
      </c>
      <c r="D32" s="103">
        <f aca="true" t="shared" si="5" ref="D32:Z32">SUM(D28:D31)</f>
        <v>31637510</v>
      </c>
      <c r="E32" s="104">
        <f t="shared" si="5"/>
        <v>31637510</v>
      </c>
      <c r="F32" s="104">
        <f t="shared" si="5"/>
        <v>2679030</v>
      </c>
      <c r="G32" s="104">
        <f t="shared" si="5"/>
        <v>6663557</v>
      </c>
      <c r="H32" s="104">
        <f t="shared" si="5"/>
        <v>2812031</v>
      </c>
      <c r="I32" s="104">
        <f t="shared" si="5"/>
        <v>12154618</v>
      </c>
      <c r="J32" s="104">
        <f t="shared" si="5"/>
        <v>0</v>
      </c>
      <c r="K32" s="104">
        <f t="shared" si="5"/>
        <v>7949678</v>
      </c>
      <c r="L32" s="104">
        <f t="shared" si="5"/>
        <v>2671340</v>
      </c>
      <c r="M32" s="104">
        <f t="shared" si="5"/>
        <v>10621018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22775636</v>
      </c>
      <c r="W32" s="104">
        <f t="shared" si="5"/>
        <v>15818755</v>
      </c>
      <c r="X32" s="104">
        <f t="shared" si="5"/>
        <v>6956881</v>
      </c>
      <c r="Y32" s="105">
        <f>+IF(W32&lt;&gt;0,(X32/W32)*100,0)</f>
        <v>43.978688588324424</v>
      </c>
      <c r="Z32" s="106">
        <f t="shared" si="5"/>
        <v>31637510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69777720</v>
      </c>
      <c r="C35" s="18">
        <v>0</v>
      </c>
      <c r="D35" s="63">
        <v>126396742</v>
      </c>
      <c r="E35" s="64">
        <v>126396742</v>
      </c>
      <c r="F35" s="64">
        <v>163806874</v>
      </c>
      <c r="G35" s="64">
        <v>199467219</v>
      </c>
      <c r="H35" s="64">
        <v>199467219</v>
      </c>
      <c r="I35" s="64">
        <v>199467219</v>
      </c>
      <c r="J35" s="64">
        <v>0</v>
      </c>
      <c r="K35" s="64">
        <v>199467219</v>
      </c>
      <c r="L35" s="64">
        <v>98247307</v>
      </c>
      <c r="M35" s="64">
        <v>98247307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98247307</v>
      </c>
      <c r="W35" s="64">
        <v>63198371</v>
      </c>
      <c r="X35" s="64">
        <v>35048936</v>
      </c>
      <c r="Y35" s="65">
        <v>55.46</v>
      </c>
      <c r="Z35" s="66">
        <v>126396742</v>
      </c>
    </row>
    <row r="36" spans="1:26" ht="13.5">
      <c r="A36" s="62" t="s">
        <v>53</v>
      </c>
      <c r="B36" s="18">
        <v>743093962</v>
      </c>
      <c r="C36" s="18">
        <v>0</v>
      </c>
      <c r="D36" s="63">
        <v>344314945</v>
      </c>
      <c r="E36" s="64">
        <v>344314945</v>
      </c>
      <c r="F36" s="64">
        <v>763715749</v>
      </c>
      <c r="G36" s="64">
        <v>780842591</v>
      </c>
      <c r="H36" s="64">
        <v>780842591</v>
      </c>
      <c r="I36" s="64">
        <v>780842591</v>
      </c>
      <c r="J36" s="64">
        <v>0</v>
      </c>
      <c r="K36" s="64">
        <v>780842591</v>
      </c>
      <c r="L36" s="64">
        <v>769585313</v>
      </c>
      <c r="M36" s="64">
        <v>769585313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769585313</v>
      </c>
      <c r="W36" s="64">
        <v>172157473</v>
      </c>
      <c r="X36" s="64">
        <v>597427840</v>
      </c>
      <c r="Y36" s="65">
        <v>347.02</v>
      </c>
      <c r="Z36" s="66">
        <v>344314945</v>
      </c>
    </row>
    <row r="37" spans="1:26" ht="13.5">
      <c r="A37" s="62" t="s">
        <v>54</v>
      </c>
      <c r="B37" s="18">
        <v>64761158</v>
      </c>
      <c r="C37" s="18">
        <v>0</v>
      </c>
      <c r="D37" s="63">
        <v>21945948</v>
      </c>
      <c r="E37" s="64">
        <v>21945948</v>
      </c>
      <c r="F37" s="64">
        <v>133270838</v>
      </c>
      <c r="G37" s="64">
        <v>110845362</v>
      </c>
      <c r="H37" s="64">
        <v>110845362</v>
      </c>
      <c r="I37" s="64">
        <v>110845362</v>
      </c>
      <c r="J37" s="64">
        <v>0</v>
      </c>
      <c r="K37" s="64">
        <v>110845362</v>
      </c>
      <c r="L37" s="64">
        <v>106080273</v>
      </c>
      <c r="M37" s="64">
        <v>106080273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106080273</v>
      </c>
      <c r="W37" s="64">
        <v>10972974</v>
      </c>
      <c r="X37" s="64">
        <v>95107299</v>
      </c>
      <c r="Y37" s="65">
        <v>866.74</v>
      </c>
      <c r="Z37" s="66">
        <v>21945948</v>
      </c>
    </row>
    <row r="38" spans="1:26" ht="13.5">
      <c r="A38" s="62" t="s">
        <v>55</v>
      </c>
      <c r="B38" s="18">
        <v>30971903</v>
      </c>
      <c r="C38" s="18">
        <v>0</v>
      </c>
      <c r="D38" s="63">
        <v>5046715</v>
      </c>
      <c r="E38" s="64">
        <v>5046715</v>
      </c>
      <c r="F38" s="64">
        <v>33147755</v>
      </c>
      <c r="G38" s="64">
        <v>33147755</v>
      </c>
      <c r="H38" s="64">
        <v>33147755</v>
      </c>
      <c r="I38" s="64">
        <v>33147755</v>
      </c>
      <c r="J38" s="64">
        <v>0</v>
      </c>
      <c r="K38" s="64">
        <v>33147755</v>
      </c>
      <c r="L38" s="64">
        <v>30971902</v>
      </c>
      <c r="M38" s="64">
        <v>30971902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30971902</v>
      </c>
      <c r="W38" s="64">
        <v>2523358</v>
      </c>
      <c r="X38" s="64">
        <v>28448544</v>
      </c>
      <c r="Y38" s="65">
        <v>1127.41</v>
      </c>
      <c r="Z38" s="66">
        <v>5046715</v>
      </c>
    </row>
    <row r="39" spans="1:26" ht="13.5">
      <c r="A39" s="62" t="s">
        <v>56</v>
      </c>
      <c r="B39" s="18">
        <v>717138621</v>
      </c>
      <c r="C39" s="18">
        <v>0</v>
      </c>
      <c r="D39" s="63">
        <v>443719024</v>
      </c>
      <c r="E39" s="64">
        <v>443719024</v>
      </c>
      <c r="F39" s="64">
        <v>761104030</v>
      </c>
      <c r="G39" s="64">
        <v>836316693</v>
      </c>
      <c r="H39" s="64">
        <v>836316693</v>
      </c>
      <c r="I39" s="64">
        <v>836316693</v>
      </c>
      <c r="J39" s="64">
        <v>0</v>
      </c>
      <c r="K39" s="64">
        <v>836316693</v>
      </c>
      <c r="L39" s="64">
        <v>730780445</v>
      </c>
      <c r="M39" s="64">
        <v>730780445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730780445</v>
      </c>
      <c r="W39" s="64">
        <v>221859512</v>
      </c>
      <c r="X39" s="64">
        <v>508920933</v>
      </c>
      <c r="Y39" s="65">
        <v>229.39</v>
      </c>
      <c r="Z39" s="66">
        <v>443719024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53417604</v>
      </c>
      <c r="C42" s="18">
        <v>0</v>
      </c>
      <c r="D42" s="63">
        <v>63475169</v>
      </c>
      <c r="E42" s="64">
        <v>63475169</v>
      </c>
      <c r="F42" s="64">
        <v>28103928</v>
      </c>
      <c r="G42" s="64">
        <v>-10013423</v>
      </c>
      <c r="H42" s="64">
        <v>-7052353</v>
      </c>
      <c r="I42" s="64">
        <v>11038152</v>
      </c>
      <c r="J42" s="64">
        <v>10832988</v>
      </c>
      <c r="K42" s="64">
        <v>16563370</v>
      </c>
      <c r="L42" s="64">
        <v>-7909381</v>
      </c>
      <c r="M42" s="64">
        <v>19486977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30525129</v>
      </c>
      <c r="W42" s="64">
        <v>49149439</v>
      </c>
      <c r="X42" s="64">
        <v>-18624310</v>
      </c>
      <c r="Y42" s="65">
        <v>-37.89</v>
      </c>
      <c r="Z42" s="66">
        <v>63475169</v>
      </c>
    </row>
    <row r="43" spans="1:26" ht="13.5">
      <c r="A43" s="62" t="s">
        <v>59</v>
      </c>
      <c r="B43" s="18">
        <v>-53360418</v>
      </c>
      <c r="C43" s="18">
        <v>0</v>
      </c>
      <c r="D43" s="63">
        <v>-31637511</v>
      </c>
      <c r="E43" s="64">
        <v>-31637511</v>
      </c>
      <c r="F43" s="64">
        <v>0</v>
      </c>
      <c r="G43" s="64">
        <v>-10651882</v>
      </c>
      <c r="H43" s="64">
        <v>781694</v>
      </c>
      <c r="I43" s="64">
        <v>-9870188</v>
      </c>
      <c r="J43" s="64">
        <v>1336247</v>
      </c>
      <c r="K43" s="64">
        <v>-7949679</v>
      </c>
      <c r="L43" s="64">
        <v>-13928488</v>
      </c>
      <c r="M43" s="64">
        <v>-20541920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-30412108</v>
      </c>
      <c r="W43" s="64">
        <v>-18829712</v>
      </c>
      <c r="X43" s="64">
        <v>-11582396</v>
      </c>
      <c r="Y43" s="65">
        <v>61.51</v>
      </c>
      <c r="Z43" s="66">
        <v>-31637511</v>
      </c>
    </row>
    <row r="44" spans="1:26" ht="13.5">
      <c r="A44" s="62" t="s">
        <v>60</v>
      </c>
      <c r="B44" s="18">
        <v>0</v>
      </c>
      <c r="C44" s="18">
        <v>0</v>
      </c>
      <c r="D44" s="63">
        <v>-1089231</v>
      </c>
      <c r="E44" s="64">
        <v>-1089231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-643701</v>
      </c>
      <c r="X44" s="64">
        <v>643701</v>
      </c>
      <c r="Y44" s="65">
        <v>-100</v>
      </c>
      <c r="Z44" s="66">
        <v>-1089231</v>
      </c>
    </row>
    <row r="45" spans="1:26" ht="13.5">
      <c r="A45" s="74" t="s">
        <v>61</v>
      </c>
      <c r="B45" s="21">
        <v>32442</v>
      </c>
      <c r="C45" s="21">
        <v>0</v>
      </c>
      <c r="D45" s="103">
        <v>30828427</v>
      </c>
      <c r="E45" s="104">
        <v>30828427</v>
      </c>
      <c r="F45" s="104">
        <v>28136369</v>
      </c>
      <c r="G45" s="104">
        <v>7471064</v>
      </c>
      <c r="H45" s="104">
        <v>1200405</v>
      </c>
      <c r="I45" s="104">
        <v>1200405</v>
      </c>
      <c r="J45" s="104">
        <v>13369640</v>
      </c>
      <c r="K45" s="104">
        <v>21983331</v>
      </c>
      <c r="L45" s="104">
        <v>145462</v>
      </c>
      <c r="M45" s="104">
        <v>145462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145462</v>
      </c>
      <c r="W45" s="104">
        <v>29756026</v>
      </c>
      <c r="X45" s="104">
        <v>-29610564</v>
      </c>
      <c r="Y45" s="105">
        <v>-99.51</v>
      </c>
      <c r="Z45" s="106">
        <v>30828427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9802315</v>
      </c>
      <c r="C49" s="56">
        <v>0</v>
      </c>
      <c r="D49" s="133">
        <v>6782483</v>
      </c>
      <c r="E49" s="58">
        <v>7812795</v>
      </c>
      <c r="F49" s="58">
        <v>0</v>
      </c>
      <c r="G49" s="58">
        <v>0</v>
      </c>
      <c r="H49" s="58">
        <v>0</v>
      </c>
      <c r="I49" s="58">
        <v>7777014</v>
      </c>
      <c r="J49" s="58">
        <v>0</v>
      </c>
      <c r="K49" s="58">
        <v>0</v>
      </c>
      <c r="L49" s="58">
        <v>0</v>
      </c>
      <c r="M49" s="58">
        <v>6401535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5846422</v>
      </c>
      <c r="W49" s="58">
        <v>28039095</v>
      </c>
      <c r="X49" s="58">
        <v>157479666</v>
      </c>
      <c r="Y49" s="58">
        <v>229941325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214963</v>
      </c>
      <c r="C51" s="56">
        <v>0</v>
      </c>
      <c r="D51" s="133">
        <v>5189233</v>
      </c>
      <c r="E51" s="58">
        <v>3223952</v>
      </c>
      <c r="F51" s="58">
        <v>0</v>
      </c>
      <c r="G51" s="58">
        <v>0</v>
      </c>
      <c r="H51" s="58">
        <v>0</v>
      </c>
      <c r="I51" s="58">
        <v>45256</v>
      </c>
      <c r="J51" s="58">
        <v>0</v>
      </c>
      <c r="K51" s="58">
        <v>0</v>
      </c>
      <c r="L51" s="58">
        <v>0</v>
      </c>
      <c r="M51" s="58">
        <v>4764903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119588</v>
      </c>
      <c r="W51" s="58">
        <v>885125</v>
      </c>
      <c r="X51" s="58">
        <v>0</v>
      </c>
      <c r="Y51" s="58">
        <v>14443020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45.56819269437633</v>
      </c>
      <c r="C58" s="5">
        <f>IF(C67=0,0,+(C76/C67)*100)</f>
        <v>0</v>
      </c>
      <c r="D58" s="6">
        <f aca="true" t="shared" si="6" ref="D58:Z58">IF(D67=0,0,+(D76/D67)*100)</f>
        <v>99.16122285238926</v>
      </c>
      <c r="E58" s="7">
        <f t="shared" si="6"/>
        <v>99.16122285238926</v>
      </c>
      <c r="F58" s="7">
        <f t="shared" si="6"/>
        <v>50.79624621995007</v>
      </c>
      <c r="G58" s="7">
        <f t="shared" si="6"/>
        <v>29.755922909693055</v>
      </c>
      <c r="H58" s="7">
        <f t="shared" si="6"/>
        <v>31.87341075859702</v>
      </c>
      <c r="I58" s="7">
        <f t="shared" si="6"/>
        <v>35.34315867159468</v>
      </c>
      <c r="J58" s="7">
        <f t="shared" si="6"/>
        <v>45.760428514698035</v>
      </c>
      <c r="K58" s="7">
        <f t="shared" si="6"/>
        <v>38.42928155583717</v>
      </c>
      <c r="L58" s="7">
        <f t="shared" si="6"/>
        <v>15.937024497400246</v>
      </c>
      <c r="M58" s="7">
        <f t="shared" si="6"/>
        <v>33.46790671381417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34.52483709712244</v>
      </c>
      <c r="W58" s="7">
        <f t="shared" si="6"/>
        <v>97.22950651095682</v>
      </c>
      <c r="X58" s="7">
        <f t="shared" si="6"/>
        <v>0</v>
      </c>
      <c r="Y58" s="7">
        <f t="shared" si="6"/>
        <v>0</v>
      </c>
      <c r="Z58" s="8">
        <f t="shared" si="6"/>
        <v>99.16122285238926</v>
      </c>
    </row>
    <row r="59" spans="1:26" ht="13.5">
      <c r="A59" s="36" t="s">
        <v>31</v>
      </c>
      <c r="B59" s="9">
        <f aca="true" t="shared" si="7" ref="B59:Z66">IF(B68=0,0,+(B77/B68)*100)</f>
        <v>65.168509395966</v>
      </c>
      <c r="C59" s="9">
        <f t="shared" si="7"/>
        <v>0</v>
      </c>
      <c r="D59" s="2">
        <f t="shared" si="7"/>
        <v>99.99997363668719</v>
      </c>
      <c r="E59" s="10">
        <f t="shared" si="7"/>
        <v>99.99997363668719</v>
      </c>
      <c r="F59" s="10">
        <f t="shared" si="7"/>
        <v>-29768.177724407087</v>
      </c>
      <c r="G59" s="10">
        <f t="shared" si="7"/>
        <v>9.46437927288991</v>
      </c>
      <c r="H59" s="10">
        <f t="shared" si="7"/>
        <v>-18809.787530477188</v>
      </c>
      <c r="I59" s="10">
        <f t="shared" si="7"/>
        <v>25.79141464375232</v>
      </c>
      <c r="J59" s="10">
        <f t="shared" si="7"/>
        <v>14192.223127035832</v>
      </c>
      <c r="K59" s="10">
        <f t="shared" si="7"/>
        <v>-4685.206449075895</v>
      </c>
      <c r="L59" s="10">
        <f t="shared" si="7"/>
        <v>-6010.18644838563</v>
      </c>
      <c r="M59" s="10">
        <f t="shared" si="7"/>
        <v>-14247.250549890023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41.0200187830768</v>
      </c>
      <c r="W59" s="10">
        <f t="shared" si="7"/>
        <v>99.99997363668719</v>
      </c>
      <c r="X59" s="10">
        <f t="shared" si="7"/>
        <v>0</v>
      </c>
      <c r="Y59" s="10">
        <f t="shared" si="7"/>
        <v>0</v>
      </c>
      <c r="Z59" s="11">
        <f t="shared" si="7"/>
        <v>99.99997363668719</v>
      </c>
    </row>
    <row r="60" spans="1:26" ht="13.5">
      <c r="A60" s="37" t="s">
        <v>32</v>
      </c>
      <c r="B60" s="12">
        <f t="shared" si="7"/>
        <v>49.65929609792429</v>
      </c>
      <c r="C60" s="12">
        <f t="shared" si="7"/>
        <v>0</v>
      </c>
      <c r="D60" s="3">
        <f t="shared" si="7"/>
        <v>98.88851894281811</v>
      </c>
      <c r="E60" s="13">
        <f t="shared" si="7"/>
        <v>98.88851894281811</v>
      </c>
      <c r="F60" s="13">
        <f t="shared" si="7"/>
        <v>47.05077623838131</v>
      </c>
      <c r="G60" s="13">
        <f t="shared" si="7"/>
        <v>75.71712533824912</v>
      </c>
      <c r="H60" s="13">
        <f t="shared" si="7"/>
        <v>31.237511593794203</v>
      </c>
      <c r="I60" s="13">
        <f t="shared" si="7"/>
        <v>48.11157191227202</v>
      </c>
      <c r="J60" s="13">
        <f t="shared" si="7"/>
        <v>44.50999964553013</v>
      </c>
      <c r="K60" s="13">
        <f t="shared" si="7"/>
        <v>38.41119549630219</v>
      </c>
      <c r="L60" s="13">
        <f t="shared" si="7"/>
        <v>17.694895424441555</v>
      </c>
      <c r="M60" s="13">
        <f t="shared" si="7"/>
        <v>33.794089582392594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40.6221675631148</v>
      </c>
      <c r="W60" s="13">
        <f t="shared" si="7"/>
        <v>97.22815660762572</v>
      </c>
      <c r="X60" s="13">
        <f t="shared" si="7"/>
        <v>0</v>
      </c>
      <c r="Y60" s="13">
        <f t="shared" si="7"/>
        <v>0</v>
      </c>
      <c r="Z60" s="14">
        <f t="shared" si="7"/>
        <v>98.88851894281811</v>
      </c>
    </row>
    <row r="61" spans="1:26" ht="13.5">
      <c r="A61" s="38" t="s">
        <v>107</v>
      </c>
      <c r="B61" s="12">
        <f t="shared" si="7"/>
        <v>84.3439466922579</v>
      </c>
      <c r="C61" s="12">
        <f t="shared" si="7"/>
        <v>0</v>
      </c>
      <c r="D61" s="3">
        <f t="shared" si="7"/>
        <v>98.1598571731416</v>
      </c>
      <c r="E61" s="13">
        <f t="shared" si="7"/>
        <v>98.1598571731416</v>
      </c>
      <c r="F61" s="13">
        <f t="shared" si="7"/>
        <v>89.81270421827196</v>
      </c>
      <c r="G61" s="13">
        <f t="shared" si="7"/>
        <v>88.83407396110424</v>
      </c>
      <c r="H61" s="13">
        <f t="shared" si="7"/>
        <v>70.19958284731334</v>
      </c>
      <c r="I61" s="13">
        <f t="shared" si="7"/>
        <v>83.16119400527617</v>
      </c>
      <c r="J61" s="13">
        <f t="shared" si="7"/>
        <v>115.33633461269388</v>
      </c>
      <c r="K61" s="13">
        <f t="shared" si="7"/>
        <v>77.41991499967085</v>
      </c>
      <c r="L61" s="13">
        <f t="shared" si="7"/>
        <v>80.33641517226981</v>
      </c>
      <c r="M61" s="13">
        <f t="shared" si="7"/>
        <v>93.43610358689463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87.47608026787795</v>
      </c>
      <c r="W61" s="13">
        <f t="shared" si="7"/>
        <v>93.91818952248677</v>
      </c>
      <c r="X61" s="13">
        <f t="shared" si="7"/>
        <v>0</v>
      </c>
      <c r="Y61" s="13">
        <f t="shared" si="7"/>
        <v>0</v>
      </c>
      <c r="Z61" s="14">
        <f t="shared" si="7"/>
        <v>98.1598571731416</v>
      </c>
    </row>
    <row r="62" spans="1:26" ht="13.5">
      <c r="A62" s="38" t="s">
        <v>108</v>
      </c>
      <c r="B62" s="12">
        <f t="shared" si="7"/>
        <v>28.08665111261508</v>
      </c>
      <c r="C62" s="12">
        <f t="shared" si="7"/>
        <v>0</v>
      </c>
      <c r="D62" s="3">
        <f t="shared" si="7"/>
        <v>98.48212352712173</v>
      </c>
      <c r="E62" s="13">
        <f t="shared" si="7"/>
        <v>98.48212352712173</v>
      </c>
      <c r="F62" s="13">
        <f t="shared" si="7"/>
        <v>24.137029476388847</v>
      </c>
      <c r="G62" s="13">
        <f t="shared" si="7"/>
        <v>-2355.609335903852</v>
      </c>
      <c r="H62" s="13">
        <f t="shared" si="7"/>
        <v>12.67621914567936</v>
      </c>
      <c r="I62" s="13">
        <f t="shared" si="7"/>
        <v>28.038278741710943</v>
      </c>
      <c r="J62" s="13">
        <f t="shared" si="7"/>
        <v>16.291882301699307</v>
      </c>
      <c r="K62" s="13">
        <f t="shared" si="7"/>
        <v>22.964806523049933</v>
      </c>
      <c r="L62" s="13">
        <f t="shared" si="7"/>
        <v>4.9946415304035146</v>
      </c>
      <c r="M62" s="13">
        <f t="shared" si="7"/>
        <v>13.29234165804221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18.69331336870325</v>
      </c>
      <c r="W62" s="13">
        <f t="shared" si="7"/>
        <v>97.69028611482456</v>
      </c>
      <c r="X62" s="13">
        <f t="shared" si="7"/>
        <v>0</v>
      </c>
      <c r="Y62" s="13">
        <f t="shared" si="7"/>
        <v>0</v>
      </c>
      <c r="Z62" s="14">
        <f t="shared" si="7"/>
        <v>98.48212352712173</v>
      </c>
    </row>
    <row r="63" spans="1:26" ht="13.5">
      <c r="A63" s="38" t="s">
        <v>109</v>
      </c>
      <c r="B63" s="12">
        <f t="shared" si="7"/>
        <v>43.55165556271807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27.185695256704694</v>
      </c>
      <c r="G63" s="13">
        <f t="shared" si="7"/>
        <v>39.581224856105536</v>
      </c>
      <c r="H63" s="13">
        <f t="shared" si="7"/>
        <v>20.215917597759002</v>
      </c>
      <c r="I63" s="13">
        <f t="shared" si="7"/>
        <v>29.012021527743315</v>
      </c>
      <c r="J63" s="13">
        <f t="shared" si="7"/>
        <v>22.69950793904207</v>
      </c>
      <c r="K63" s="13">
        <f t="shared" si="7"/>
        <v>20.31904687824103</v>
      </c>
      <c r="L63" s="13">
        <f t="shared" si="7"/>
        <v>7.39033542094742</v>
      </c>
      <c r="M63" s="13">
        <f t="shared" si="7"/>
        <v>16.80151375193829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22.899025064513015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42.34871317660399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31.345251563478072</v>
      </c>
      <c r="G64" s="13">
        <f t="shared" si="7"/>
        <v>30.920432632228213</v>
      </c>
      <c r="H64" s="13">
        <f t="shared" si="7"/>
        <v>19.935911556571302</v>
      </c>
      <c r="I64" s="13">
        <f t="shared" si="7"/>
        <v>27.399947600023715</v>
      </c>
      <c r="J64" s="13">
        <f t="shared" si="7"/>
        <v>26.371211584478154</v>
      </c>
      <c r="K64" s="13">
        <f t="shared" si="7"/>
        <v>19.670215558066026</v>
      </c>
      <c r="L64" s="13">
        <f t="shared" si="7"/>
        <v>8.931736147010524</v>
      </c>
      <c r="M64" s="13">
        <f t="shared" si="7"/>
        <v>18.3207666865952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22.848910806626495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7.493777900978883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94.76470588235294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113</v>
      </c>
      <c r="B67" s="23">
        <v>120551022</v>
      </c>
      <c r="C67" s="23"/>
      <c r="D67" s="24">
        <v>131126963</v>
      </c>
      <c r="E67" s="25">
        <v>131126963</v>
      </c>
      <c r="F67" s="25">
        <v>7908295</v>
      </c>
      <c r="G67" s="25">
        <v>15981672</v>
      </c>
      <c r="H67" s="25">
        <v>9486051</v>
      </c>
      <c r="I67" s="25">
        <v>33376018</v>
      </c>
      <c r="J67" s="25">
        <v>9234129</v>
      </c>
      <c r="K67" s="25">
        <v>7897176</v>
      </c>
      <c r="L67" s="25">
        <v>8709863</v>
      </c>
      <c r="M67" s="25">
        <v>25841168</v>
      </c>
      <c r="N67" s="25"/>
      <c r="O67" s="25"/>
      <c r="P67" s="25"/>
      <c r="Q67" s="25"/>
      <c r="R67" s="25"/>
      <c r="S67" s="25"/>
      <c r="T67" s="25"/>
      <c r="U67" s="25"/>
      <c r="V67" s="25">
        <v>59217186</v>
      </c>
      <c r="W67" s="25">
        <v>65563482</v>
      </c>
      <c r="X67" s="25"/>
      <c r="Y67" s="24"/>
      <c r="Z67" s="26">
        <v>131126963</v>
      </c>
    </row>
    <row r="68" spans="1:26" ht="13.5" hidden="1">
      <c r="A68" s="36" t="s">
        <v>31</v>
      </c>
      <c r="B68" s="18">
        <v>11825394</v>
      </c>
      <c r="C68" s="18"/>
      <c r="D68" s="19">
        <v>15172600</v>
      </c>
      <c r="E68" s="20">
        <v>15172600</v>
      </c>
      <c r="F68" s="20">
        <v>-3331</v>
      </c>
      <c r="G68" s="20">
        <v>9390600</v>
      </c>
      <c r="H68" s="20">
        <v>-2871</v>
      </c>
      <c r="I68" s="20">
        <v>9384398</v>
      </c>
      <c r="J68" s="20">
        <v>4912</v>
      </c>
      <c r="K68" s="20">
        <v>-12715</v>
      </c>
      <c r="L68" s="20">
        <v>-2199</v>
      </c>
      <c r="M68" s="20">
        <v>-10002</v>
      </c>
      <c r="N68" s="20"/>
      <c r="O68" s="20"/>
      <c r="P68" s="20"/>
      <c r="Q68" s="20"/>
      <c r="R68" s="20"/>
      <c r="S68" s="20"/>
      <c r="T68" s="20"/>
      <c r="U68" s="20"/>
      <c r="V68" s="20">
        <v>9374396</v>
      </c>
      <c r="W68" s="20">
        <v>7586300</v>
      </c>
      <c r="X68" s="20"/>
      <c r="Y68" s="19"/>
      <c r="Z68" s="22">
        <v>15172600</v>
      </c>
    </row>
    <row r="69" spans="1:26" ht="13.5" hidden="1">
      <c r="A69" s="37" t="s">
        <v>32</v>
      </c>
      <c r="B69" s="18">
        <v>92679596</v>
      </c>
      <c r="C69" s="18"/>
      <c r="D69" s="19">
        <v>98954363</v>
      </c>
      <c r="E69" s="20">
        <v>98954363</v>
      </c>
      <c r="F69" s="20">
        <v>6430370</v>
      </c>
      <c r="G69" s="20">
        <v>5106813</v>
      </c>
      <c r="H69" s="20">
        <v>7950374</v>
      </c>
      <c r="I69" s="20">
        <v>19487557</v>
      </c>
      <c r="J69" s="20">
        <v>7927331</v>
      </c>
      <c r="K69" s="20">
        <v>6349982</v>
      </c>
      <c r="L69" s="20">
        <v>7097691</v>
      </c>
      <c r="M69" s="20">
        <v>21375004</v>
      </c>
      <c r="N69" s="20"/>
      <c r="O69" s="20"/>
      <c r="P69" s="20"/>
      <c r="Q69" s="20"/>
      <c r="R69" s="20"/>
      <c r="S69" s="20"/>
      <c r="T69" s="20"/>
      <c r="U69" s="20"/>
      <c r="V69" s="20">
        <v>40862561</v>
      </c>
      <c r="W69" s="20">
        <v>49477182</v>
      </c>
      <c r="X69" s="20"/>
      <c r="Y69" s="19"/>
      <c r="Z69" s="22">
        <v>98954363</v>
      </c>
    </row>
    <row r="70" spans="1:26" ht="13.5" hidden="1">
      <c r="A70" s="38" t="s">
        <v>107</v>
      </c>
      <c r="B70" s="18">
        <v>29134980</v>
      </c>
      <c r="C70" s="18"/>
      <c r="D70" s="19">
        <v>32581547</v>
      </c>
      <c r="E70" s="20">
        <v>32581547</v>
      </c>
      <c r="F70" s="20">
        <v>2076822</v>
      </c>
      <c r="G70" s="20">
        <v>2714589</v>
      </c>
      <c r="H70" s="20">
        <v>2253851</v>
      </c>
      <c r="I70" s="20">
        <v>7045262</v>
      </c>
      <c r="J70" s="20">
        <v>2069784</v>
      </c>
      <c r="K70" s="20">
        <v>1929169</v>
      </c>
      <c r="L70" s="20">
        <v>1101615</v>
      </c>
      <c r="M70" s="20">
        <v>5100568</v>
      </c>
      <c r="N70" s="20"/>
      <c r="O70" s="20"/>
      <c r="P70" s="20"/>
      <c r="Q70" s="20"/>
      <c r="R70" s="20"/>
      <c r="S70" s="20"/>
      <c r="T70" s="20"/>
      <c r="U70" s="20"/>
      <c r="V70" s="20">
        <v>12145830</v>
      </c>
      <c r="W70" s="20">
        <v>16290774</v>
      </c>
      <c r="X70" s="20"/>
      <c r="Y70" s="19"/>
      <c r="Z70" s="22">
        <v>32581547</v>
      </c>
    </row>
    <row r="71" spans="1:26" ht="13.5" hidden="1">
      <c r="A71" s="38" t="s">
        <v>108</v>
      </c>
      <c r="B71" s="18">
        <v>39742271</v>
      </c>
      <c r="C71" s="18"/>
      <c r="D71" s="19">
        <v>32961312</v>
      </c>
      <c r="E71" s="20">
        <v>32961312</v>
      </c>
      <c r="F71" s="20">
        <v>1950646</v>
      </c>
      <c r="G71" s="20">
        <v>-24379</v>
      </c>
      <c r="H71" s="20">
        <v>3287384</v>
      </c>
      <c r="I71" s="20">
        <v>5213651</v>
      </c>
      <c r="J71" s="20">
        <v>3441579</v>
      </c>
      <c r="K71" s="20">
        <v>2001763</v>
      </c>
      <c r="L71" s="20">
        <v>3577514</v>
      </c>
      <c r="M71" s="20">
        <v>9020856</v>
      </c>
      <c r="N71" s="20"/>
      <c r="O71" s="20"/>
      <c r="P71" s="20"/>
      <c r="Q71" s="20"/>
      <c r="R71" s="20"/>
      <c r="S71" s="20"/>
      <c r="T71" s="20"/>
      <c r="U71" s="20"/>
      <c r="V71" s="20">
        <v>14234507</v>
      </c>
      <c r="W71" s="20">
        <v>16480656</v>
      </c>
      <c r="X71" s="20"/>
      <c r="Y71" s="19"/>
      <c r="Z71" s="22">
        <v>32961312</v>
      </c>
    </row>
    <row r="72" spans="1:26" ht="13.5" hidden="1">
      <c r="A72" s="38" t="s">
        <v>109</v>
      </c>
      <c r="B72" s="18">
        <v>15145213</v>
      </c>
      <c r="C72" s="18"/>
      <c r="D72" s="19">
        <v>21402024</v>
      </c>
      <c r="E72" s="20">
        <v>21402024</v>
      </c>
      <c r="F72" s="20">
        <v>1532247</v>
      </c>
      <c r="G72" s="20">
        <v>1544361</v>
      </c>
      <c r="H72" s="20">
        <v>1537531</v>
      </c>
      <c r="I72" s="20">
        <v>4614139</v>
      </c>
      <c r="J72" s="20">
        <v>1540866</v>
      </c>
      <c r="K72" s="20">
        <v>1542720</v>
      </c>
      <c r="L72" s="20">
        <v>1542271</v>
      </c>
      <c r="M72" s="20">
        <v>4625857</v>
      </c>
      <c r="N72" s="20"/>
      <c r="O72" s="20"/>
      <c r="P72" s="20"/>
      <c r="Q72" s="20"/>
      <c r="R72" s="20"/>
      <c r="S72" s="20"/>
      <c r="T72" s="20"/>
      <c r="U72" s="20"/>
      <c r="V72" s="20">
        <v>9239996</v>
      </c>
      <c r="W72" s="20">
        <v>10701012</v>
      </c>
      <c r="X72" s="20"/>
      <c r="Y72" s="19"/>
      <c r="Z72" s="22">
        <v>21402024</v>
      </c>
    </row>
    <row r="73" spans="1:26" ht="13.5" hidden="1">
      <c r="A73" s="38" t="s">
        <v>110</v>
      </c>
      <c r="B73" s="18">
        <v>8657132</v>
      </c>
      <c r="C73" s="18"/>
      <c r="D73" s="19">
        <v>12009480</v>
      </c>
      <c r="E73" s="20">
        <v>12009480</v>
      </c>
      <c r="F73" s="20">
        <v>870655</v>
      </c>
      <c r="G73" s="20">
        <v>872242</v>
      </c>
      <c r="H73" s="20">
        <v>871608</v>
      </c>
      <c r="I73" s="20">
        <v>2614505</v>
      </c>
      <c r="J73" s="20">
        <v>875102</v>
      </c>
      <c r="K73" s="20">
        <v>876330</v>
      </c>
      <c r="L73" s="20">
        <v>876291</v>
      </c>
      <c r="M73" s="20">
        <v>2627723</v>
      </c>
      <c r="N73" s="20"/>
      <c r="O73" s="20"/>
      <c r="P73" s="20"/>
      <c r="Q73" s="20"/>
      <c r="R73" s="20"/>
      <c r="S73" s="20"/>
      <c r="T73" s="20"/>
      <c r="U73" s="20"/>
      <c r="V73" s="20">
        <v>5242228</v>
      </c>
      <c r="W73" s="20">
        <v>6004740</v>
      </c>
      <c r="X73" s="20"/>
      <c r="Y73" s="19"/>
      <c r="Z73" s="22">
        <v>12009480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16046032</v>
      </c>
      <c r="C75" s="27"/>
      <c r="D75" s="28">
        <v>17000000</v>
      </c>
      <c r="E75" s="29">
        <v>17000000</v>
      </c>
      <c r="F75" s="29">
        <v>1481256</v>
      </c>
      <c r="G75" s="29">
        <v>1484259</v>
      </c>
      <c r="H75" s="29">
        <v>1538548</v>
      </c>
      <c r="I75" s="29">
        <v>4504063</v>
      </c>
      <c r="J75" s="29">
        <v>1301886</v>
      </c>
      <c r="K75" s="29">
        <v>1559909</v>
      </c>
      <c r="L75" s="29">
        <v>1614371</v>
      </c>
      <c r="M75" s="29">
        <v>4476166</v>
      </c>
      <c r="N75" s="29"/>
      <c r="O75" s="29"/>
      <c r="P75" s="29"/>
      <c r="Q75" s="29"/>
      <c r="R75" s="29"/>
      <c r="S75" s="29"/>
      <c r="T75" s="29"/>
      <c r="U75" s="29"/>
      <c r="V75" s="29">
        <v>8980229</v>
      </c>
      <c r="W75" s="29">
        <v>8500000</v>
      </c>
      <c r="X75" s="29"/>
      <c r="Y75" s="28"/>
      <c r="Z75" s="30">
        <v>17000000</v>
      </c>
    </row>
    <row r="76" spans="1:26" ht="13.5" hidden="1">
      <c r="A76" s="41" t="s">
        <v>114</v>
      </c>
      <c r="B76" s="31">
        <v>54932922</v>
      </c>
      <c r="C76" s="31"/>
      <c r="D76" s="32">
        <v>130027100</v>
      </c>
      <c r="E76" s="33">
        <v>130027100</v>
      </c>
      <c r="F76" s="33">
        <v>4017117</v>
      </c>
      <c r="G76" s="33">
        <v>4755494</v>
      </c>
      <c r="H76" s="33">
        <v>3023528</v>
      </c>
      <c r="I76" s="33">
        <v>11796139</v>
      </c>
      <c r="J76" s="33">
        <v>4225577</v>
      </c>
      <c r="K76" s="33">
        <v>3034828</v>
      </c>
      <c r="L76" s="33">
        <v>1388093</v>
      </c>
      <c r="M76" s="33">
        <v>8648498</v>
      </c>
      <c r="N76" s="33"/>
      <c r="O76" s="33"/>
      <c r="P76" s="33"/>
      <c r="Q76" s="33"/>
      <c r="R76" s="33"/>
      <c r="S76" s="33"/>
      <c r="T76" s="33"/>
      <c r="U76" s="33"/>
      <c r="V76" s="33">
        <v>20444637</v>
      </c>
      <c r="W76" s="33">
        <v>63747050</v>
      </c>
      <c r="X76" s="33"/>
      <c r="Y76" s="32"/>
      <c r="Z76" s="34">
        <v>130027100</v>
      </c>
    </row>
    <row r="77" spans="1:26" ht="13.5" hidden="1">
      <c r="A77" s="36" t="s">
        <v>31</v>
      </c>
      <c r="B77" s="18">
        <v>7706433</v>
      </c>
      <c r="C77" s="18"/>
      <c r="D77" s="19">
        <v>15172596</v>
      </c>
      <c r="E77" s="20">
        <v>15172596</v>
      </c>
      <c r="F77" s="20">
        <v>991578</v>
      </c>
      <c r="G77" s="20">
        <v>888762</v>
      </c>
      <c r="H77" s="20">
        <v>540029</v>
      </c>
      <c r="I77" s="20">
        <v>2420369</v>
      </c>
      <c r="J77" s="20">
        <v>697122</v>
      </c>
      <c r="K77" s="20">
        <v>595724</v>
      </c>
      <c r="L77" s="20">
        <v>132164</v>
      </c>
      <c r="M77" s="20">
        <v>1425010</v>
      </c>
      <c r="N77" s="20"/>
      <c r="O77" s="20"/>
      <c r="P77" s="20"/>
      <c r="Q77" s="20"/>
      <c r="R77" s="20"/>
      <c r="S77" s="20"/>
      <c r="T77" s="20"/>
      <c r="U77" s="20"/>
      <c r="V77" s="20">
        <v>3845379</v>
      </c>
      <c r="W77" s="20">
        <v>7586298</v>
      </c>
      <c r="X77" s="20"/>
      <c r="Y77" s="19"/>
      <c r="Z77" s="22">
        <v>15172596</v>
      </c>
    </row>
    <row r="78" spans="1:26" ht="13.5" hidden="1">
      <c r="A78" s="37" t="s">
        <v>32</v>
      </c>
      <c r="B78" s="18">
        <v>46024035</v>
      </c>
      <c r="C78" s="18"/>
      <c r="D78" s="19">
        <v>97854504</v>
      </c>
      <c r="E78" s="20">
        <v>97854504</v>
      </c>
      <c r="F78" s="20">
        <v>3025539</v>
      </c>
      <c r="G78" s="20">
        <v>3866732</v>
      </c>
      <c r="H78" s="20">
        <v>2483499</v>
      </c>
      <c r="I78" s="20">
        <v>9375770</v>
      </c>
      <c r="J78" s="20">
        <v>3528455</v>
      </c>
      <c r="K78" s="20">
        <v>2439104</v>
      </c>
      <c r="L78" s="20">
        <v>1255929</v>
      </c>
      <c r="M78" s="20">
        <v>7223488</v>
      </c>
      <c r="N78" s="20"/>
      <c r="O78" s="20"/>
      <c r="P78" s="20"/>
      <c r="Q78" s="20"/>
      <c r="R78" s="20"/>
      <c r="S78" s="20"/>
      <c r="T78" s="20"/>
      <c r="U78" s="20"/>
      <c r="V78" s="20">
        <v>16599258</v>
      </c>
      <c r="W78" s="20">
        <v>48105752</v>
      </c>
      <c r="X78" s="20"/>
      <c r="Y78" s="19"/>
      <c r="Z78" s="22">
        <v>97854504</v>
      </c>
    </row>
    <row r="79" spans="1:26" ht="13.5" hidden="1">
      <c r="A79" s="38" t="s">
        <v>107</v>
      </c>
      <c r="B79" s="18">
        <v>24573592</v>
      </c>
      <c r="C79" s="18"/>
      <c r="D79" s="19">
        <v>31982000</v>
      </c>
      <c r="E79" s="20">
        <v>31982000</v>
      </c>
      <c r="F79" s="20">
        <v>1865250</v>
      </c>
      <c r="G79" s="20">
        <v>2411480</v>
      </c>
      <c r="H79" s="20">
        <v>1582194</v>
      </c>
      <c r="I79" s="20">
        <v>5858924</v>
      </c>
      <c r="J79" s="20">
        <v>2387213</v>
      </c>
      <c r="K79" s="20">
        <v>1493561</v>
      </c>
      <c r="L79" s="20">
        <v>884998</v>
      </c>
      <c r="M79" s="20">
        <v>4765772</v>
      </c>
      <c r="N79" s="20"/>
      <c r="O79" s="20"/>
      <c r="P79" s="20"/>
      <c r="Q79" s="20"/>
      <c r="R79" s="20"/>
      <c r="S79" s="20"/>
      <c r="T79" s="20"/>
      <c r="U79" s="20"/>
      <c r="V79" s="20">
        <v>10624696</v>
      </c>
      <c r="W79" s="20">
        <v>15300000</v>
      </c>
      <c r="X79" s="20"/>
      <c r="Y79" s="19"/>
      <c r="Z79" s="22">
        <v>31982000</v>
      </c>
    </row>
    <row r="80" spans="1:26" ht="13.5" hidden="1">
      <c r="A80" s="38" t="s">
        <v>108</v>
      </c>
      <c r="B80" s="18">
        <v>11162273</v>
      </c>
      <c r="C80" s="18"/>
      <c r="D80" s="19">
        <v>32461000</v>
      </c>
      <c r="E80" s="20">
        <v>32461000</v>
      </c>
      <c r="F80" s="20">
        <v>470828</v>
      </c>
      <c r="G80" s="20">
        <v>574274</v>
      </c>
      <c r="H80" s="20">
        <v>416716</v>
      </c>
      <c r="I80" s="20">
        <v>1461818</v>
      </c>
      <c r="J80" s="20">
        <v>560698</v>
      </c>
      <c r="K80" s="20">
        <v>459701</v>
      </c>
      <c r="L80" s="20">
        <v>178684</v>
      </c>
      <c r="M80" s="20">
        <v>1199083</v>
      </c>
      <c r="N80" s="20"/>
      <c r="O80" s="20"/>
      <c r="P80" s="20"/>
      <c r="Q80" s="20"/>
      <c r="R80" s="20"/>
      <c r="S80" s="20"/>
      <c r="T80" s="20"/>
      <c r="U80" s="20"/>
      <c r="V80" s="20">
        <v>2660901</v>
      </c>
      <c r="W80" s="20">
        <v>16100000</v>
      </c>
      <c r="X80" s="20"/>
      <c r="Y80" s="19"/>
      <c r="Z80" s="22">
        <v>32461000</v>
      </c>
    </row>
    <row r="81" spans="1:26" ht="13.5" hidden="1">
      <c r="A81" s="38" t="s">
        <v>109</v>
      </c>
      <c r="B81" s="18">
        <v>6595991</v>
      </c>
      <c r="C81" s="18"/>
      <c r="D81" s="19">
        <v>21402024</v>
      </c>
      <c r="E81" s="20">
        <v>21402024</v>
      </c>
      <c r="F81" s="20">
        <v>416552</v>
      </c>
      <c r="G81" s="20">
        <v>611277</v>
      </c>
      <c r="H81" s="20">
        <v>310826</v>
      </c>
      <c r="I81" s="20">
        <v>1338655</v>
      </c>
      <c r="J81" s="20">
        <v>349769</v>
      </c>
      <c r="K81" s="20">
        <v>313466</v>
      </c>
      <c r="L81" s="20">
        <v>113979</v>
      </c>
      <c r="M81" s="20">
        <v>777214</v>
      </c>
      <c r="N81" s="20"/>
      <c r="O81" s="20"/>
      <c r="P81" s="20"/>
      <c r="Q81" s="20"/>
      <c r="R81" s="20"/>
      <c r="S81" s="20"/>
      <c r="T81" s="20"/>
      <c r="U81" s="20"/>
      <c r="V81" s="20">
        <v>2115869</v>
      </c>
      <c r="W81" s="20">
        <v>10701012</v>
      </c>
      <c r="X81" s="20"/>
      <c r="Y81" s="19"/>
      <c r="Z81" s="22">
        <v>21402024</v>
      </c>
    </row>
    <row r="82" spans="1:26" ht="13.5" hidden="1">
      <c r="A82" s="38" t="s">
        <v>110</v>
      </c>
      <c r="B82" s="18">
        <v>3666184</v>
      </c>
      <c r="C82" s="18"/>
      <c r="D82" s="19">
        <v>12009480</v>
      </c>
      <c r="E82" s="20">
        <v>12009480</v>
      </c>
      <c r="F82" s="20">
        <v>272909</v>
      </c>
      <c r="G82" s="20">
        <v>269701</v>
      </c>
      <c r="H82" s="20">
        <v>173763</v>
      </c>
      <c r="I82" s="20">
        <v>716373</v>
      </c>
      <c r="J82" s="20">
        <v>230775</v>
      </c>
      <c r="K82" s="20">
        <v>172376</v>
      </c>
      <c r="L82" s="20">
        <v>78268</v>
      </c>
      <c r="M82" s="20">
        <v>481419</v>
      </c>
      <c r="N82" s="20"/>
      <c r="O82" s="20"/>
      <c r="P82" s="20"/>
      <c r="Q82" s="20"/>
      <c r="R82" s="20"/>
      <c r="S82" s="20"/>
      <c r="T82" s="20"/>
      <c r="U82" s="20"/>
      <c r="V82" s="20">
        <v>1197792</v>
      </c>
      <c r="W82" s="20">
        <v>6004740</v>
      </c>
      <c r="X82" s="20"/>
      <c r="Y82" s="19"/>
      <c r="Z82" s="22">
        <v>12009480</v>
      </c>
    </row>
    <row r="83" spans="1:26" ht="13.5" hidden="1">
      <c r="A83" s="38" t="s">
        <v>111</v>
      </c>
      <c r="B83" s="18">
        <v>25995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>
        <v>1202454</v>
      </c>
      <c r="C84" s="27"/>
      <c r="D84" s="28">
        <v>17000000</v>
      </c>
      <c r="E84" s="29">
        <v>17000000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8055000</v>
      </c>
      <c r="X84" s="29"/>
      <c r="Y84" s="28"/>
      <c r="Z84" s="30">
        <v>17000000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2518928</v>
      </c>
      <c r="C7" s="18">
        <v>0</v>
      </c>
      <c r="D7" s="63">
        <v>1560000</v>
      </c>
      <c r="E7" s="64">
        <v>1560000</v>
      </c>
      <c r="F7" s="64">
        <v>263663</v>
      </c>
      <c r="G7" s="64">
        <v>264847</v>
      </c>
      <c r="H7" s="64">
        <v>265650</v>
      </c>
      <c r="I7" s="64">
        <v>794160</v>
      </c>
      <c r="J7" s="64">
        <v>221780</v>
      </c>
      <c r="K7" s="64">
        <v>178890</v>
      </c>
      <c r="L7" s="64">
        <v>263516</v>
      </c>
      <c r="M7" s="64">
        <v>664186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1458346</v>
      </c>
      <c r="W7" s="64">
        <v>780000</v>
      </c>
      <c r="X7" s="64">
        <v>678346</v>
      </c>
      <c r="Y7" s="65">
        <v>86.97</v>
      </c>
      <c r="Z7" s="66">
        <v>1560000</v>
      </c>
    </row>
    <row r="8" spans="1:26" ht="13.5">
      <c r="A8" s="62" t="s">
        <v>34</v>
      </c>
      <c r="B8" s="18">
        <v>80630082</v>
      </c>
      <c r="C8" s="18">
        <v>0</v>
      </c>
      <c r="D8" s="63">
        <v>84421000</v>
      </c>
      <c r="E8" s="64">
        <v>84421000</v>
      </c>
      <c r="F8" s="64">
        <v>35011000</v>
      </c>
      <c r="G8" s="64">
        <v>1290000</v>
      </c>
      <c r="H8" s="64">
        <v>0</v>
      </c>
      <c r="I8" s="64">
        <v>36301000</v>
      </c>
      <c r="J8" s="64">
        <v>0</v>
      </c>
      <c r="K8" s="64">
        <v>26221000</v>
      </c>
      <c r="L8" s="64">
        <v>0</v>
      </c>
      <c r="M8" s="64">
        <v>26221000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62522000</v>
      </c>
      <c r="W8" s="64">
        <v>42210500</v>
      </c>
      <c r="X8" s="64">
        <v>20311500</v>
      </c>
      <c r="Y8" s="65">
        <v>48.12</v>
      </c>
      <c r="Z8" s="66">
        <v>84421000</v>
      </c>
    </row>
    <row r="9" spans="1:26" ht="13.5">
      <c r="A9" s="62" t="s">
        <v>35</v>
      </c>
      <c r="B9" s="18">
        <v>222759</v>
      </c>
      <c r="C9" s="18">
        <v>0</v>
      </c>
      <c r="D9" s="63">
        <v>875000</v>
      </c>
      <c r="E9" s="64">
        <v>875000</v>
      </c>
      <c r="F9" s="64">
        <v>8822</v>
      </c>
      <c r="G9" s="64">
        <v>6042</v>
      </c>
      <c r="H9" s="64">
        <v>6259</v>
      </c>
      <c r="I9" s="64">
        <v>21123</v>
      </c>
      <c r="J9" s="64">
        <v>8374</v>
      </c>
      <c r="K9" s="64">
        <v>3541</v>
      </c>
      <c r="L9" s="64">
        <v>635</v>
      </c>
      <c r="M9" s="64">
        <v>12550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33673</v>
      </c>
      <c r="W9" s="64">
        <v>437500</v>
      </c>
      <c r="X9" s="64">
        <v>-403827</v>
      </c>
      <c r="Y9" s="65">
        <v>-92.3</v>
      </c>
      <c r="Z9" s="66">
        <v>875000</v>
      </c>
    </row>
    <row r="10" spans="1:26" ht="25.5">
      <c r="A10" s="67" t="s">
        <v>99</v>
      </c>
      <c r="B10" s="68">
        <f>SUM(B5:B9)</f>
        <v>83371769</v>
      </c>
      <c r="C10" s="68">
        <f>SUM(C5:C9)</f>
        <v>0</v>
      </c>
      <c r="D10" s="69">
        <f aca="true" t="shared" si="0" ref="D10:Z10">SUM(D5:D9)</f>
        <v>86856000</v>
      </c>
      <c r="E10" s="70">
        <f t="shared" si="0"/>
        <v>86856000</v>
      </c>
      <c r="F10" s="70">
        <f t="shared" si="0"/>
        <v>35283485</v>
      </c>
      <c r="G10" s="70">
        <f t="shared" si="0"/>
        <v>1560889</v>
      </c>
      <c r="H10" s="70">
        <f t="shared" si="0"/>
        <v>271909</v>
      </c>
      <c r="I10" s="70">
        <f t="shared" si="0"/>
        <v>37116283</v>
      </c>
      <c r="J10" s="70">
        <f t="shared" si="0"/>
        <v>230154</v>
      </c>
      <c r="K10" s="70">
        <f t="shared" si="0"/>
        <v>26403431</v>
      </c>
      <c r="L10" s="70">
        <f t="shared" si="0"/>
        <v>264151</v>
      </c>
      <c r="M10" s="70">
        <f t="shared" si="0"/>
        <v>26897736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64014019</v>
      </c>
      <c r="W10" s="70">
        <f t="shared" si="0"/>
        <v>43428000</v>
      </c>
      <c r="X10" s="70">
        <f t="shared" si="0"/>
        <v>20586019</v>
      </c>
      <c r="Y10" s="71">
        <f>+IF(W10&lt;&gt;0,(X10/W10)*100,0)</f>
        <v>47.40264115317307</v>
      </c>
      <c r="Z10" s="72">
        <f t="shared" si="0"/>
        <v>86856000</v>
      </c>
    </row>
    <row r="11" spans="1:26" ht="13.5">
      <c r="A11" s="62" t="s">
        <v>36</v>
      </c>
      <c r="B11" s="18">
        <v>35329884</v>
      </c>
      <c r="C11" s="18">
        <v>0</v>
      </c>
      <c r="D11" s="63">
        <v>41576174</v>
      </c>
      <c r="E11" s="64">
        <v>41576174</v>
      </c>
      <c r="F11" s="64">
        <v>2980955</v>
      </c>
      <c r="G11" s="64">
        <v>3028436</v>
      </c>
      <c r="H11" s="64">
        <v>3445885</v>
      </c>
      <c r="I11" s="64">
        <v>9455276</v>
      </c>
      <c r="J11" s="64">
        <v>3672876</v>
      </c>
      <c r="K11" s="64">
        <v>3309817</v>
      </c>
      <c r="L11" s="64">
        <v>3635800</v>
      </c>
      <c r="M11" s="64">
        <v>10618493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20073769</v>
      </c>
      <c r="W11" s="64">
        <v>20788087</v>
      </c>
      <c r="X11" s="64">
        <v>-714318</v>
      </c>
      <c r="Y11" s="65">
        <v>-3.44</v>
      </c>
      <c r="Z11" s="66">
        <v>41576174</v>
      </c>
    </row>
    <row r="12" spans="1:26" ht="13.5">
      <c r="A12" s="62" t="s">
        <v>37</v>
      </c>
      <c r="B12" s="18">
        <v>7092378</v>
      </c>
      <c r="C12" s="18">
        <v>0</v>
      </c>
      <c r="D12" s="63">
        <v>8271994</v>
      </c>
      <c r="E12" s="64">
        <v>8271994</v>
      </c>
      <c r="F12" s="64">
        <v>678821</v>
      </c>
      <c r="G12" s="64">
        <v>690222</v>
      </c>
      <c r="H12" s="64">
        <v>717469</v>
      </c>
      <c r="I12" s="64">
        <v>2086512</v>
      </c>
      <c r="J12" s="64">
        <v>702540</v>
      </c>
      <c r="K12" s="64">
        <v>689043</v>
      </c>
      <c r="L12" s="64">
        <v>690200</v>
      </c>
      <c r="M12" s="64">
        <v>2081783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4168295</v>
      </c>
      <c r="W12" s="64">
        <v>4135997</v>
      </c>
      <c r="X12" s="64">
        <v>32298</v>
      </c>
      <c r="Y12" s="65">
        <v>0.78</v>
      </c>
      <c r="Z12" s="66">
        <v>8271994</v>
      </c>
    </row>
    <row r="13" spans="1:26" ht="13.5">
      <c r="A13" s="62" t="s">
        <v>100</v>
      </c>
      <c r="B13" s="18">
        <v>1180678</v>
      </c>
      <c r="C13" s="18">
        <v>0</v>
      </c>
      <c r="D13" s="63">
        <v>800000</v>
      </c>
      <c r="E13" s="64">
        <v>800000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400000</v>
      </c>
      <c r="X13" s="64">
        <v>-400000</v>
      </c>
      <c r="Y13" s="65">
        <v>-100</v>
      </c>
      <c r="Z13" s="66">
        <v>800000</v>
      </c>
    </row>
    <row r="14" spans="1:26" ht="13.5">
      <c r="A14" s="62" t="s">
        <v>38</v>
      </c>
      <c r="B14" s="18">
        <v>249075</v>
      </c>
      <c r="C14" s="18">
        <v>0</v>
      </c>
      <c r="D14" s="63">
        <v>60000</v>
      </c>
      <c r="E14" s="64">
        <v>60000</v>
      </c>
      <c r="F14" s="64">
        <v>4045</v>
      </c>
      <c r="G14" s="64">
        <v>0</v>
      </c>
      <c r="H14" s="64">
        <v>5747</v>
      </c>
      <c r="I14" s="64">
        <v>9792</v>
      </c>
      <c r="J14" s="64">
        <v>3096</v>
      </c>
      <c r="K14" s="64">
        <v>908</v>
      </c>
      <c r="L14" s="64">
        <v>3141</v>
      </c>
      <c r="M14" s="64">
        <v>7145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16937</v>
      </c>
      <c r="W14" s="64">
        <v>30000</v>
      </c>
      <c r="X14" s="64">
        <v>-13063</v>
      </c>
      <c r="Y14" s="65">
        <v>-43.54</v>
      </c>
      <c r="Z14" s="66">
        <v>60000</v>
      </c>
    </row>
    <row r="15" spans="1:26" ht="13.5">
      <c r="A15" s="62" t="s">
        <v>39</v>
      </c>
      <c r="B15" s="18">
        <v>924910</v>
      </c>
      <c r="C15" s="18">
        <v>0</v>
      </c>
      <c r="D15" s="63">
        <v>600000</v>
      </c>
      <c r="E15" s="64">
        <v>600000</v>
      </c>
      <c r="F15" s="64">
        <v>86768</v>
      </c>
      <c r="G15" s="64">
        <v>57899</v>
      </c>
      <c r="H15" s="64">
        <v>78237</v>
      </c>
      <c r="I15" s="64">
        <v>222904</v>
      </c>
      <c r="J15" s="64">
        <v>89425</v>
      </c>
      <c r="K15" s="64">
        <v>63676</v>
      </c>
      <c r="L15" s="64">
        <v>94967</v>
      </c>
      <c r="M15" s="64">
        <v>248068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470972</v>
      </c>
      <c r="W15" s="64">
        <v>300000</v>
      </c>
      <c r="X15" s="64">
        <v>170972</v>
      </c>
      <c r="Y15" s="65">
        <v>56.99</v>
      </c>
      <c r="Z15" s="66">
        <v>600000</v>
      </c>
    </row>
    <row r="16" spans="1:26" ht="13.5">
      <c r="A16" s="73" t="s">
        <v>40</v>
      </c>
      <c r="B16" s="18">
        <v>24888445</v>
      </c>
      <c r="C16" s="18">
        <v>0</v>
      </c>
      <c r="D16" s="63">
        <v>29500000</v>
      </c>
      <c r="E16" s="64">
        <v>29500000</v>
      </c>
      <c r="F16" s="64">
        <v>0</v>
      </c>
      <c r="G16" s="64">
        <v>0</v>
      </c>
      <c r="H16" s="64">
        <v>7874241</v>
      </c>
      <c r="I16" s="64">
        <v>7874241</v>
      </c>
      <c r="J16" s="64">
        <v>1382839</v>
      </c>
      <c r="K16" s="64">
        <v>868300</v>
      </c>
      <c r="L16" s="64">
        <v>2750940</v>
      </c>
      <c r="M16" s="64">
        <v>5002079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12876320</v>
      </c>
      <c r="W16" s="64">
        <v>14750000</v>
      </c>
      <c r="X16" s="64">
        <v>-1873680</v>
      </c>
      <c r="Y16" s="65">
        <v>-12.7</v>
      </c>
      <c r="Z16" s="66">
        <v>29500000</v>
      </c>
    </row>
    <row r="17" spans="1:26" ht="13.5">
      <c r="A17" s="62" t="s">
        <v>41</v>
      </c>
      <c r="B17" s="18">
        <v>16677107</v>
      </c>
      <c r="C17" s="18">
        <v>0</v>
      </c>
      <c r="D17" s="63">
        <v>26637664</v>
      </c>
      <c r="E17" s="64">
        <v>26637664</v>
      </c>
      <c r="F17" s="64">
        <v>1991792</v>
      </c>
      <c r="G17" s="64">
        <v>2376570</v>
      </c>
      <c r="H17" s="64">
        <v>747901</v>
      </c>
      <c r="I17" s="64">
        <v>5116263</v>
      </c>
      <c r="J17" s="64">
        <v>2325458</v>
      </c>
      <c r="K17" s="64">
        <v>1086562</v>
      </c>
      <c r="L17" s="64">
        <v>1524955</v>
      </c>
      <c r="M17" s="64">
        <v>4936975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10053238</v>
      </c>
      <c r="W17" s="64">
        <v>13318832</v>
      </c>
      <c r="X17" s="64">
        <v>-3265594</v>
      </c>
      <c r="Y17" s="65">
        <v>-24.52</v>
      </c>
      <c r="Z17" s="66">
        <v>26637664</v>
      </c>
    </row>
    <row r="18" spans="1:26" ht="13.5">
      <c r="A18" s="74" t="s">
        <v>42</v>
      </c>
      <c r="B18" s="75">
        <f>SUM(B11:B17)</f>
        <v>86342477</v>
      </c>
      <c r="C18" s="75">
        <f>SUM(C11:C17)</f>
        <v>0</v>
      </c>
      <c r="D18" s="76">
        <f aca="true" t="shared" si="1" ref="D18:Z18">SUM(D11:D17)</f>
        <v>107445832</v>
      </c>
      <c r="E18" s="77">
        <f t="shared" si="1"/>
        <v>107445832</v>
      </c>
      <c r="F18" s="77">
        <f t="shared" si="1"/>
        <v>5742381</v>
      </c>
      <c r="G18" s="77">
        <f t="shared" si="1"/>
        <v>6153127</v>
      </c>
      <c r="H18" s="77">
        <f t="shared" si="1"/>
        <v>12869480</v>
      </c>
      <c r="I18" s="77">
        <f t="shared" si="1"/>
        <v>24764988</v>
      </c>
      <c r="J18" s="77">
        <f t="shared" si="1"/>
        <v>8176234</v>
      </c>
      <c r="K18" s="77">
        <f t="shared" si="1"/>
        <v>6018306</v>
      </c>
      <c r="L18" s="77">
        <f t="shared" si="1"/>
        <v>8700003</v>
      </c>
      <c r="M18" s="77">
        <f t="shared" si="1"/>
        <v>22894543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47659531</v>
      </c>
      <c r="W18" s="77">
        <f t="shared" si="1"/>
        <v>53722916</v>
      </c>
      <c r="X18" s="77">
        <f t="shared" si="1"/>
        <v>-6063385</v>
      </c>
      <c r="Y18" s="71">
        <f>+IF(W18&lt;&gt;0,(X18/W18)*100,0)</f>
        <v>-11.286403366488893</v>
      </c>
      <c r="Z18" s="78">
        <f t="shared" si="1"/>
        <v>107445832</v>
      </c>
    </row>
    <row r="19" spans="1:26" ht="13.5">
      <c r="A19" s="74" t="s">
        <v>43</v>
      </c>
      <c r="B19" s="79">
        <f>+B10-B18</f>
        <v>-2970708</v>
      </c>
      <c r="C19" s="79">
        <f>+C10-C18</f>
        <v>0</v>
      </c>
      <c r="D19" s="80">
        <f aca="true" t="shared" si="2" ref="D19:Z19">+D10-D18</f>
        <v>-20589832</v>
      </c>
      <c r="E19" s="81">
        <f t="shared" si="2"/>
        <v>-20589832</v>
      </c>
      <c r="F19" s="81">
        <f t="shared" si="2"/>
        <v>29541104</v>
      </c>
      <c r="G19" s="81">
        <f t="shared" si="2"/>
        <v>-4592238</v>
      </c>
      <c r="H19" s="81">
        <f t="shared" si="2"/>
        <v>-12597571</v>
      </c>
      <c r="I19" s="81">
        <f t="shared" si="2"/>
        <v>12351295</v>
      </c>
      <c r="J19" s="81">
        <f t="shared" si="2"/>
        <v>-7946080</v>
      </c>
      <c r="K19" s="81">
        <f t="shared" si="2"/>
        <v>20385125</v>
      </c>
      <c r="L19" s="81">
        <f t="shared" si="2"/>
        <v>-8435852</v>
      </c>
      <c r="M19" s="81">
        <f t="shared" si="2"/>
        <v>4003193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16354488</v>
      </c>
      <c r="W19" s="81">
        <f>IF(E10=E18,0,W10-W18)</f>
        <v>-10294916</v>
      </c>
      <c r="X19" s="81">
        <f t="shared" si="2"/>
        <v>26649404</v>
      </c>
      <c r="Y19" s="82">
        <f>+IF(W19&lt;&gt;0,(X19/W19)*100,0)</f>
        <v>-258.85984888074853</v>
      </c>
      <c r="Z19" s="83">
        <f t="shared" si="2"/>
        <v>-20589832</v>
      </c>
    </row>
    <row r="20" spans="1:26" ht="13.5">
      <c r="A20" s="62" t="s">
        <v>44</v>
      </c>
      <c r="B20" s="18">
        <v>2772265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-198443</v>
      </c>
      <c r="C22" s="90">
        <f>SUM(C19:C21)</f>
        <v>0</v>
      </c>
      <c r="D22" s="91">
        <f aca="true" t="shared" si="3" ref="D22:Z22">SUM(D19:D21)</f>
        <v>-20589832</v>
      </c>
      <c r="E22" s="92">
        <f t="shared" si="3"/>
        <v>-20589832</v>
      </c>
      <c r="F22" s="92">
        <f t="shared" si="3"/>
        <v>29541104</v>
      </c>
      <c r="G22" s="92">
        <f t="shared" si="3"/>
        <v>-4592238</v>
      </c>
      <c r="H22" s="92">
        <f t="shared" si="3"/>
        <v>-12597571</v>
      </c>
      <c r="I22" s="92">
        <f t="shared" si="3"/>
        <v>12351295</v>
      </c>
      <c r="J22" s="92">
        <f t="shared" si="3"/>
        <v>-7946080</v>
      </c>
      <c r="K22" s="92">
        <f t="shared" si="3"/>
        <v>20385125</v>
      </c>
      <c r="L22" s="92">
        <f t="shared" si="3"/>
        <v>-8435852</v>
      </c>
      <c r="M22" s="92">
        <f t="shared" si="3"/>
        <v>4003193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16354488</v>
      </c>
      <c r="W22" s="92">
        <f t="shared" si="3"/>
        <v>-10294916</v>
      </c>
      <c r="X22" s="92">
        <f t="shared" si="3"/>
        <v>26649404</v>
      </c>
      <c r="Y22" s="93">
        <f>+IF(W22&lt;&gt;0,(X22/W22)*100,0)</f>
        <v>-258.85984888074853</v>
      </c>
      <c r="Z22" s="94">
        <f t="shared" si="3"/>
        <v>-20589832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-198443</v>
      </c>
      <c r="C24" s="79">
        <f>SUM(C22:C23)</f>
        <v>0</v>
      </c>
      <c r="D24" s="80">
        <f aca="true" t="shared" si="4" ref="D24:Z24">SUM(D22:D23)</f>
        <v>-20589832</v>
      </c>
      <c r="E24" s="81">
        <f t="shared" si="4"/>
        <v>-20589832</v>
      </c>
      <c r="F24" s="81">
        <f t="shared" si="4"/>
        <v>29541104</v>
      </c>
      <c r="G24" s="81">
        <f t="shared" si="4"/>
        <v>-4592238</v>
      </c>
      <c r="H24" s="81">
        <f t="shared" si="4"/>
        <v>-12597571</v>
      </c>
      <c r="I24" s="81">
        <f t="shared" si="4"/>
        <v>12351295</v>
      </c>
      <c r="J24" s="81">
        <f t="shared" si="4"/>
        <v>-7946080</v>
      </c>
      <c r="K24" s="81">
        <f t="shared" si="4"/>
        <v>20385125</v>
      </c>
      <c r="L24" s="81">
        <f t="shared" si="4"/>
        <v>-8435852</v>
      </c>
      <c r="M24" s="81">
        <f t="shared" si="4"/>
        <v>4003193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16354488</v>
      </c>
      <c r="W24" s="81">
        <f t="shared" si="4"/>
        <v>-10294916</v>
      </c>
      <c r="X24" s="81">
        <f t="shared" si="4"/>
        <v>26649404</v>
      </c>
      <c r="Y24" s="82">
        <f>+IF(W24&lt;&gt;0,(X24/W24)*100,0)</f>
        <v>-258.85984888074853</v>
      </c>
      <c r="Z24" s="83">
        <f t="shared" si="4"/>
        <v>-20589832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5000000</v>
      </c>
      <c r="E27" s="104">
        <v>5000000</v>
      </c>
      <c r="F27" s="104">
        <v>79111</v>
      </c>
      <c r="G27" s="104">
        <v>131790</v>
      </c>
      <c r="H27" s="104">
        <v>142595</v>
      </c>
      <c r="I27" s="104">
        <v>353496</v>
      </c>
      <c r="J27" s="104">
        <v>30231</v>
      </c>
      <c r="K27" s="104">
        <v>9870</v>
      </c>
      <c r="L27" s="104">
        <v>1159</v>
      </c>
      <c r="M27" s="104">
        <v>41260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394756</v>
      </c>
      <c r="W27" s="104">
        <v>2500000</v>
      </c>
      <c r="X27" s="104">
        <v>-2105244</v>
      </c>
      <c r="Y27" s="105">
        <v>-84.21</v>
      </c>
      <c r="Z27" s="106">
        <v>5000000</v>
      </c>
    </row>
    <row r="28" spans="1:26" ht="13.5">
      <c r="A28" s="107" t="s">
        <v>44</v>
      </c>
      <c r="B28" s="18">
        <v>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5">
        <v>0</v>
      </c>
      <c r="Z28" s="66">
        <v>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5000000</v>
      </c>
      <c r="E31" s="64">
        <v>5000000</v>
      </c>
      <c r="F31" s="64">
        <v>79111</v>
      </c>
      <c r="G31" s="64">
        <v>131790</v>
      </c>
      <c r="H31" s="64">
        <v>142595</v>
      </c>
      <c r="I31" s="64">
        <v>353496</v>
      </c>
      <c r="J31" s="64">
        <v>30231</v>
      </c>
      <c r="K31" s="64">
        <v>9870</v>
      </c>
      <c r="L31" s="64">
        <v>1159</v>
      </c>
      <c r="M31" s="64">
        <v>41260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394756</v>
      </c>
      <c r="W31" s="64">
        <v>2500000</v>
      </c>
      <c r="X31" s="64">
        <v>-2105244</v>
      </c>
      <c r="Y31" s="65">
        <v>-84.21</v>
      </c>
      <c r="Z31" s="66">
        <v>5000000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5000000</v>
      </c>
      <c r="E32" s="104">
        <f t="shared" si="5"/>
        <v>5000000</v>
      </c>
      <c r="F32" s="104">
        <f t="shared" si="5"/>
        <v>79111</v>
      </c>
      <c r="G32" s="104">
        <f t="shared" si="5"/>
        <v>131790</v>
      </c>
      <c r="H32" s="104">
        <f t="shared" si="5"/>
        <v>142595</v>
      </c>
      <c r="I32" s="104">
        <f t="shared" si="5"/>
        <v>353496</v>
      </c>
      <c r="J32" s="104">
        <f t="shared" si="5"/>
        <v>30231</v>
      </c>
      <c r="K32" s="104">
        <f t="shared" si="5"/>
        <v>9870</v>
      </c>
      <c r="L32" s="104">
        <f t="shared" si="5"/>
        <v>1159</v>
      </c>
      <c r="M32" s="104">
        <f t="shared" si="5"/>
        <v>41260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394756</v>
      </c>
      <c r="W32" s="104">
        <f t="shared" si="5"/>
        <v>2500000</v>
      </c>
      <c r="X32" s="104">
        <f t="shared" si="5"/>
        <v>-2105244</v>
      </c>
      <c r="Y32" s="105">
        <f>+IF(W32&lt;&gt;0,(X32/W32)*100,0)</f>
        <v>-84.20976</v>
      </c>
      <c r="Z32" s="106">
        <f t="shared" si="5"/>
        <v>5000000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47168785</v>
      </c>
      <c r="C35" s="18">
        <v>0</v>
      </c>
      <c r="D35" s="63">
        <v>36880608</v>
      </c>
      <c r="E35" s="64">
        <v>36880608</v>
      </c>
      <c r="F35" s="64">
        <v>71285311</v>
      </c>
      <c r="G35" s="64">
        <v>64918087</v>
      </c>
      <c r="H35" s="64">
        <v>55435617</v>
      </c>
      <c r="I35" s="64">
        <v>55435617</v>
      </c>
      <c r="J35" s="64">
        <v>46385064</v>
      </c>
      <c r="K35" s="64">
        <v>66328421</v>
      </c>
      <c r="L35" s="64">
        <v>58086353</v>
      </c>
      <c r="M35" s="64">
        <v>58086353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58086353</v>
      </c>
      <c r="W35" s="64">
        <v>18440304</v>
      </c>
      <c r="X35" s="64">
        <v>39646049</v>
      </c>
      <c r="Y35" s="65">
        <v>215</v>
      </c>
      <c r="Z35" s="66">
        <v>36880608</v>
      </c>
    </row>
    <row r="36" spans="1:26" ht="13.5">
      <c r="A36" s="62" t="s">
        <v>53</v>
      </c>
      <c r="B36" s="18">
        <v>1967366</v>
      </c>
      <c r="C36" s="18">
        <v>0</v>
      </c>
      <c r="D36" s="63">
        <v>1312467</v>
      </c>
      <c r="E36" s="64">
        <v>1312467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656234</v>
      </c>
      <c r="X36" s="64">
        <v>-656234</v>
      </c>
      <c r="Y36" s="65">
        <v>-100</v>
      </c>
      <c r="Z36" s="66">
        <v>1312467</v>
      </c>
    </row>
    <row r="37" spans="1:26" ht="13.5">
      <c r="A37" s="62" t="s">
        <v>54</v>
      </c>
      <c r="B37" s="18">
        <v>29386908</v>
      </c>
      <c r="C37" s="18">
        <v>0</v>
      </c>
      <c r="D37" s="63">
        <v>5789689</v>
      </c>
      <c r="E37" s="64">
        <v>5789689</v>
      </c>
      <c r="F37" s="64">
        <v>8358649</v>
      </c>
      <c r="G37" s="64">
        <v>8404193</v>
      </c>
      <c r="H37" s="64">
        <v>17453198</v>
      </c>
      <c r="I37" s="64">
        <v>17453198</v>
      </c>
      <c r="J37" s="64">
        <v>17528091</v>
      </c>
      <c r="K37" s="64">
        <v>17418864</v>
      </c>
      <c r="L37" s="64">
        <v>17485490</v>
      </c>
      <c r="M37" s="64">
        <v>17485490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17485490</v>
      </c>
      <c r="W37" s="64">
        <v>2894845</v>
      </c>
      <c r="X37" s="64">
        <v>14590645</v>
      </c>
      <c r="Y37" s="65">
        <v>504.02</v>
      </c>
      <c r="Z37" s="66">
        <v>5789689</v>
      </c>
    </row>
    <row r="38" spans="1:26" ht="13.5">
      <c r="A38" s="62" t="s">
        <v>55</v>
      </c>
      <c r="B38" s="18">
        <v>0</v>
      </c>
      <c r="C38" s="18">
        <v>0</v>
      </c>
      <c r="D38" s="63">
        <v>850000</v>
      </c>
      <c r="E38" s="64">
        <v>850000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425000</v>
      </c>
      <c r="X38" s="64">
        <v>-425000</v>
      </c>
      <c r="Y38" s="65">
        <v>-100</v>
      </c>
      <c r="Z38" s="66">
        <v>850000</v>
      </c>
    </row>
    <row r="39" spans="1:26" ht="13.5">
      <c r="A39" s="62" t="s">
        <v>56</v>
      </c>
      <c r="B39" s="18">
        <v>19749243</v>
      </c>
      <c r="C39" s="18">
        <v>0</v>
      </c>
      <c r="D39" s="63">
        <v>31553386</v>
      </c>
      <c r="E39" s="64">
        <v>31553386</v>
      </c>
      <c r="F39" s="64">
        <v>62926662</v>
      </c>
      <c r="G39" s="64">
        <v>56513894</v>
      </c>
      <c r="H39" s="64">
        <v>37982419</v>
      </c>
      <c r="I39" s="64">
        <v>37982419</v>
      </c>
      <c r="J39" s="64">
        <v>28856973</v>
      </c>
      <c r="K39" s="64">
        <v>48909557</v>
      </c>
      <c r="L39" s="64">
        <v>40600863</v>
      </c>
      <c r="M39" s="64">
        <v>40600863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40600863</v>
      </c>
      <c r="W39" s="64">
        <v>15776693</v>
      </c>
      <c r="X39" s="64">
        <v>24824170</v>
      </c>
      <c r="Y39" s="65">
        <v>157.35</v>
      </c>
      <c r="Z39" s="66">
        <v>31553386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2394025</v>
      </c>
      <c r="C42" s="18">
        <v>0</v>
      </c>
      <c r="D42" s="63">
        <v>-19788923</v>
      </c>
      <c r="E42" s="64">
        <v>-19788923</v>
      </c>
      <c r="F42" s="64">
        <v>27971031</v>
      </c>
      <c r="G42" s="64">
        <v>-6367224</v>
      </c>
      <c r="H42" s="64">
        <v>-9480460</v>
      </c>
      <c r="I42" s="64">
        <v>12123347</v>
      </c>
      <c r="J42" s="64">
        <v>-9042766</v>
      </c>
      <c r="K42" s="64">
        <v>19942295</v>
      </c>
      <c r="L42" s="64">
        <v>-8249753</v>
      </c>
      <c r="M42" s="64">
        <v>2649776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14773123</v>
      </c>
      <c r="W42" s="64">
        <v>-6433652</v>
      </c>
      <c r="X42" s="64">
        <v>21206775</v>
      </c>
      <c r="Y42" s="65">
        <v>-329.62</v>
      </c>
      <c r="Z42" s="66">
        <v>-19788923</v>
      </c>
    </row>
    <row r="43" spans="1:26" ht="13.5">
      <c r="A43" s="62" t="s">
        <v>59</v>
      </c>
      <c r="B43" s="18">
        <v>-86353</v>
      </c>
      <c r="C43" s="18">
        <v>0</v>
      </c>
      <c r="D43" s="63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5">
        <v>0</v>
      </c>
      <c r="Z43" s="66">
        <v>0</v>
      </c>
    </row>
    <row r="44" spans="1:26" ht="13.5">
      <c r="A44" s="62" t="s">
        <v>60</v>
      </c>
      <c r="B44" s="18">
        <v>-529212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43314286</v>
      </c>
      <c r="C45" s="21">
        <v>0</v>
      </c>
      <c r="D45" s="103">
        <v>23525362</v>
      </c>
      <c r="E45" s="104">
        <v>23525362</v>
      </c>
      <c r="F45" s="104">
        <v>27971031</v>
      </c>
      <c r="G45" s="104">
        <v>21603807</v>
      </c>
      <c r="H45" s="104">
        <v>12123347</v>
      </c>
      <c r="I45" s="104">
        <v>12123347</v>
      </c>
      <c r="J45" s="104">
        <v>3080581</v>
      </c>
      <c r="K45" s="104">
        <v>23022876</v>
      </c>
      <c r="L45" s="104">
        <v>14773123</v>
      </c>
      <c r="M45" s="104">
        <v>14773123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14773123</v>
      </c>
      <c r="W45" s="104">
        <v>36880633</v>
      </c>
      <c r="X45" s="104">
        <v>-22107510</v>
      </c>
      <c r="Y45" s="105">
        <v>-59.94</v>
      </c>
      <c r="Z45" s="106">
        <v>23525362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760136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16725354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17485490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7295014</v>
      </c>
      <c r="C5" s="18">
        <v>0</v>
      </c>
      <c r="D5" s="63">
        <v>6739000</v>
      </c>
      <c r="E5" s="64">
        <v>6739000</v>
      </c>
      <c r="F5" s="64">
        <v>817200</v>
      </c>
      <c r="G5" s="64">
        <v>823119</v>
      </c>
      <c r="H5" s="64">
        <v>832479</v>
      </c>
      <c r="I5" s="64">
        <v>2472798</v>
      </c>
      <c r="J5" s="64">
        <v>829412</v>
      </c>
      <c r="K5" s="64">
        <v>797825</v>
      </c>
      <c r="L5" s="64">
        <v>801372</v>
      </c>
      <c r="M5" s="64">
        <v>2428609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4901407</v>
      </c>
      <c r="W5" s="64">
        <v>3369500</v>
      </c>
      <c r="X5" s="64">
        <v>1531907</v>
      </c>
      <c r="Y5" s="65">
        <v>45.46</v>
      </c>
      <c r="Z5" s="66">
        <v>6739000</v>
      </c>
    </row>
    <row r="6" spans="1:26" ht="13.5">
      <c r="A6" s="62" t="s">
        <v>32</v>
      </c>
      <c r="B6" s="18">
        <v>23413849</v>
      </c>
      <c r="C6" s="18">
        <v>0</v>
      </c>
      <c r="D6" s="63">
        <v>44221820</v>
      </c>
      <c r="E6" s="64">
        <v>44221820</v>
      </c>
      <c r="F6" s="64">
        <v>2838121</v>
      </c>
      <c r="G6" s="64">
        <v>3288271</v>
      </c>
      <c r="H6" s="64">
        <v>3153845</v>
      </c>
      <c r="I6" s="64">
        <v>9280237</v>
      </c>
      <c r="J6" s="64">
        <v>3094960</v>
      </c>
      <c r="K6" s="64">
        <v>2366663</v>
      </c>
      <c r="L6" s="64">
        <v>2327369</v>
      </c>
      <c r="M6" s="64">
        <v>7788992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17069229</v>
      </c>
      <c r="W6" s="64">
        <v>22110910</v>
      </c>
      <c r="X6" s="64">
        <v>-5041681</v>
      </c>
      <c r="Y6" s="65">
        <v>-22.8</v>
      </c>
      <c r="Z6" s="66">
        <v>44221820</v>
      </c>
    </row>
    <row r="7" spans="1:26" ht="13.5">
      <c r="A7" s="62" t="s">
        <v>33</v>
      </c>
      <c r="B7" s="18">
        <v>3427039</v>
      </c>
      <c r="C7" s="18">
        <v>0</v>
      </c>
      <c r="D7" s="63">
        <v>1352000</v>
      </c>
      <c r="E7" s="64">
        <v>1352000</v>
      </c>
      <c r="F7" s="64">
        <v>0</v>
      </c>
      <c r="G7" s="64">
        <v>0</v>
      </c>
      <c r="H7" s="64">
        <v>43936</v>
      </c>
      <c r="I7" s="64">
        <v>43936</v>
      </c>
      <c r="J7" s="64">
        <v>215618</v>
      </c>
      <c r="K7" s="64">
        <v>227053</v>
      </c>
      <c r="L7" s="64">
        <v>240212</v>
      </c>
      <c r="M7" s="64">
        <v>682883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726819</v>
      </c>
      <c r="W7" s="64">
        <v>676000</v>
      </c>
      <c r="X7" s="64">
        <v>50819</v>
      </c>
      <c r="Y7" s="65">
        <v>7.52</v>
      </c>
      <c r="Z7" s="66">
        <v>1352000</v>
      </c>
    </row>
    <row r="8" spans="1:26" ht="13.5">
      <c r="A8" s="62" t="s">
        <v>34</v>
      </c>
      <c r="B8" s="18">
        <v>55144305</v>
      </c>
      <c r="C8" s="18">
        <v>0</v>
      </c>
      <c r="D8" s="63">
        <v>53974000</v>
      </c>
      <c r="E8" s="64">
        <v>53974000</v>
      </c>
      <c r="F8" s="64">
        <v>22664000</v>
      </c>
      <c r="G8" s="64">
        <v>1290000</v>
      </c>
      <c r="H8" s="64">
        <v>0</v>
      </c>
      <c r="I8" s="64">
        <v>23954000</v>
      </c>
      <c r="J8" s="64">
        <v>239708</v>
      </c>
      <c r="K8" s="64">
        <v>0</v>
      </c>
      <c r="L8" s="64">
        <v>0</v>
      </c>
      <c r="M8" s="64">
        <v>239708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24193708</v>
      </c>
      <c r="W8" s="64">
        <v>26987000</v>
      </c>
      <c r="X8" s="64">
        <v>-2793292</v>
      </c>
      <c r="Y8" s="65">
        <v>-10.35</v>
      </c>
      <c r="Z8" s="66">
        <v>53974000</v>
      </c>
    </row>
    <row r="9" spans="1:26" ht="13.5">
      <c r="A9" s="62" t="s">
        <v>35</v>
      </c>
      <c r="B9" s="18">
        <v>1278040</v>
      </c>
      <c r="C9" s="18">
        <v>0</v>
      </c>
      <c r="D9" s="63">
        <v>2323180</v>
      </c>
      <c r="E9" s="64">
        <v>2323180</v>
      </c>
      <c r="F9" s="64">
        <v>86130</v>
      </c>
      <c r="G9" s="64">
        <v>53478</v>
      </c>
      <c r="H9" s="64">
        <v>56707</v>
      </c>
      <c r="I9" s="64">
        <v>196315</v>
      </c>
      <c r="J9" s="64">
        <v>77751</v>
      </c>
      <c r="K9" s="64">
        <v>19775</v>
      </c>
      <c r="L9" s="64">
        <v>19775</v>
      </c>
      <c r="M9" s="64">
        <v>117301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313616</v>
      </c>
      <c r="W9" s="64">
        <v>1161590</v>
      </c>
      <c r="X9" s="64">
        <v>-847974</v>
      </c>
      <c r="Y9" s="65">
        <v>-73</v>
      </c>
      <c r="Z9" s="66">
        <v>2323180</v>
      </c>
    </row>
    <row r="10" spans="1:26" ht="25.5">
      <c r="A10" s="67" t="s">
        <v>99</v>
      </c>
      <c r="B10" s="68">
        <f>SUM(B5:B9)</f>
        <v>90558247</v>
      </c>
      <c r="C10" s="68">
        <f>SUM(C5:C9)</f>
        <v>0</v>
      </c>
      <c r="D10" s="69">
        <f aca="true" t="shared" si="0" ref="D10:Z10">SUM(D5:D9)</f>
        <v>108610000</v>
      </c>
      <c r="E10" s="70">
        <f t="shared" si="0"/>
        <v>108610000</v>
      </c>
      <c r="F10" s="70">
        <f t="shared" si="0"/>
        <v>26405451</v>
      </c>
      <c r="G10" s="70">
        <f t="shared" si="0"/>
        <v>5454868</v>
      </c>
      <c r="H10" s="70">
        <f t="shared" si="0"/>
        <v>4086967</v>
      </c>
      <c r="I10" s="70">
        <f t="shared" si="0"/>
        <v>35947286</v>
      </c>
      <c r="J10" s="70">
        <f t="shared" si="0"/>
        <v>4457449</v>
      </c>
      <c r="K10" s="70">
        <f t="shared" si="0"/>
        <v>3411316</v>
      </c>
      <c r="L10" s="70">
        <f t="shared" si="0"/>
        <v>3388728</v>
      </c>
      <c r="M10" s="70">
        <f t="shared" si="0"/>
        <v>11257493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47204779</v>
      </c>
      <c r="W10" s="70">
        <f t="shared" si="0"/>
        <v>54305000</v>
      </c>
      <c r="X10" s="70">
        <f t="shared" si="0"/>
        <v>-7100221</v>
      </c>
      <c r="Y10" s="71">
        <f>+IF(W10&lt;&gt;0,(X10/W10)*100,0)</f>
        <v>-13.074709511094742</v>
      </c>
      <c r="Z10" s="72">
        <f t="shared" si="0"/>
        <v>108610000</v>
      </c>
    </row>
    <row r="11" spans="1:26" ht="13.5">
      <c r="A11" s="62" t="s">
        <v>36</v>
      </c>
      <c r="B11" s="18">
        <v>29617049</v>
      </c>
      <c r="C11" s="18">
        <v>0</v>
      </c>
      <c r="D11" s="63">
        <v>35971000</v>
      </c>
      <c r="E11" s="64">
        <v>35971000</v>
      </c>
      <c r="F11" s="64">
        <v>2264709</v>
      </c>
      <c r="G11" s="64">
        <v>2317078</v>
      </c>
      <c r="H11" s="64">
        <v>2445052</v>
      </c>
      <c r="I11" s="64">
        <v>7026839</v>
      </c>
      <c r="J11" s="64">
        <v>2398858</v>
      </c>
      <c r="K11" s="64">
        <v>2348789</v>
      </c>
      <c r="L11" s="64">
        <v>2374675</v>
      </c>
      <c r="M11" s="64">
        <v>7122322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14149161</v>
      </c>
      <c r="W11" s="64">
        <v>17985500</v>
      </c>
      <c r="X11" s="64">
        <v>-3836339</v>
      </c>
      <c r="Y11" s="65">
        <v>-21.33</v>
      </c>
      <c r="Z11" s="66">
        <v>35971000</v>
      </c>
    </row>
    <row r="12" spans="1:26" ht="13.5">
      <c r="A12" s="62" t="s">
        <v>37</v>
      </c>
      <c r="B12" s="18">
        <v>3550594</v>
      </c>
      <c r="C12" s="18">
        <v>0</v>
      </c>
      <c r="D12" s="63">
        <v>3575000</v>
      </c>
      <c r="E12" s="64">
        <v>3575000</v>
      </c>
      <c r="F12" s="64">
        <v>251325</v>
      </c>
      <c r="G12" s="64">
        <v>229707</v>
      </c>
      <c r="H12" s="64">
        <v>229707</v>
      </c>
      <c r="I12" s="64">
        <v>710739</v>
      </c>
      <c r="J12" s="64">
        <v>229707</v>
      </c>
      <c r="K12" s="64">
        <v>229714</v>
      </c>
      <c r="L12" s="64">
        <v>0</v>
      </c>
      <c r="M12" s="64">
        <v>459421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1170160</v>
      </c>
      <c r="W12" s="64">
        <v>1787500</v>
      </c>
      <c r="X12" s="64">
        <v>-617340</v>
      </c>
      <c r="Y12" s="65">
        <v>-34.54</v>
      </c>
      <c r="Z12" s="66">
        <v>3575000</v>
      </c>
    </row>
    <row r="13" spans="1:26" ht="13.5">
      <c r="A13" s="62" t="s">
        <v>100</v>
      </c>
      <c r="B13" s="18">
        <v>18403616</v>
      </c>
      <c r="C13" s="18">
        <v>0</v>
      </c>
      <c r="D13" s="63">
        <v>6438000</v>
      </c>
      <c r="E13" s="64">
        <v>6438000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3219000</v>
      </c>
      <c r="X13" s="64">
        <v>-3219000</v>
      </c>
      <c r="Y13" s="65">
        <v>-100</v>
      </c>
      <c r="Z13" s="66">
        <v>6438000</v>
      </c>
    </row>
    <row r="14" spans="1:26" ht="13.5">
      <c r="A14" s="62" t="s">
        <v>38</v>
      </c>
      <c r="B14" s="18">
        <v>3513878</v>
      </c>
      <c r="C14" s="18">
        <v>0</v>
      </c>
      <c r="D14" s="63">
        <v>68000</v>
      </c>
      <c r="E14" s="64">
        <v>68000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819</v>
      </c>
      <c r="M14" s="64">
        <v>819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819</v>
      </c>
      <c r="W14" s="64">
        <v>34000</v>
      </c>
      <c r="X14" s="64">
        <v>-33181</v>
      </c>
      <c r="Y14" s="65">
        <v>-97.59</v>
      </c>
      <c r="Z14" s="66">
        <v>68000</v>
      </c>
    </row>
    <row r="15" spans="1:26" ht="13.5">
      <c r="A15" s="62" t="s">
        <v>39</v>
      </c>
      <c r="B15" s="18">
        <v>19953399</v>
      </c>
      <c r="C15" s="18">
        <v>0</v>
      </c>
      <c r="D15" s="63">
        <v>20701000</v>
      </c>
      <c r="E15" s="64">
        <v>20701000</v>
      </c>
      <c r="F15" s="64">
        <v>0</v>
      </c>
      <c r="G15" s="64">
        <v>2652383</v>
      </c>
      <c r="H15" s="64">
        <v>531484</v>
      </c>
      <c r="I15" s="64">
        <v>3183867</v>
      </c>
      <c r="J15" s="64">
        <v>4082669</v>
      </c>
      <c r="K15" s="64">
        <v>1400283</v>
      </c>
      <c r="L15" s="64">
        <v>1824418</v>
      </c>
      <c r="M15" s="64">
        <v>7307370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10491237</v>
      </c>
      <c r="W15" s="64">
        <v>10350500</v>
      </c>
      <c r="X15" s="64">
        <v>140737</v>
      </c>
      <c r="Y15" s="65">
        <v>1.36</v>
      </c>
      <c r="Z15" s="66">
        <v>20701000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727226</v>
      </c>
      <c r="L16" s="64">
        <v>461066</v>
      </c>
      <c r="M16" s="64">
        <v>1188292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1188292</v>
      </c>
      <c r="W16" s="64">
        <v>0</v>
      </c>
      <c r="X16" s="64">
        <v>1188292</v>
      </c>
      <c r="Y16" s="65">
        <v>0</v>
      </c>
      <c r="Z16" s="66">
        <v>0</v>
      </c>
    </row>
    <row r="17" spans="1:26" ht="13.5">
      <c r="A17" s="62" t="s">
        <v>41</v>
      </c>
      <c r="B17" s="18">
        <v>36005385</v>
      </c>
      <c r="C17" s="18">
        <v>0</v>
      </c>
      <c r="D17" s="63">
        <v>45447000</v>
      </c>
      <c r="E17" s="64">
        <v>45447000</v>
      </c>
      <c r="F17" s="64">
        <v>2297838</v>
      </c>
      <c r="G17" s="64">
        <v>1654975</v>
      </c>
      <c r="H17" s="64">
        <v>2590814</v>
      </c>
      <c r="I17" s="64">
        <v>6543627</v>
      </c>
      <c r="J17" s="64">
        <v>1852167</v>
      </c>
      <c r="K17" s="64">
        <v>1470417</v>
      </c>
      <c r="L17" s="64">
        <v>1291002</v>
      </c>
      <c r="M17" s="64">
        <v>4613586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11157213</v>
      </c>
      <c r="W17" s="64">
        <v>22723500</v>
      </c>
      <c r="X17" s="64">
        <v>-11566287</v>
      </c>
      <c r="Y17" s="65">
        <v>-50.9</v>
      </c>
      <c r="Z17" s="66">
        <v>45447000</v>
      </c>
    </row>
    <row r="18" spans="1:26" ht="13.5">
      <c r="A18" s="74" t="s">
        <v>42</v>
      </c>
      <c r="B18" s="75">
        <f>SUM(B11:B17)</f>
        <v>111043921</v>
      </c>
      <c r="C18" s="75">
        <f>SUM(C11:C17)</f>
        <v>0</v>
      </c>
      <c r="D18" s="76">
        <f aca="true" t="shared" si="1" ref="D18:Z18">SUM(D11:D17)</f>
        <v>112200000</v>
      </c>
      <c r="E18" s="77">
        <f t="shared" si="1"/>
        <v>112200000</v>
      </c>
      <c r="F18" s="77">
        <f t="shared" si="1"/>
        <v>4813872</v>
      </c>
      <c r="G18" s="77">
        <f t="shared" si="1"/>
        <v>6854143</v>
      </c>
      <c r="H18" s="77">
        <f t="shared" si="1"/>
        <v>5797057</v>
      </c>
      <c r="I18" s="77">
        <f t="shared" si="1"/>
        <v>17465072</v>
      </c>
      <c r="J18" s="77">
        <f t="shared" si="1"/>
        <v>8563401</v>
      </c>
      <c r="K18" s="77">
        <f t="shared" si="1"/>
        <v>6176429</v>
      </c>
      <c r="L18" s="77">
        <f t="shared" si="1"/>
        <v>5951980</v>
      </c>
      <c r="M18" s="77">
        <f t="shared" si="1"/>
        <v>20691810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38156882</v>
      </c>
      <c r="W18" s="77">
        <f t="shared" si="1"/>
        <v>56100000</v>
      </c>
      <c r="X18" s="77">
        <f t="shared" si="1"/>
        <v>-17943118</v>
      </c>
      <c r="Y18" s="71">
        <f>+IF(W18&lt;&gt;0,(X18/W18)*100,0)</f>
        <v>-31.984167557932263</v>
      </c>
      <c r="Z18" s="78">
        <f t="shared" si="1"/>
        <v>112200000</v>
      </c>
    </row>
    <row r="19" spans="1:26" ht="13.5">
      <c r="A19" s="74" t="s">
        <v>43</v>
      </c>
      <c r="B19" s="79">
        <f>+B10-B18</f>
        <v>-20485674</v>
      </c>
      <c r="C19" s="79">
        <f>+C10-C18</f>
        <v>0</v>
      </c>
      <c r="D19" s="80">
        <f aca="true" t="shared" si="2" ref="D19:Z19">+D10-D18</f>
        <v>-3590000</v>
      </c>
      <c r="E19" s="81">
        <f t="shared" si="2"/>
        <v>-3590000</v>
      </c>
      <c r="F19" s="81">
        <f t="shared" si="2"/>
        <v>21591579</v>
      </c>
      <c r="G19" s="81">
        <f t="shared" si="2"/>
        <v>-1399275</v>
      </c>
      <c r="H19" s="81">
        <f t="shared" si="2"/>
        <v>-1710090</v>
      </c>
      <c r="I19" s="81">
        <f t="shared" si="2"/>
        <v>18482214</v>
      </c>
      <c r="J19" s="81">
        <f t="shared" si="2"/>
        <v>-4105952</v>
      </c>
      <c r="K19" s="81">
        <f t="shared" si="2"/>
        <v>-2765113</v>
      </c>
      <c r="L19" s="81">
        <f t="shared" si="2"/>
        <v>-2563252</v>
      </c>
      <c r="M19" s="81">
        <f t="shared" si="2"/>
        <v>-9434317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9047897</v>
      </c>
      <c r="W19" s="81">
        <f>IF(E10=E18,0,W10-W18)</f>
        <v>-1795000</v>
      </c>
      <c r="X19" s="81">
        <f t="shared" si="2"/>
        <v>10842897</v>
      </c>
      <c r="Y19" s="82">
        <f>+IF(W19&lt;&gt;0,(X19/W19)*100,0)</f>
        <v>-604.0611142061281</v>
      </c>
      <c r="Z19" s="83">
        <f t="shared" si="2"/>
        <v>-3590000</v>
      </c>
    </row>
    <row r="20" spans="1:26" ht="13.5">
      <c r="A20" s="62" t="s">
        <v>44</v>
      </c>
      <c r="B20" s="18">
        <v>23167236</v>
      </c>
      <c r="C20" s="18">
        <v>0</v>
      </c>
      <c r="D20" s="63">
        <v>42306000</v>
      </c>
      <c r="E20" s="64">
        <v>42306000</v>
      </c>
      <c r="F20" s="64">
        <v>4160000</v>
      </c>
      <c r="G20" s="64">
        <v>0</v>
      </c>
      <c r="H20" s="64">
        <v>0</v>
      </c>
      <c r="I20" s="64">
        <v>4160000</v>
      </c>
      <c r="J20" s="64">
        <v>0</v>
      </c>
      <c r="K20" s="64">
        <v>0</v>
      </c>
      <c r="L20" s="64">
        <v>-107343</v>
      </c>
      <c r="M20" s="64">
        <v>-107343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4052657</v>
      </c>
      <c r="W20" s="64">
        <v>21153000</v>
      </c>
      <c r="X20" s="64">
        <v>-17100343</v>
      </c>
      <c r="Y20" s="65">
        <v>-80.84</v>
      </c>
      <c r="Z20" s="66">
        <v>42306000</v>
      </c>
    </row>
    <row r="21" spans="1:26" ht="13.5">
      <c r="A21" s="62" t="s">
        <v>101</v>
      </c>
      <c r="B21" s="84">
        <v>0</v>
      </c>
      <c r="C21" s="84">
        <v>0</v>
      </c>
      <c r="D21" s="85">
        <v>2506157</v>
      </c>
      <c r="E21" s="86">
        <v>2506157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1253079</v>
      </c>
      <c r="X21" s="86">
        <v>-1253079</v>
      </c>
      <c r="Y21" s="87">
        <v>-100</v>
      </c>
      <c r="Z21" s="88">
        <v>2506157</v>
      </c>
    </row>
    <row r="22" spans="1:26" ht="25.5">
      <c r="A22" s="89" t="s">
        <v>102</v>
      </c>
      <c r="B22" s="90">
        <f>SUM(B19:B21)</f>
        <v>2681562</v>
      </c>
      <c r="C22" s="90">
        <f>SUM(C19:C21)</f>
        <v>0</v>
      </c>
      <c r="D22" s="91">
        <f aca="true" t="shared" si="3" ref="D22:Z22">SUM(D19:D21)</f>
        <v>41222157</v>
      </c>
      <c r="E22" s="92">
        <f t="shared" si="3"/>
        <v>41222157</v>
      </c>
      <c r="F22" s="92">
        <f t="shared" si="3"/>
        <v>25751579</v>
      </c>
      <c r="G22" s="92">
        <f t="shared" si="3"/>
        <v>-1399275</v>
      </c>
      <c r="H22" s="92">
        <f t="shared" si="3"/>
        <v>-1710090</v>
      </c>
      <c r="I22" s="92">
        <f t="shared" si="3"/>
        <v>22642214</v>
      </c>
      <c r="J22" s="92">
        <f t="shared" si="3"/>
        <v>-4105952</v>
      </c>
      <c r="K22" s="92">
        <f t="shared" si="3"/>
        <v>-2765113</v>
      </c>
      <c r="L22" s="92">
        <f t="shared" si="3"/>
        <v>-2670595</v>
      </c>
      <c r="M22" s="92">
        <f t="shared" si="3"/>
        <v>-9541660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13100554</v>
      </c>
      <c r="W22" s="92">
        <f t="shared" si="3"/>
        <v>20611079</v>
      </c>
      <c r="X22" s="92">
        <f t="shared" si="3"/>
        <v>-7510525</v>
      </c>
      <c r="Y22" s="93">
        <f>+IF(W22&lt;&gt;0,(X22/W22)*100,0)</f>
        <v>-36.43926162235368</v>
      </c>
      <c r="Z22" s="94">
        <f t="shared" si="3"/>
        <v>41222157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2681562</v>
      </c>
      <c r="C24" s="79">
        <f>SUM(C22:C23)</f>
        <v>0</v>
      </c>
      <c r="D24" s="80">
        <f aca="true" t="shared" si="4" ref="D24:Z24">SUM(D22:D23)</f>
        <v>41222157</v>
      </c>
      <c r="E24" s="81">
        <f t="shared" si="4"/>
        <v>41222157</v>
      </c>
      <c r="F24" s="81">
        <f t="shared" si="4"/>
        <v>25751579</v>
      </c>
      <c r="G24" s="81">
        <f t="shared" si="4"/>
        <v>-1399275</v>
      </c>
      <c r="H24" s="81">
        <f t="shared" si="4"/>
        <v>-1710090</v>
      </c>
      <c r="I24" s="81">
        <f t="shared" si="4"/>
        <v>22642214</v>
      </c>
      <c r="J24" s="81">
        <f t="shared" si="4"/>
        <v>-4105952</v>
      </c>
      <c r="K24" s="81">
        <f t="shared" si="4"/>
        <v>-2765113</v>
      </c>
      <c r="L24" s="81">
        <f t="shared" si="4"/>
        <v>-2670595</v>
      </c>
      <c r="M24" s="81">
        <f t="shared" si="4"/>
        <v>-9541660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13100554</v>
      </c>
      <c r="W24" s="81">
        <f t="shared" si="4"/>
        <v>20611079</v>
      </c>
      <c r="X24" s="81">
        <f t="shared" si="4"/>
        <v>-7510525</v>
      </c>
      <c r="Y24" s="82">
        <f>+IF(W24&lt;&gt;0,(X24/W24)*100,0)</f>
        <v>-36.43926162235368</v>
      </c>
      <c r="Z24" s="83">
        <f t="shared" si="4"/>
        <v>41222157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1145650</v>
      </c>
      <c r="C27" s="21">
        <v>0</v>
      </c>
      <c r="D27" s="103">
        <v>44812314</v>
      </c>
      <c r="E27" s="104">
        <v>44812314</v>
      </c>
      <c r="F27" s="104">
        <v>3452023</v>
      </c>
      <c r="G27" s="104">
        <v>948851</v>
      </c>
      <c r="H27" s="104">
        <v>1590088</v>
      </c>
      <c r="I27" s="104">
        <v>5990962</v>
      </c>
      <c r="J27" s="104">
        <v>2670984</v>
      </c>
      <c r="K27" s="104">
        <v>3120957</v>
      </c>
      <c r="L27" s="104">
        <v>1163639</v>
      </c>
      <c r="M27" s="104">
        <v>6955580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12946542</v>
      </c>
      <c r="W27" s="104">
        <v>22406157</v>
      </c>
      <c r="X27" s="104">
        <v>-9459615</v>
      </c>
      <c r="Y27" s="105">
        <v>-42.22</v>
      </c>
      <c r="Z27" s="106">
        <v>44812314</v>
      </c>
    </row>
    <row r="28" spans="1:26" ht="13.5">
      <c r="A28" s="107" t="s">
        <v>44</v>
      </c>
      <c r="B28" s="18">
        <v>269922</v>
      </c>
      <c r="C28" s="18">
        <v>0</v>
      </c>
      <c r="D28" s="63">
        <v>42305710</v>
      </c>
      <c r="E28" s="64">
        <v>42306000</v>
      </c>
      <c r="F28" s="64">
        <v>2678655</v>
      </c>
      <c r="G28" s="64">
        <v>552347</v>
      </c>
      <c r="H28" s="64">
        <v>1064473</v>
      </c>
      <c r="I28" s="64">
        <v>4295475</v>
      </c>
      <c r="J28" s="64">
        <v>2182901</v>
      </c>
      <c r="K28" s="64">
        <v>2167902</v>
      </c>
      <c r="L28" s="64">
        <v>1113319</v>
      </c>
      <c r="M28" s="64">
        <v>5464122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9759597</v>
      </c>
      <c r="W28" s="64">
        <v>21153000</v>
      </c>
      <c r="X28" s="64">
        <v>-11393403</v>
      </c>
      <c r="Y28" s="65">
        <v>-53.86</v>
      </c>
      <c r="Z28" s="66">
        <v>42306000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875728</v>
      </c>
      <c r="C31" s="18">
        <v>0</v>
      </c>
      <c r="D31" s="63">
        <v>2506604</v>
      </c>
      <c r="E31" s="64">
        <v>2506314</v>
      </c>
      <c r="F31" s="64">
        <v>773368</v>
      </c>
      <c r="G31" s="64">
        <v>396504</v>
      </c>
      <c r="H31" s="64">
        <v>525615</v>
      </c>
      <c r="I31" s="64">
        <v>1695487</v>
      </c>
      <c r="J31" s="64">
        <v>488083</v>
      </c>
      <c r="K31" s="64">
        <v>953055</v>
      </c>
      <c r="L31" s="64">
        <v>50320</v>
      </c>
      <c r="M31" s="64">
        <v>1491458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3186945</v>
      </c>
      <c r="W31" s="64">
        <v>1253157</v>
      </c>
      <c r="X31" s="64">
        <v>1933788</v>
      </c>
      <c r="Y31" s="65">
        <v>154.31</v>
      </c>
      <c r="Z31" s="66">
        <v>2506314</v>
      </c>
    </row>
    <row r="32" spans="1:26" ht="13.5">
      <c r="A32" s="74" t="s">
        <v>50</v>
      </c>
      <c r="B32" s="21">
        <f>SUM(B28:B31)</f>
        <v>1145650</v>
      </c>
      <c r="C32" s="21">
        <f>SUM(C28:C31)</f>
        <v>0</v>
      </c>
      <c r="D32" s="103">
        <f aca="true" t="shared" si="5" ref="D32:Z32">SUM(D28:D31)</f>
        <v>44812314</v>
      </c>
      <c r="E32" s="104">
        <f t="shared" si="5"/>
        <v>44812314</v>
      </c>
      <c r="F32" s="104">
        <f t="shared" si="5"/>
        <v>3452023</v>
      </c>
      <c r="G32" s="104">
        <f t="shared" si="5"/>
        <v>948851</v>
      </c>
      <c r="H32" s="104">
        <f t="shared" si="5"/>
        <v>1590088</v>
      </c>
      <c r="I32" s="104">
        <f t="shared" si="5"/>
        <v>5990962</v>
      </c>
      <c r="J32" s="104">
        <f t="shared" si="5"/>
        <v>2670984</v>
      </c>
      <c r="K32" s="104">
        <f t="shared" si="5"/>
        <v>3120957</v>
      </c>
      <c r="L32" s="104">
        <f t="shared" si="5"/>
        <v>1163639</v>
      </c>
      <c r="M32" s="104">
        <f t="shared" si="5"/>
        <v>6955580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12946542</v>
      </c>
      <c r="W32" s="104">
        <f t="shared" si="5"/>
        <v>22406157</v>
      </c>
      <c r="X32" s="104">
        <f t="shared" si="5"/>
        <v>-9459615</v>
      </c>
      <c r="Y32" s="105">
        <f>+IF(W32&lt;&gt;0,(X32/W32)*100,0)</f>
        <v>-42.218819586062885</v>
      </c>
      <c r="Z32" s="106">
        <f t="shared" si="5"/>
        <v>44812314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42018111</v>
      </c>
      <c r="C35" s="18">
        <v>0</v>
      </c>
      <c r="D35" s="63">
        <v>43347000</v>
      </c>
      <c r="E35" s="64">
        <v>43347000</v>
      </c>
      <c r="F35" s="64">
        <v>11904920</v>
      </c>
      <c r="G35" s="64">
        <v>9670674</v>
      </c>
      <c r="H35" s="64">
        <v>1846659</v>
      </c>
      <c r="I35" s="64">
        <v>1846659</v>
      </c>
      <c r="J35" s="64">
        <v>3335901</v>
      </c>
      <c r="K35" s="64">
        <v>-4260541</v>
      </c>
      <c r="L35" s="64">
        <v>3041228</v>
      </c>
      <c r="M35" s="64">
        <v>3041228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3041228</v>
      </c>
      <c r="W35" s="64">
        <v>21673500</v>
      </c>
      <c r="X35" s="64">
        <v>-18632272</v>
      </c>
      <c r="Y35" s="65">
        <v>-85.97</v>
      </c>
      <c r="Z35" s="66">
        <v>43347000</v>
      </c>
    </row>
    <row r="36" spans="1:26" ht="13.5">
      <c r="A36" s="62" t="s">
        <v>53</v>
      </c>
      <c r="B36" s="18">
        <v>628629724</v>
      </c>
      <c r="C36" s="18">
        <v>0</v>
      </c>
      <c r="D36" s="63">
        <v>626405000</v>
      </c>
      <c r="E36" s="64">
        <v>626405000</v>
      </c>
      <c r="F36" s="64">
        <v>2742090</v>
      </c>
      <c r="G36" s="64">
        <v>484514</v>
      </c>
      <c r="H36" s="64">
        <v>1838964</v>
      </c>
      <c r="I36" s="64">
        <v>1838964</v>
      </c>
      <c r="J36" s="64">
        <v>1984451</v>
      </c>
      <c r="K36" s="64">
        <v>1716687</v>
      </c>
      <c r="L36" s="64">
        <v>976595</v>
      </c>
      <c r="M36" s="64">
        <v>976595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976595</v>
      </c>
      <c r="W36" s="64">
        <v>313202500</v>
      </c>
      <c r="X36" s="64">
        <v>-312225905</v>
      </c>
      <c r="Y36" s="65">
        <v>-99.69</v>
      </c>
      <c r="Z36" s="66">
        <v>626405000</v>
      </c>
    </row>
    <row r="37" spans="1:26" ht="13.5">
      <c r="A37" s="62" t="s">
        <v>54</v>
      </c>
      <c r="B37" s="18">
        <v>12790305</v>
      </c>
      <c r="C37" s="18">
        <v>0</v>
      </c>
      <c r="D37" s="63">
        <v>18579000</v>
      </c>
      <c r="E37" s="64">
        <v>18579000</v>
      </c>
      <c r="F37" s="64">
        <v>-15093249</v>
      </c>
      <c r="G37" s="64">
        <v>11405189</v>
      </c>
      <c r="H37" s="64">
        <v>6126840</v>
      </c>
      <c r="I37" s="64">
        <v>6126840</v>
      </c>
      <c r="J37" s="64">
        <v>11780619</v>
      </c>
      <c r="K37" s="64">
        <v>1689577</v>
      </c>
      <c r="L37" s="64">
        <v>6690417</v>
      </c>
      <c r="M37" s="64">
        <v>6690417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6690417</v>
      </c>
      <c r="W37" s="64">
        <v>9289500</v>
      </c>
      <c r="X37" s="64">
        <v>-2599083</v>
      </c>
      <c r="Y37" s="65">
        <v>-27.98</v>
      </c>
      <c r="Z37" s="66">
        <v>18579000</v>
      </c>
    </row>
    <row r="38" spans="1:26" ht="13.5">
      <c r="A38" s="62" t="s">
        <v>55</v>
      </c>
      <c r="B38" s="18">
        <v>41157231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616700299</v>
      </c>
      <c r="C39" s="18">
        <v>0</v>
      </c>
      <c r="D39" s="63">
        <v>651173000</v>
      </c>
      <c r="E39" s="64">
        <v>651173000</v>
      </c>
      <c r="F39" s="64">
        <v>29740259</v>
      </c>
      <c r="G39" s="64">
        <v>-1250001</v>
      </c>
      <c r="H39" s="64">
        <v>-2441217</v>
      </c>
      <c r="I39" s="64">
        <v>-2441217</v>
      </c>
      <c r="J39" s="64">
        <v>-6460267</v>
      </c>
      <c r="K39" s="64">
        <v>-4233431</v>
      </c>
      <c r="L39" s="64">
        <v>-2672594</v>
      </c>
      <c r="M39" s="64">
        <v>-2672594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-2672594</v>
      </c>
      <c r="W39" s="64">
        <v>325586500</v>
      </c>
      <c r="X39" s="64">
        <v>-328259094</v>
      </c>
      <c r="Y39" s="65">
        <v>-100.82</v>
      </c>
      <c r="Z39" s="66">
        <v>651173000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3195200</v>
      </c>
      <c r="C42" s="18">
        <v>0</v>
      </c>
      <c r="D42" s="63">
        <v>-15342999</v>
      </c>
      <c r="E42" s="64">
        <v>-15342999</v>
      </c>
      <c r="F42" s="64">
        <v>18768627</v>
      </c>
      <c r="G42" s="64">
        <v>2449443</v>
      </c>
      <c r="H42" s="64">
        <v>-740830</v>
      </c>
      <c r="I42" s="64">
        <v>20477240</v>
      </c>
      <c r="J42" s="64">
        <v>-7412151</v>
      </c>
      <c r="K42" s="64">
        <v>4639265</v>
      </c>
      <c r="L42" s="64">
        <v>-3778203</v>
      </c>
      <c r="M42" s="64">
        <v>-6551089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13926151</v>
      </c>
      <c r="W42" s="64">
        <v>8221834</v>
      </c>
      <c r="X42" s="64">
        <v>5704317</v>
      </c>
      <c r="Y42" s="65">
        <v>69.38</v>
      </c>
      <c r="Z42" s="66">
        <v>-15342999</v>
      </c>
    </row>
    <row r="43" spans="1:26" ht="13.5">
      <c r="A43" s="62" t="s">
        <v>59</v>
      </c>
      <c r="B43" s="18">
        <v>0</v>
      </c>
      <c r="C43" s="18">
        <v>0</v>
      </c>
      <c r="D43" s="63">
        <v>-28604016</v>
      </c>
      <c r="E43" s="64">
        <v>-28604016</v>
      </c>
      <c r="F43" s="64">
        <v>-14106793</v>
      </c>
      <c r="G43" s="64">
        <v>-4299474</v>
      </c>
      <c r="H43" s="64">
        <v>-1974988</v>
      </c>
      <c r="I43" s="64">
        <v>-20381255</v>
      </c>
      <c r="J43" s="64">
        <v>-2670984</v>
      </c>
      <c r="K43" s="64">
        <v>-593055</v>
      </c>
      <c r="L43" s="64">
        <v>-1163639</v>
      </c>
      <c r="M43" s="64">
        <v>-4427678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-24808933</v>
      </c>
      <c r="W43" s="64">
        <v>-14302008</v>
      </c>
      <c r="X43" s="64">
        <v>-10506925</v>
      </c>
      <c r="Y43" s="65">
        <v>73.46</v>
      </c>
      <c r="Z43" s="66">
        <v>-28604016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10090</v>
      </c>
      <c r="G44" s="64">
        <v>7465</v>
      </c>
      <c r="H44" s="64">
        <v>1450</v>
      </c>
      <c r="I44" s="64">
        <v>19005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19005</v>
      </c>
      <c r="W44" s="64">
        <v>0</v>
      </c>
      <c r="X44" s="64">
        <v>19005</v>
      </c>
      <c r="Y44" s="65">
        <v>0</v>
      </c>
      <c r="Z44" s="66">
        <v>0</v>
      </c>
    </row>
    <row r="45" spans="1:26" ht="13.5">
      <c r="A45" s="74" t="s">
        <v>61</v>
      </c>
      <c r="B45" s="21">
        <v>23846823</v>
      </c>
      <c r="C45" s="21">
        <v>0</v>
      </c>
      <c r="D45" s="103">
        <v>-1947015</v>
      </c>
      <c r="E45" s="104">
        <v>-1947015</v>
      </c>
      <c r="F45" s="104">
        <v>18180078</v>
      </c>
      <c r="G45" s="104">
        <v>16337512</v>
      </c>
      <c r="H45" s="104">
        <v>13623144</v>
      </c>
      <c r="I45" s="104">
        <v>13623144</v>
      </c>
      <c r="J45" s="104">
        <v>3540009</v>
      </c>
      <c r="K45" s="104">
        <v>7586219</v>
      </c>
      <c r="L45" s="104">
        <v>2644377</v>
      </c>
      <c r="M45" s="104">
        <v>2644377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2644377</v>
      </c>
      <c r="W45" s="104">
        <v>35919826</v>
      </c>
      <c r="X45" s="104">
        <v>-33275449</v>
      </c>
      <c r="Y45" s="105">
        <v>-92.64</v>
      </c>
      <c r="Z45" s="106">
        <v>-1947015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2181311</v>
      </c>
      <c r="C49" s="56">
        <v>0</v>
      </c>
      <c r="D49" s="133">
        <v>1704186</v>
      </c>
      <c r="E49" s="58">
        <v>1738184</v>
      </c>
      <c r="F49" s="58">
        <v>0</v>
      </c>
      <c r="G49" s="58">
        <v>0</v>
      </c>
      <c r="H49" s="58">
        <v>0</v>
      </c>
      <c r="I49" s="58">
        <v>1591222</v>
      </c>
      <c r="J49" s="58">
        <v>0</v>
      </c>
      <c r="K49" s="58">
        <v>0</v>
      </c>
      <c r="L49" s="58">
        <v>0</v>
      </c>
      <c r="M49" s="58">
        <v>1694304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1512863</v>
      </c>
      <c r="W49" s="58">
        <v>4431003</v>
      </c>
      <c r="X49" s="58">
        <v>24087494</v>
      </c>
      <c r="Y49" s="58">
        <v>38940567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80814</v>
      </c>
      <c r="E51" s="58">
        <v>15354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96168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357.3171275518621</v>
      </c>
      <c r="G58" s="7">
        <f t="shared" si="6"/>
        <v>100.97341774922836</v>
      </c>
      <c r="H58" s="7">
        <f t="shared" si="6"/>
        <v>100.33592352252352</v>
      </c>
      <c r="I58" s="7">
        <f t="shared" si="6"/>
        <v>180.48286251168315</v>
      </c>
      <c r="J58" s="7">
        <f t="shared" si="6"/>
        <v>60.22706308168543</v>
      </c>
      <c r="K58" s="7">
        <f t="shared" si="6"/>
        <v>74.57553955015787</v>
      </c>
      <c r="L58" s="7">
        <f t="shared" si="6"/>
        <v>46.33694511626242</v>
      </c>
      <c r="M58" s="7">
        <f t="shared" si="6"/>
        <v>60.417616620574634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124.64566342094056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1233.2739843367597</v>
      </c>
      <c r="G59" s="10">
        <f t="shared" si="7"/>
        <v>99.97339388350895</v>
      </c>
      <c r="H59" s="10">
        <f t="shared" si="7"/>
        <v>108.84911210973489</v>
      </c>
      <c r="I59" s="10">
        <f t="shared" si="7"/>
        <v>477.4899122370691</v>
      </c>
      <c r="J59" s="10">
        <f t="shared" si="7"/>
        <v>51.39086485365536</v>
      </c>
      <c r="K59" s="10">
        <f t="shared" si="7"/>
        <v>33.440917494438004</v>
      </c>
      <c r="L59" s="10">
        <f t="shared" si="7"/>
        <v>21.03841911122425</v>
      </c>
      <c r="M59" s="10">
        <f t="shared" si="7"/>
        <v>35.478662888921185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258.4767802388171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105.09675239357308</v>
      </c>
      <c r="G60" s="13">
        <f t="shared" si="7"/>
        <v>101.2237434201743</v>
      </c>
      <c r="H60" s="13">
        <f t="shared" si="7"/>
        <v>98.08880905688136</v>
      </c>
      <c r="I60" s="13">
        <f t="shared" si="7"/>
        <v>101.34281053382581</v>
      </c>
      <c r="J60" s="13">
        <f t="shared" si="7"/>
        <v>62.59505777134437</v>
      </c>
      <c r="K60" s="13">
        <f t="shared" si="7"/>
        <v>88.44241871360646</v>
      </c>
      <c r="L60" s="13">
        <f t="shared" si="7"/>
        <v>55.04786735579962</v>
      </c>
      <c r="M60" s="13">
        <f t="shared" si="7"/>
        <v>68.19358653854054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86.21623155914072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99.99996438237797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112.50966426306859</v>
      </c>
      <c r="G61" s="13">
        <f t="shared" si="7"/>
        <v>102.97368759431333</v>
      </c>
      <c r="H61" s="13">
        <f t="shared" si="7"/>
        <v>95.22893980925573</v>
      </c>
      <c r="I61" s="13">
        <f t="shared" si="7"/>
        <v>103.30293135953306</v>
      </c>
      <c r="J61" s="13">
        <f t="shared" si="7"/>
        <v>110.89601516958484</v>
      </c>
      <c r="K61" s="13">
        <f t="shared" si="7"/>
        <v>289.6793833161487</v>
      </c>
      <c r="L61" s="13">
        <f t="shared" si="7"/>
        <v>189.24970490395964</v>
      </c>
      <c r="M61" s="13">
        <f t="shared" si="7"/>
        <v>170.12797774133867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127.13766405253433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100.00011193440106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43.44573710293134</v>
      </c>
      <c r="K62" s="13">
        <f t="shared" si="7"/>
        <v>53.95359036790415</v>
      </c>
      <c r="L62" s="13">
        <f t="shared" si="7"/>
        <v>30.261251902142106</v>
      </c>
      <c r="M62" s="13">
        <f t="shared" si="7"/>
        <v>42.78857566141129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71.74014881965456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30.543050106050657</v>
      </c>
      <c r="K63" s="13">
        <f t="shared" si="7"/>
        <v>29.154552695583842</v>
      </c>
      <c r="L63" s="13">
        <f t="shared" si="7"/>
        <v>18.62294728617424</v>
      </c>
      <c r="M63" s="13">
        <f t="shared" si="7"/>
        <v>26.048901917157295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60.72549605970573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29.48172941265551</v>
      </c>
      <c r="K64" s="13">
        <f t="shared" si="7"/>
        <v>27.17326591047915</v>
      </c>
      <c r="L64" s="13">
        <f t="shared" si="7"/>
        <v>16.93319393493229</v>
      </c>
      <c r="M64" s="13">
        <f t="shared" si="7"/>
        <v>24.530892306994588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62.24310785989135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30708863</v>
      </c>
      <c r="C67" s="23"/>
      <c r="D67" s="24">
        <v>50960820</v>
      </c>
      <c r="E67" s="25">
        <v>50960820</v>
      </c>
      <c r="F67" s="25">
        <v>3655321</v>
      </c>
      <c r="G67" s="25">
        <v>4111390</v>
      </c>
      <c r="H67" s="25">
        <v>3986324</v>
      </c>
      <c r="I67" s="25">
        <v>11753035</v>
      </c>
      <c r="J67" s="25">
        <v>3924372</v>
      </c>
      <c r="K67" s="25">
        <v>3164488</v>
      </c>
      <c r="L67" s="25">
        <v>3128741</v>
      </c>
      <c r="M67" s="25">
        <v>10217601</v>
      </c>
      <c r="N67" s="25"/>
      <c r="O67" s="25"/>
      <c r="P67" s="25"/>
      <c r="Q67" s="25"/>
      <c r="R67" s="25"/>
      <c r="S67" s="25"/>
      <c r="T67" s="25"/>
      <c r="U67" s="25"/>
      <c r="V67" s="25">
        <v>21970636</v>
      </c>
      <c r="W67" s="25">
        <v>25480411</v>
      </c>
      <c r="X67" s="25"/>
      <c r="Y67" s="24"/>
      <c r="Z67" s="26">
        <v>50960820</v>
      </c>
    </row>
    <row r="68" spans="1:26" ht="13.5" hidden="1">
      <c r="A68" s="36" t="s">
        <v>31</v>
      </c>
      <c r="B68" s="18">
        <v>7295014</v>
      </c>
      <c r="C68" s="18"/>
      <c r="D68" s="19">
        <v>6739000</v>
      </c>
      <c r="E68" s="20">
        <v>6739000</v>
      </c>
      <c r="F68" s="20">
        <v>817200</v>
      </c>
      <c r="G68" s="20">
        <v>823119</v>
      </c>
      <c r="H68" s="20">
        <v>832479</v>
      </c>
      <c r="I68" s="20">
        <v>2472798</v>
      </c>
      <c r="J68" s="20">
        <v>829412</v>
      </c>
      <c r="K68" s="20">
        <v>797825</v>
      </c>
      <c r="L68" s="20">
        <v>801372</v>
      </c>
      <c r="M68" s="20">
        <v>2428609</v>
      </c>
      <c r="N68" s="20"/>
      <c r="O68" s="20"/>
      <c r="P68" s="20"/>
      <c r="Q68" s="20"/>
      <c r="R68" s="20"/>
      <c r="S68" s="20"/>
      <c r="T68" s="20"/>
      <c r="U68" s="20"/>
      <c r="V68" s="20">
        <v>4901407</v>
      </c>
      <c r="W68" s="20">
        <v>3369500</v>
      </c>
      <c r="X68" s="20"/>
      <c r="Y68" s="19"/>
      <c r="Z68" s="22">
        <v>6739000</v>
      </c>
    </row>
    <row r="69" spans="1:26" ht="13.5" hidden="1">
      <c r="A69" s="37" t="s">
        <v>32</v>
      </c>
      <c r="B69" s="18">
        <v>23413849</v>
      </c>
      <c r="C69" s="18"/>
      <c r="D69" s="19">
        <v>44221820</v>
      </c>
      <c r="E69" s="20">
        <v>44221820</v>
      </c>
      <c r="F69" s="20">
        <v>2838121</v>
      </c>
      <c r="G69" s="20">
        <v>3288271</v>
      </c>
      <c r="H69" s="20">
        <v>3153845</v>
      </c>
      <c r="I69" s="20">
        <v>9280237</v>
      </c>
      <c r="J69" s="20">
        <v>3094960</v>
      </c>
      <c r="K69" s="20">
        <v>2366663</v>
      </c>
      <c r="L69" s="20">
        <v>2327369</v>
      </c>
      <c r="M69" s="20">
        <v>7788992</v>
      </c>
      <c r="N69" s="20"/>
      <c r="O69" s="20"/>
      <c r="P69" s="20"/>
      <c r="Q69" s="20"/>
      <c r="R69" s="20"/>
      <c r="S69" s="20"/>
      <c r="T69" s="20"/>
      <c r="U69" s="20"/>
      <c r="V69" s="20">
        <v>17069229</v>
      </c>
      <c r="W69" s="20">
        <v>22110911</v>
      </c>
      <c r="X69" s="20"/>
      <c r="Y69" s="19"/>
      <c r="Z69" s="22">
        <v>44221820</v>
      </c>
    </row>
    <row r="70" spans="1:26" ht="13.5" hidden="1">
      <c r="A70" s="38" t="s">
        <v>107</v>
      </c>
      <c r="B70" s="18">
        <v>14037995</v>
      </c>
      <c r="C70" s="18"/>
      <c r="D70" s="19">
        <v>22642000</v>
      </c>
      <c r="E70" s="20">
        <v>22642000</v>
      </c>
      <c r="F70" s="20">
        <v>1156322</v>
      </c>
      <c r="G70" s="20">
        <v>1353202</v>
      </c>
      <c r="H70" s="20">
        <v>1263367</v>
      </c>
      <c r="I70" s="20">
        <v>3772891</v>
      </c>
      <c r="J70" s="20">
        <v>1137012</v>
      </c>
      <c r="K70" s="20">
        <v>488808</v>
      </c>
      <c r="L70" s="20">
        <v>465950</v>
      </c>
      <c r="M70" s="20">
        <v>2091770</v>
      </c>
      <c r="N70" s="20"/>
      <c r="O70" s="20"/>
      <c r="P70" s="20"/>
      <c r="Q70" s="20"/>
      <c r="R70" s="20"/>
      <c r="S70" s="20"/>
      <c r="T70" s="20"/>
      <c r="U70" s="20"/>
      <c r="V70" s="20">
        <v>5864661</v>
      </c>
      <c r="W70" s="20">
        <v>11321000</v>
      </c>
      <c r="X70" s="20"/>
      <c r="Y70" s="19"/>
      <c r="Z70" s="22">
        <v>22642000</v>
      </c>
    </row>
    <row r="71" spans="1:26" ht="13.5" hidden="1">
      <c r="A71" s="38" t="s">
        <v>108</v>
      </c>
      <c r="B71" s="18">
        <v>4466902</v>
      </c>
      <c r="C71" s="18"/>
      <c r="D71" s="19">
        <v>7695000</v>
      </c>
      <c r="E71" s="20">
        <v>7695000</v>
      </c>
      <c r="F71" s="20">
        <v>592375</v>
      </c>
      <c r="G71" s="20">
        <v>635907</v>
      </c>
      <c r="H71" s="20">
        <v>597321</v>
      </c>
      <c r="I71" s="20">
        <v>1825603</v>
      </c>
      <c r="J71" s="20">
        <v>660654</v>
      </c>
      <c r="K71" s="20">
        <v>574579</v>
      </c>
      <c r="L71" s="20">
        <v>546752</v>
      </c>
      <c r="M71" s="20">
        <v>1781985</v>
      </c>
      <c r="N71" s="20"/>
      <c r="O71" s="20"/>
      <c r="P71" s="20"/>
      <c r="Q71" s="20"/>
      <c r="R71" s="20"/>
      <c r="S71" s="20"/>
      <c r="T71" s="20"/>
      <c r="U71" s="20"/>
      <c r="V71" s="20">
        <v>3607588</v>
      </c>
      <c r="W71" s="20">
        <v>3847500</v>
      </c>
      <c r="X71" s="20"/>
      <c r="Y71" s="19"/>
      <c r="Z71" s="22">
        <v>7695000</v>
      </c>
    </row>
    <row r="72" spans="1:26" ht="13.5" hidden="1">
      <c r="A72" s="38" t="s">
        <v>109</v>
      </c>
      <c r="B72" s="18">
        <v>2572976</v>
      </c>
      <c r="C72" s="18"/>
      <c r="D72" s="19">
        <v>6939009</v>
      </c>
      <c r="E72" s="20">
        <v>6939009</v>
      </c>
      <c r="F72" s="20">
        <v>442690</v>
      </c>
      <c r="G72" s="20">
        <v>652011</v>
      </c>
      <c r="H72" s="20">
        <v>648952</v>
      </c>
      <c r="I72" s="20">
        <v>1743653</v>
      </c>
      <c r="J72" s="20">
        <v>650161</v>
      </c>
      <c r="K72" s="20">
        <v>656611</v>
      </c>
      <c r="L72" s="20">
        <v>668079</v>
      </c>
      <c r="M72" s="20">
        <v>1974851</v>
      </c>
      <c r="N72" s="20"/>
      <c r="O72" s="20"/>
      <c r="P72" s="20"/>
      <c r="Q72" s="20"/>
      <c r="R72" s="20"/>
      <c r="S72" s="20"/>
      <c r="T72" s="20"/>
      <c r="U72" s="20"/>
      <c r="V72" s="20">
        <v>3718504</v>
      </c>
      <c r="W72" s="20">
        <v>3469505</v>
      </c>
      <c r="X72" s="20"/>
      <c r="Y72" s="19"/>
      <c r="Z72" s="22">
        <v>6939009</v>
      </c>
    </row>
    <row r="73" spans="1:26" ht="13.5" hidden="1">
      <c r="A73" s="38" t="s">
        <v>110</v>
      </c>
      <c r="B73" s="18">
        <v>2335976</v>
      </c>
      <c r="C73" s="18"/>
      <c r="D73" s="19">
        <v>6945811</v>
      </c>
      <c r="E73" s="20">
        <v>6945811</v>
      </c>
      <c r="F73" s="20">
        <v>646734</v>
      </c>
      <c r="G73" s="20">
        <v>647151</v>
      </c>
      <c r="H73" s="20">
        <v>644205</v>
      </c>
      <c r="I73" s="20">
        <v>1938090</v>
      </c>
      <c r="J73" s="20">
        <v>647133</v>
      </c>
      <c r="K73" s="20">
        <v>646665</v>
      </c>
      <c r="L73" s="20">
        <v>646588</v>
      </c>
      <c r="M73" s="20">
        <v>1940386</v>
      </c>
      <c r="N73" s="20"/>
      <c r="O73" s="20"/>
      <c r="P73" s="20"/>
      <c r="Q73" s="20"/>
      <c r="R73" s="20"/>
      <c r="S73" s="20"/>
      <c r="T73" s="20"/>
      <c r="U73" s="20"/>
      <c r="V73" s="20">
        <v>3878476</v>
      </c>
      <c r="W73" s="20">
        <v>3472906</v>
      </c>
      <c r="X73" s="20"/>
      <c r="Y73" s="19"/>
      <c r="Z73" s="22">
        <v>6945811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>
        <v>30708863</v>
      </c>
      <c r="C76" s="31"/>
      <c r="D76" s="32"/>
      <c r="E76" s="33"/>
      <c r="F76" s="33">
        <v>13061088</v>
      </c>
      <c r="G76" s="33">
        <v>4151411</v>
      </c>
      <c r="H76" s="33">
        <v>3999715</v>
      </c>
      <c r="I76" s="33">
        <v>21212214</v>
      </c>
      <c r="J76" s="33">
        <v>2363534</v>
      </c>
      <c r="K76" s="33">
        <v>2359934</v>
      </c>
      <c r="L76" s="33">
        <v>1449763</v>
      </c>
      <c r="M76" s="33">
        <v>6173231</v>
      </c>
      <c r="N76" s="33"/>
      <c r="O76" s="33"/>
      <c r="P76" s="33"/>
      <c r="Q76" s="33"/>
      <c r="R76" s="33"/>
      <c r="S76" s="33"/>
      <c r="T76" s="33"/>
      <c r="U76" s="33"/>
      <c r="V76" s="33">
        <v>27385445</v>
      </c>
      <c r="W76" s="33"/>
      <c r="X76" s="33"/>
      <c r="Y76" s="32"/>
      <c r="Z76" s="34"/>
    </row>
    <row r="77" spans="1:26" ht="13.5" hidden="1">
      <c r="A77" s="36" t="s">
        <v>31</v>
      </c>
      <c r="B77" s="18">
        <v>7295014</v>
      </c>
      <c r="C77" s="18"/>
      <c r="D77" s="19"/>
      <c r="E77" s="20"/>
      <c r="F77" s="20">
        <v>10078315</v>
      </c>
      <c r="G77" s="20">
        <v>822900</v>
      </c>
      <c r="H77" s="20">
        <v>906146</v>
      </c>
      <c r="I77" s="20">
        <v>11807361</v>
      </c>
      <c r="J77" s="20">
        <v>426242</v>
      </c>
      <c r="K77" s="20">
        <v>266800</v>
      </c>
      <c r="L77" s="20">
        <v>168596</v>
      </c>
      <c r="M77" s="20">
        <v>861638</v>
      </c>
      <c r="N77" s="20"/>
      <c r="O77" s="20"/>
      <c r="P77" s="20"/>
      <c r="Q77" s="20"/>
      <c r="R77" s="20"/>
      <c r="S77" s="20"/>
      <c r="T77" s="20"/>
      <c r="U77" s="20"/>
      <c r="V77" s="20">
        <v>12668999</v>
      </c>
      <c r="W77" s="20"/>
      <c r="X77" s="20"/>
      <c r="Y77" s="19"/>
      <c r="Z77" s="22"/>
    </row>
    <row r="78" spans="1:26" ht="13.5" hidden="1">
      <c r="A78" s="37" t="s">
        <v>32</v>
      </c>
      <c r="B78" s="18">
        <v>23413849</v>
      </c>
      <c r="C78" s="18"/>
      <c r="D78" s="19"/>
      <c r="E78" s="20"/>
      <c r="F78" s="20">
        <v>2982773</v>
      </c>
      <c r="G78" s="20">
        <v>3328511</v>
      </c>
      <c r="H78" s="20">
        <v>3093569</v>
      </c>
      <c r="I78" s="20">
        <v>9404853</v>
      </c>
      <c r="J78" s="20">
        <v>1937292</v>
      </c>
      <c r="K78" s="20">
        <v>2093134</v>
      </c>
      <c r="L78" s="20">
        <v>1281167</v>
      </c>
      <c r="M78" s="20">
        <v>5311593</v>
      </c>
      <c r="N78" s="20"/>
      <c r="O78" s="20"/>
      <c r="P78" s="20"/>
      <c r="Q78" s="20"/>
      <c r="R78" s="20"/>
      <c r="S78" s="20"/>
      <c r="T78" s="20"/>
      <c r="U78" s="20"/>
      <c r="V78" s="20">
        <v>14716446</v>
      </c>
      <c r="W78" s="20"/>
      <c r="X78" s="20"/>
      <c r="Y78" s="19"/>
      <c r="Z78" s="22"/>
    </row>
    <row r="79" spans="1:26" ht="13.5" hidden="1">
      <c r="A79" s="38" t="s">
        <v>107</v>
      </c>
      <c r="B79" s="18">
        <v>14037990</v>
      </c>
      <c r="C79" s="18"/>
      <c r="D79" s="19"/>
      <c r="E79" s="20"/>
      <c r="F79" s="20">
        <v>1300974</v>
      </c>
      <c r="G79" s="20">
        <v>1393442</v>
      </c>
      <c r="H79" s="20">
        <v>1203091</v>
      </c>
      <c r="I79" s="20">
        <v>3897507</v>
      </c>
      <c r="J79" s="20">
        <v>1260901</v>
      </c>
      <c r="K79" s="20">
        <v>1415976</v>
      </c>
      <c r="L79" s="20">
        <v>881809</v>
      </c>
      <c r="M79" s="20">
        <v>3558686</v>
      </c>
      <c r="N79" s="20"/>
      <c r="O79" s="20"/>
      <c r="P79" s="20"/>
      <c r="Q79" s="20"/>
      <c r="R79" s="20"/>
      <c r="S79" s="20"/>
      <c r="T79" s="20"/>
      <c r="U79" s="20"/>
      <c r="V79" s="20">
        <v>7456193</v>
      </c>
      <c r="W79" s="20"/>
      <c r="X79" s="20"/>
      <c r="Y79" s="19"/>
      <c r="Z79" s="22"/>
    </row>
    <row r="80" spans="1:26" ht="13.5" hidden="1">
      <c r="A80" s="38" t="s">
        <v>108</v>
      </c>
      <c r="B80" s="18">
        <v>4466907</v>
      </c>
      <c r="C80" s="18"/>
      <c r="D80" s="19"/>
      <c r="E80" s="20"/>
      <c r="F80" s="20">
        <v>592375</v>
      </c>
      <c r="G80" s="20">
        <v>635907</v>
      </c>
      <c r="H80" s="20">
        <v>597321</v>
      </c>
      <c r="I80" s="20">
        <v>1825603</v>
      </c>
      <c r="J80" s="20">
        <v>287026</v>
      </c>
      <c r="K80" s="20">
        <v>310006</v>
      </c>
      <c r="L80" s="20">
        <v>165454</v>
      </c>
      <c r="M80" s="20">
        <v>762486</v>
      </c>
      <c r="N80" s="20"/>
      <c r="O80" s="20"/>
      <c r="P80" s="20"/>
      <c r="Q80" s="20"/>
      <c r="R80" s="20"/>
      <c r="S80" s="20"/>
      <c r="T80" s="20"/>
      <c r="U80" s="20"/>
      <c r="V80" s="20">
        <v>2588089</v>
      </c>
      <c r="W80" s="20"/>
      <c r="X80" s="20"/>
      <c r="Y80" s="19"/>
      <c r="Z80" s="22"/>
    </row>
    <row r="81" spans="1:26" ht="13.5" hidden="1">
      <c r="A81" s="38" t="s">
        <v>109</v>
      </c>
      <c r="B81" s="18">
        <v>2572976</v>
      </c>
      <c r="C81" s="18"/>
      <c r="D81" s="19"/>
      <c r="E81" s="20"/>
      <c r="F81" s="20">
        <v>442690</v>
      </c>
      <c r="G81" s="20">
        <v>652011</v>
      </c>
      <c r="H81" s="20">
        <v>648952</v>
      </c>
      <c r="I81" s="20">
        <v>1743653</v>
      </c>
      <c r="J81" s="20">
        <v>198579</v>
      </c>
      <c r="K81" s="20">
        <v>191432</v>
      </c>
      <c r="L81" s="20">
        <v>124416</v>
      </c>
      <c r="M81" s="20">
        <v>514427</v>
      </c>
      <c r="N81" s="20"/>
      <c r="O81" s="20"/>
      <c r="P81" s="20"/>
      <c r="Q81" s="20"/>
      <c r="R81" s="20"/>
      <c r="S81" s="20"/>
      <c r="T81" s="20"/>
      <c r="U81" s="20"/>
      <c r="V81" s="20">
        <v>2258080</v>
      </c>
      <c r="W81" s="20"/>
      <c r="X81" s="20"/>
      <c r="Y81" s="19"/>
      <c r="Z81" s="22"/>
    </row>
    <row r="82" spans="1:26" ht="13.5" hidden="1">
      <c r="A82" s="38" t="s">
        <v>110</v>
      </c>
      <c r="B82" s="18">
        <v>2335976</v>
      </c>
      <c r="C82" s="18"/>
      <c r="D82" s="19"/>
      <c r="E82" s="20"/>
      <c r="F82" s="20">
        <v>646734</v>
      </c>
      <c r="G82" s="20">
        <v>647151</v>
      </c>
      <c r="H82" s="20">
        <v>644205</v>
      </c>
      <c r="I82" s="20">
        <v>1938090</v>
      </c>
      <c r="J82" s="20">
        <v>190786</v>
      </c>
      <c r="K82" s="20">
        <v>175720</v>
      </c>
      <c r="L82" s="20">
        <v>109488</v>
      </c>
      <c r="M82" s="20">
        <v>475994</v>
      </c>
      <c r="N82" s="20"/>
      <c r="O82" s="20"/>
      <c r="P82" s="20"/>
      <c r="Q82" s="20"/>
      <c r="R82" s="20"/>
      <c r="S82" s="20"/>
      <c r="T82" s="20"/>
      <c r="U82" s="20"/>
      <c r="V82" s="20">
        <v>2414084</v>
      </c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50524000</v>
      </c>
      <c r="E5" s="64">
        <v>50524000</v>
      </c>
      <c r="F5" s="64">
        <v>6509970</v>
      </c>
      <c r="G5" s="64">
        <v>2201615</v>
      </c>
      <c r="H5" s="64">
        <v>3424889</v>
      </c>
      <c r="I5" s="64">
        <v>12136474</v>
      </c>
      <c r="J5" s="64">
        <v>3409306</v>
      </c>
      <c r="K5" s="64">
        <v>3454924</v>
      </c>
      <c r="L5" s="64">
        <v>3451572</v>
      </c>
      <c r="M5" s="64">
        <v>10315802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22452276</v>
      </c>
      <c r="W5" s="64">
        <v>25262000</v>
      </c>
      <c r="X5" s="64">
        <v>-2809724</v>
      </c>
      <c r="Y5" s="65">
        <v>-11.12</v>
      </c>
      <c r="Z5" s="66">
        <v>50524000</v>
      </c>
    </row>
    <row r="6" spans="1:26" ht="13.5">
      <c r="A6" s="62" t="s">
        <v>32</v>
      </c>
      <c r="B6" s="18">
        <v>0</v>
      </c>
      <c r="C6" s="18">
        <v>0</v>
      </c>
      <c r="D6" s="63">
        <v>351558000</v>
      </c>
      <c r="E6" s="64">
        <v>351558000</v>
      </c>
      <c r="F6" s="64">
        <v>26860405</v>
      </c>
      <c r="G6" s="64">
        <v>25277888</v>
      </c>
      <c r="H6" s="64">
        <v>28263445</v>
      </c>
      <c r="I6" s="64">
        <v>80401738</v>
      </c>
      <c r="J6" s="64">
        <v>25966576</v>
      </c>
      <c r="K6" s="64">
        <v>26114988</v>
      </c>
      <c r="L6" s="64">
        <v>25444969</v>
      </c>
      <c r="M6" s="64">
        <v>77526533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157928271</v>
      </c>
      <c r="W6" s="64">
        <v>175779000</v>
      </c>
      <c r="X6" s="64">
        <v>-17850729</v>
      </c>
      <c r="Y6" s="65">
        <v>-10.16</v>
      </c>
      <c r="Z6" s="66">
        <v>351558000</v>
      </c>
    </row>
    <row r="7" spans="1:26" ht="13.5">
      <c r="A7" s="62" t="s">
        <v>33</v>
      </c>
      <c r="B7" s="18">
        <v>0</v>
      </c>
      <c r="C7" s="18">
        <v>0</v>
      </c>
      <c r="D7" s="63">
        <v>500000</v>
      </c>
      <c r="E7" s="64">
        <v>500000</v>
      </c>
      <c r="F7" s="64">
        <v>15322</v>
      </c>
      <c r="G7" s="64">
        <v>58790</v>
      </c>
      <c r="H7" s="64">
        <v>38817</v>
      </c>
      <c r="I7" s="64">
        <v>112929</v>
      </c>
      <c r="J7" s="64">
        <v>173809</v>
      </c>
      <c r="K7" s="64">
        <v>20658</v>
      </c>
      <c r="L7" s="64">
        <v>-307396</v>
      </c>
      <c r="M7" s="64">
        <v>-112929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250000</v>
      </c>
      <c r="X7" s="64">
        <v>-250000</v>
      </c>
      <c r="Y7" s="65">
        <v>-100</v>
      </c>
      <c r="Z7" s="66">
        <v>500000</v>
      </c>
    </row>
    <row r="8" spans="1:26" ht="13.5">
      <c r="A8" s="62" t="s">
        <v>34</v>
      </c>
      <c r="B8" s="18">
        <v>0</v>
      </c>
      <c r="C8" s="18">
        <v>0</v>
      </c>
      <c r="D8" s="63">
        <v>170462000</v>
      </c>
      <c r="E8" s="64">
        <v>170462000</v>
      </c>
      <c r="F8" s="64">
        <v>64112000</v>
      </c>
      <c r="G8" s="64">
        <v>0</v>
      </c>
      <c r="H8" s="64">
        <v>0</v>
      </c>
      <c r="I8" s="64">
        <v>64112000</v>
      </c>
      <c r="J8" s="64">
        <v>167159</v>
      </c>
      <c r="K8" s="64">
        <v>0</v>
      </c>
      <c r="L8" s="64">
        <v>500145</v>
      </c>
      <c r="M8" s="64">
        <v>667304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64779304</v>
      </c>
      <c r="W8" s="64">
        <v>85231000</v>
      </c>
      <c r="X8" s="64">
        <v>-20451696</v>
      </c>
      <c r="Y8" s="65">
        <v>-24</v>
      </c>
      <c r="Z8" s="66">
        <v>170462000</v>
      </c>
    </row>
    <row r="9" spans="1:26" ht="13.5">
      <c r="A9" s="62" t="s">
        <v>35</v>
      </c>
      <c r="B9" s="18">
        <v>0</v>
      </c>
      <c r="C9" s="18">
        <v>0</v>
      </c>
      <c r="D9" s="63">
        <v>19418000</v>
      </c>
      <c r="E9" s="64">
        <v>19418000</v>
      </c>
      <c r="F9" s="64">
        <v>1538086</v>
      </c>
      <c r="G9" s="64">
        <v>1961928</v>
      </c>
      <c r="H9" s="64">
        <v>1701300</v>
      </c>
      <c r="I9" s="64">
        <v>5201314</v>
      </c>
      <c r="J9" s="64">
        <v>2677843</v>
      </c>
      <c r="K9" s="64">
        <v>1091081</v>
      </c>
      <c r="L9" s="64">
        <v>727570</v>
      </c>
      <c r="M9" s="64">
        <v>4496494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9697808</v>
      </c>
      <c r="W9" s="64">
        <v>9709000</v>
      </c>
      <c r="X9" s="64">
        <v>-11192</v>
      </c>
      <c r="Y9" s="65">
        <v>-0.12</v>
      </c>
      <c r="Z9" s="66">
        <v>19418000</v>
      </c>
    </row>
    <row r="10" spans="1:26" ht="25.5">
      <c r="A10" s="67" t="s">
        <v>99</v>
      </c>
      <c r="B10" s="68">
        <f>SUM(B5:B9)</f>
        <v>0</v>
      </c>
      <c r="C10" s="68">
        <f>SUM(C5:C9)</f>
        <v>0</v>
      </c>
      <c r="D10" s="69">
        <f aca="true" t="shared" si="0" ref="D10:Z10">SUM(D5:D9)</f>
        <v>592462000</v>
      </c>
      <c r="E10" s="70">
        <f t="shared" si="0"/>
        <v>592462000</v>
      </c>
      <c r="F10" s="70">
        <f t="shared" si="0"/>
        <v>99035783</v>
      </c>
      <c r="G10" s="70">
        <f t="shared" si="0"/>
        <v>29500221</v>
      </c>
      <c r="H10" s="70">
        <f t="shared" si="0"/>
        <v>33428451</v>
      </c>
      <c r="I10" s="70">
        <f t="shared" si="0"/>
        <v>161964455</v>
      </c>
      <c r="J10" s="70">
        <f t="shared" si="0"/>
        <v>32394693</v>
      </c>
      <c r="K10" s="70">
        <f t="shared" si="0"/>
        <v>30681651</v>
      </c>
      <c r="L10" s="70">
        <f t="shared" si="0"/>
        <v>29816860</v>
      </c>
      <c r="M10" s="70">
        <f t="shared" si="0"/>
        <v>92893204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254857659</v>
      </c>
      <c r="W10" s="70">
        <f t="shared" si="0"/>
        <v>296231000</v>
      </c>
      <c r="X10" s="70">
        <f t="shared" si="0"/>
        <v>-41373341</v>
      </c>
      <c r="Y10" s="71">
        <f>+IF(W10&lt;&gt;0,(X10/W10)*100,0)</f>
        <v>-13.966580472671666</v>
      </c>
      <c r="Z10" s="72">
        <f t="shared" si="0"/>
        <v>592462000</v>
      </c>
    </row>
    <row r="11" spans="1:26" ht="13.5">
      <c r="A11" s="62" t="s">
        <v>36</v>
      </c>
      <c r="B11" s="18">
        <v>0</v>
      </c>
      <c r="C11" s="18">
        <v>0</v>
      </c>
      <c r="D11" s="63">
        <v>178254000</v>
      </c>
      <c r="E11" s="64">
        <v>178254000</v>
      </c>
      <c r="F11" s="64">
        <v>13592667</v>
      </c>
      <c r="G11" s="64">
        <v>13186558</v>
      </c>
      <c r="H11" s="64">
        <v>12901218</v>
      </c>
      <c r="I11" s="64">
        <v>39680443</v>
      </c>
      <c r="J11" s="64">
        <v>13572376</v>
      </c>
      <c r="K11" s="64">
        <v>13744840</v>
      </c>
      <c r="L11" s="64">
        <v>13705125</v>
      </c>
      <c r="M11" s="64">
        <v>41022341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80702784</v>
      </c>
      <c r="W11" s="64">
        <v>89127000</v>
      </c>
      <c r="X11" s="64">
        <v>-8424216</v>
      </c>
      <c r="Y11" s="65">
        <v>-9.45</v>
      </c>
      <c r="Z11" s="66">
        <v>178254000</v>
      </c>
    </row>
    <row r="12" spans="1:26" ht="13.5">
      <c r="A12" s="62" t="s">
        <v>37</v>
      </c>
      <c r="B12" s="18">
        <v>0</v>
      </c>
      <c r="C12" s="18">
        <v>0</v>
      </c>
      <c r="D12" s="63">
        <v>16036000</v>
      </c>
      <c r="E12" s="64">
        <v>16036000</v>
      </c>
      <c r="F12" s="64">
        <v>1220545</v>
      </c>
      <c r="G12" s="64">
        <v>1220545</v>
      </c>
      <c r="H12" s="64">
        <v>1220545</v>
      </c>
      <c r="I12" s="64">
        <v>3661635</v>
      </c>
      <c r="J12" s="64">
        <v>1238335</v>
      </c>
      <c r="K12" s="64">
        <v>1368835</v>
      </c>
      <c r="L12" s="64">
        <v>1249435</v>
      </c>
      <c r="M12" s="64">
        <v>3856605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7518240</v>
      </c>
      <c r="W12" s="64">
        <v>8018000</v>
      </c>
      <c r="X12" s="64">
        <v>-499760</v>
      </c>
      <c r="Y12" s="65">
        <v>-6.23</v>
      </c>
      <c r="Z12" s="66">
        <v>16036000</v>
      </c>
    </row>
    <row r="13" spans="1:26" ht="13.5">
      <c r="A13" s="62" t="s">
        <v>100</v>
      </c>
      <c r="B13" s="18">
        <v>0</v>
      </c>
      <c r="C13" s="18">
        <v>0</v>
      </c>
      <c r="D13" s="63">
        <v>28893000</v>
      </c>
      <c r="E13" s="64">
        <v>28893000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14446500</v>
      </c>
      <c r="X13" s="64">
        <v>-14446500</v>
      </c>
      <c r="Y13" s="65">
        <v>-100</v>
      </c>
      <c r="Z13" s="66">
        <v>28893000</v>
      </c>
    </row>
    <row r="14" spans="1:26" ht="13.5">
      <c r="A14" s="62" t="s">
        <v>38</v>
      </c>
      <c r="B14" s="18">
        <v>0</v>
      </c>
      <c r="C14" s="18">
        <v>0</v>
      </c>
      <c r="D14" s="63">
        <v>5275000</v>
      </c>
      <c r="E14" s="64">
        <v>5275000</v>
      </c>
      <c r="F14" s="64">
        <v>838761</v>
      </c>
      <c r="G14" s="64">
        <v>0</v>
      </c>
      <c r="H14" s="64">
        <v>515729</v>
      </c>
      <c r="I14" s="64">
        <v>1354490</v>
      </c>
      <c r="J14" s="64">
        <v>0</v>
      </c>
      <c r="K14" s="64">
        <v>0</v>
      </c>
      <c r="L14" s="64">
        <v>-1354490</v>
      </c>
      <c r="M14" s="64">
        <v>-1354490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2637500</v>
      </c>
      <c r="X14" s="64">
        <v>-2637500</v>
      </c>
      <c r="Y14" s="65">
        <v>-100</v>
      </c>
      <c r="Z14" s="66">
        <v>5275000</v>
      </c>
    </row>
    <row r="15" spans="1:26" ht="13.5">
      <c r="A15" s="62" t="s">
        <v>39</v>
      </c>
      <c r="B15" s="18">
        <v>0</v>
      </c>
      <c r="C15" s="18">
        <v>0</v>
      </c>
      <c r="D15" s="63">
        <v>176880000</v>
      </c>
      <c r="E15" s="64">
        <v>176880000</v>
      </c>
      <c r="F15" s="64">
        <v>-4915437</v>
      </c>
      <c r="G15" s="64">
        <v>15831340</v>
      </c>
      <c r="H15" s="64">
        <v>8459397</v>
      </c>
      <c r="I15" s="64">
        <v>19375300</v>
      </c>
      <c r="J15" s="64">
        <v>10503925</v>
      </c>
      <c r="K15" s="64">
        <v>91845921</v>
      </c>
      <c r="L15" s="64">
        <v>4156258</v>
      </c>
      <c r="M15" s="64">
        <v>106506104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125881404</v>
      </c>
      <c r="W15" s="64">
        <v>88440000</v>
      </c>
      <c r="X15" s="64">
        <v>37441404</v>
      </c>
      <c r="Y15" s="65">
        <v>42.34</v>
      </c>
      <c r="Z15" s="66">
        <v>176880000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177094000</v>
      </c>
      <c r="E17" s="64">
        <v>177094000</v>
      </c>
      <c r="F17" s="64">
        <v>-270756</v>
      </c>
      <c r="G17" s="64">
        <v>5164750</v>
      </c>
      <c r="H17" s="64">
        <v>4936130</v>
      </c>
      <c r="I17" s="64">
        <v>9830124</v>
      </c>
      <c r="J17" s="64">
        <v>7104448</v>
      </c>
      <c r="K17" s="64">
        <v>4857352</v>
      </c>
      <c r="L17" s="64">
        <v>6329416</v>
      </c>
      <c r="M17" s="64">
        <v>18291216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28121340</v>
      </c>
      <c r="W17" s="64">
        <v>88547000</v>
      </c>
      <c r="X17" s="64">
        <v>-60425660</v>
      </c>
      <c r="Y17" s="65">
        <v>-68.24</v>
      </c>
      <c r="Z17" s="66">
        <v>177094000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582432000</v>
      </c>
      <c r="E18" s="77">
        <f t="shared" si="1"/>
        <v>582432000</v>
      </c>
      <c r="F18" s="77">
        <f t="shared" si="1"/>
        <v>10465780</v>
      </c>
      <c r="G18" s="77">
        <f t="shared" si="1"/>
        <v>35403193</v>
      </c>
      <c r="H18" s="77">
        <f t="shared" si="1"/>
        <v>28033019</v>
      </c>
      <c r="I18" s="77">
        <f t="shared" si="1"/>
        <v>73901992</v>
      </c>
      <c r="J18" s="77">
        <f t="shared" si="1"/>
        <v>32419084</v>
      </c>
      <c r="K18" s="77">
        <f t="shared" si="1"/>
        <v>111816948</v>
      </c>
      <c r="L18" s="77">
        <f t="shared" si="1"/>
        <v>24085744</v>
      </c>
      <c r="M18" s="77">
        <f t="shared" si="1"/>
        <v>168321776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242223768</v>
      </c>
      <c r="W18" s="77">
        <f t="shared" si="1"/>
        <v>291216000</v>
      </c>
      <c r="X18" s="77">
        <f t="shared" si="1"/>
        <v>-48992232</v>
      </c>
      <c r="Y18" s="71">
        <f>+IF(W18&lt;&gt;0,(X18/W18)*100,0)</f>
        <v>-16.823331135651888</v>
      </c>
      <c r="Z18" s="78">
        <f t="shared" si="1"/>
        <v>582432000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10030000</v>
      </c>
      <c r="E19" s="81">
        <f t="shared" si="2"/>
        <v>10030000</v>
      </c>
      <c r="F19" s="81">
        <f t="shared" si="2"/>
        <v>88570003</v>
      </c>
      <c r="G19" s="81">
        <f t="shared" si="2"/>
        <v>-5902972</v>
      </c>
      <c r="H19" s="81">
        <f t="shared" si="2"/>
        <v>5395432</v>
      </c>
      <c r="I19" s="81">
        <f t="shared" si="2"/>
        <v>88062463</v>
      </c>
      <c r="J19" s="81">
        <f t="shared" si="2"/>
        <v>-24391</v>
      </c>
      <c r="K19" s="81">
        <f t="shared" si="2"/>
        <v>-81135297</v>
      </c>
      <c r="L19" s="81">
        <f t="shared" si="2"/>
        <v>5731116</v>
      </c>
      <c r="M19" s="81">
        <f t="shared" si="2"/>
        <v>-75428572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12633891</v>
      </c>
      <c r="W19" s="81">
        <f>IF(E10=E18,0,W10-W18)</f>
        <v>5015000</v>
      </c>
      <c r="X19" s="81">
        <f t="shared" si="2"/>
        <v>7618891</v>
      </c>
      <c r="Y19" s="82">
        <f>+IF(W19&lt;&gt;0,(X19/W19)*100,0)</f>
        <v>151.92205383848454</v>
      </c>
      <c r="Z19" s="83">
        <f t="shared" si="2"/>
        <v>10030000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10030000</v>
      </c>
      <c r="E22" s="92">
        <f t="shared" si="3"/>
        <v>10030000</v>
      </c>
      <c r="F22" s="92">
        <f t="shared" si="3"/>
        <v>88570003</v>
      </c>
      <c r="G22" s="92">
        <f t="shared" si="3"/>
        <v>-5902972</v>
      </c>
      <c r="H22" s="92">
        <f t="shared" si="3"/>
        <v>5395432</v>
      </c>
      <c r="I22" s="92">
        <f t="shared" si="3"/>
        <v>88062463</v>
      </c>
      <c r="J22" s="92">
        <f t="shared" si="3"/>
        <v>-24391</v>
      </c>
      <c r="K22" s="92">
        <f t="shared" si="3"/>
        <v>-81135297</v>
      </c>
      <c r="L22" s="92">
        <f t="shared" si="3"/>
        <v>5731116</v>
      </c>
      <c r="M22" s="92">
        <f t="shared" si="3"/>
        <v>-75428572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12633891</v>
      </c>
      <c r="W22" s="92">
        <f t="shared" si="3"/>
        <v>5015000</v>
      </c>
      <c r="X22" s="92">
        <f t="shared" si="3"/>
        <v>7618891</v>
      </c>
      <c r="Y22" s="93">
        <f>+IF(W22&lt;&gt;0,(X22/W22)*100,0)</f>
        <v>151.92205383848454</v>
      </c>
      <c r="Z22" s="94">
        <f t="shared" si="3"/>
        <v>10030000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10030000</v>
      </c>
      <c r="E24" s="81">
        <f t="shared" si="4"/>
        <v>10030000</v>
      </c>
      <c r="F24" s="81">
        <f t="shared" si="4"/>
        <v>88570003</v>
      </c>
      <c r="G24" s="81">
        <f t="shared" si="4"/>
        <v>-5902972</v>
      </c>
      <c r="H24" s="81">
        <f t="shared" si="4"/>
        <v>5395432</v>
      </c>
      <c r="I24" s="81">
        <f t="shared" si="4"/>
        <v>88062463</v>
      </c>
      <c r="J24" s="81">
        <f t="shared" si="4"/>
        <v>-24391</v>
      </c>
      <c r="K24" s="81">
        <f t="shared" si="4"/>
        <v>-81135297</v>
      </c>
      <c r="L24" s="81">
        <f t="shared" si="4"/>
        <v>5731116</v>
      </c>
      <c r="M24" s="81">
        <f t="shared" si="4"/>
        <v>-75428572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12633891</v>
      </c>
      <c r="W24" s="81">
        <f t="shared" si="4"/>
        <v>5015000</v>
      </c>
      <c r="X24" s="81">
        <f t="shared" si="4"/>
        <v>7618891</v>
      </c>
      <c r="Y24" s="82">
        <f>+IF(W24&lt;&gt;0,(X24/W24)*100,0)</f>
        <v>151.92205383848454</v>
      </c>
      <c r="Z24" s="83">
        <f t="shared" si="4"/>
        <v>10030000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95524263</v>
      </c>
      <c r="E27" s="104">
        <v>95524263</v>
      </c>
      <c r="F27" s="104">
        <v>0</v>
      </c>
      <c r="G27" s="104">
        <v>0</v>
      </c>
      <c r="H27" s="104">
        <v>1445708</v>
      </c>
      <c r="I27" s="104">
        <v>1445708</v>
      </c>
      <c r="J27" s="104">
        <v>0</v>
      </c>
      <c r="K27" s="104">
        <v>4571190</v>
      </c>
      <c r="L27" s="104">
        <v>0</v>
      </c>
      <c r="M27" s="104">
        <v>4571190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6016898</v>
      </c>
      <c r="W27" s="104">
        <v>47762132</v>
      </c>
      <c r="X27" s="104">
        <v>-41745234</v>
      </c>
      <c r="Y27" s="105">
        <v>-87.4</v>
      </c>
      <c r="Z27" s="106">
        <v>95524263</v>
      </c>
    </row>
    <row r="28" spans="1:26" ht="13.5">
      <c r="A28" s="107" t="s">
        <v>44</v>
      </c>
      <c r="B28" s="18">
        <v>0</v>
      </c>
      <c r="C28" s="18">
        <v>0</v>
      </c>
      <c r="D28" s="63">
        <v>95524263</v>
      </c>
      <c r="E28" s="64">
        <v>95524263</v>
      </c>
      <c r="F28" s="64">
        <v>0</v>
      </c>
      <c r="G28" s="64">
        <v>0</v>
      </c>
      <c r="H28" s="64">
        <v>375</v>
      </c>
      <c r="I28" s="64">
        <v>375</v>
      </c>
      <c r="J28" s="64">
        <v>0</v>
      </c>
      <c r="K28" s="64">
        <v>4549723</v>
      </c>
      <c r="L28" s="64">
        <v>0</v>
      </c>
      <c r="M28" s="64">
        <v>4549723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4550098</v>
      </c>
      <c r="W28" s="64">
        <v>47762132</v>
      </c>
      <c r="X28" s="64">
        <v>-43212034</v>
      </c>
      <c r="Y28" s="65">
        <v>-90.47</v>
      </c>
      <c r="Z28" s="66">
        <v>95524263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23603</v>
      </c>
      <c r="I31" s="64">
        <v>23603</v>
      </c>
      <c r="J31" s="64">
        <v>0</v>
      </c>
      <c r="K31" s="64">
        <v>21468</v>
      </c>
      <c r="L31" s="64">
        <v>0</v>
      </c>
      <c r="M31" s="64">
        <v>21468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45071</v>
      </c>
      <c r="W31" s="64">
        <v>0</v>
      </c>
      <c r="X31" s="64">
        <v>45071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95524263</v>
      </c>
      <c r="E32" s="104">
        <f t="shared" si="5"/>
        <v>95524263</v>
      </c>
      <c r="F32" s="104">
        <f t="shared" si="5"/>
        <v>0</v>
      </c>
      <c r="G32" s="104">
        <f t="shared" si="5"/>
        <v>0</v>
      </c>
      <c r="H32" s="104">
        <f t="shared" si="5"/>
        <v>23978</v>
      </c>
      <c r="I32" s="104">
        <f t="shared" si="5"/>
        <v>23978</v>
      </c>
      <c r="J32" s="104">
        <f t="shared" si="5"/>
        <v>0</v>
      </c>
      <c r="K32" s="104">
        <f t="shared" si="5"/>
        <v>4571191</v>
      </c>
      <c r="L32" s="104">
        <f t="shared" si="5"/>
        <v>0</v>
      </c>
      <c r="M32" s="104">
        <f t="shared" si="5"/>
        <v>4571191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4595169</v>
      </c>
      <c r="W32" s="104">
        <f t="shared" si="5"/>
        <v>47762132</v>
      </c>
      <c r="X32" s="104">
        <f t="shared" si="5"/>
        <v>-43166963</v>
      </c>
      <c r="Y32" s="105">
        <f>+IF(W32&lt;&gt;0,(X32/W32)*100,0)</f>
        <v>-90.37905384960621</v>
      </c>
      <c r="Z32" s="106">
        <f t="shared" si="5"/>
        <v>95524263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112900130</v>
      </c>
      <c r="C35" s="18">
        <v>0</v>
      </c>
      <c r="D35" s="63">
        <v>97533000</v>
      </c>
      <c r="E35" s="64">
        <v>97533000</v>
      </c>
      <c r="F35" s="64">
        <v>0</v>
      </c>
      <c r="G35" s="64">
        <v>34995738</v>
      </c>
      <c r="H35" s="64">
        <v>33706007</v>
      </c>
      <c r="I35" s="64">
        <v>33706007</v>
      </c>
      <c r="J35" s="64">
        <v>0</v>
      </c>
      <c r="K35" s="64">
        <v>49763506</v>
      </c>
      <c r="L35" s="64">
        <v>0</v>
      </c>
      <c r="M35" s="64">
        <v>49763506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49763506</v>
      </c>
      <c r="W35" s="64">
        <v>48766500</v>
      </c>
      <c r="X35" s="64">
        <v>997006</v>
      </c>
      <c r="Y35" s="65">
        <v>2.04</v>
      </c>
      <c r="Z35" s="66">
        <v>97533000</v>
      </c>
    </row>
    <row r="36" spans="1:26" ht="13.5">
      <c r="A36" s="62" t="s">
        <v>53</v>
      </c>
      <c r="B36" s="18">
        <v>2621326716</v>
      </c>
      <c r="C36" s="18">
        <v>0</v>
      </c>
      <c r="D36" s="63">
        <v>992969000</v>
      </c>
      <c r="E36" s="64">
        <v>992969000</v>
      </c>
      <c r="F36" s="64">
        <v>0</v>
      </c>
      <c r="G36" s="64">
        <v>10125364</v>
      </c>
      <c r="H36" s="64">
        <v>10125364</v>
      </c>
      <c r="I36" s="64">
        <v>10125364</v>
      </c>
      <c r="J36" s="64">
        <v>0</v>
      </c>
      <c r="K36" s="64">
        <v>48094867</v>
      </c>
      <c r="L36" s="64">
        <v>0</v>
      </c>
      <c r="M36" s="64">
        <v>48094867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48094867</v>
      </c>
      <c r="W36" s="64">
        <v>496484500</v>
      </c>
      <c r="X36" s="64">
        <v>-448389633</v>
      </c>
      <c r="Y36" s="65">
        <v>-90.31</v>
      </c>
      <c r="Z36" s="66">
        <v>992969000</v>
      </c>
    </row>
    <row r="37" spans="1:26" ht="13.5">
      <c r="A37" s="62" t="s">
        <v>54</v>
      </c>
      <c r="B37" s="18">
        <v>161023180</v>
      </c>
      <c r="C37" s="18">
        <v>0</v>
      </c>
      <c r="D37" s="63">
        <v>87868000</v>
      </c>
      <c r="E37" s="64">
        <v>87868000</v>
      </c>
      <c r="F37" s="64">
        <v>0</v>
      </c>
      <c r="G37" s="64">
        <v>34988936</v>
      </c>
      <c r="H37" s="64">
        <v>33699205</v>
      </c>
      <c r="I37" s="64">
        <v>33699205</v>
      </c>
      <c r="J37" s="64">
        <v>0</v>
      </c>
      <c r="K37" s="64">
        <v>17967358</v>
      </c>
      <c r="L37" s="64">
        <v>0</v>
      </c>
      <c r="M37" s="64">
        <v>17967358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17967358</v>
      </c>
      <c r="W37" s="64">
        <v>43934000</v>
      </c>
      <c r="X37" s="64">
        <v>-25966642</v>
      </c>
      <c r="Y37" s="65">
        <v>-59.1</v>
      </c>
      <c r="Z37" s="66">
        <v>87868000</v>
      </c>
    </row>
    <row r="38" spans="1:26" ht="13.5">
      <c r="A38" s="62" t="s">
        <v>55</v>
      </c>
      <c r="B38" s="18">
        <v>113994570</v>
      </c>
      <c r="C38" s="18">
        <v>0</v>
      </c>
      <c r="D38" s="63">
        <v>22134000</v>
      </c>
      <c r="E38" s="64">
        <v>22134000</v>
      </c>
      <c r="F38" s="64">
        <v>0</v>
      </c>
      <c r="G38" s="64">
        <v>2649126</v>
      </c>
      <c r="H38" s="64">
        <v>2649126</v>
      </c>
      <c r="I38" s="64">
        <v>2649126</v>
      </c>
      <c r="J38" s="64">
        <v>0</v>
      </c>
      <c r="K38" s="64">
        <v>1961033</v>
      </c>
      <c r="L38" s="64">
        <v>0</v>
      </c>
      <c r="M38" s="64">
        <v>1961033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1961033</v>
      </c>
      <c r="W38" s="64">
        <v>11067000</v>
      </c>
      <c r="X38" s="64">
        <v>-9105967</v>
      </c>
      <c r="Y38" s="65">
        <v>-82.28</v>
      </c>
      <c r="Z38" s="66">
        <v>22134000</v>
      </c>
    </row>
    <row r="39" spans="1:26" ht="13.5">
      <c r="A39" s="62" t="s">
        <v>56</v>
      </c>
      <c r="B39" s="18">
        <v>2459209096</v>
      </c>
      <c r="C39" s="18">
        <v>0</v>
      </c>
      <c r="D39" s="63">
        <v>980500000</v>
      </c>
      <c r="E39" s="64">
        <v>980500000</v>
      </c>
      <c r="F39" s="64">
        <v>0</v>
      </c>
      <c r="G39" s="64">
        <v>7483040</v>
      </c>
      <c r="H39" s="64">
        <v>7483040</v>
      </c>
      <c r="I39" s="64">
        <v>7483040</v>
      </c>
      <c r="J39" s="64">
        <v>0</v>
      </c>
      <c r="K39" s="64">
        <v>77929982</v>
      </c>
      <c r="L39" s="64">
        <v>0</v>
      </c>
      <c r="M39" s="64">
        <v>77929982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77929982</v>
      </c>
      <c r="W39" s="64">
        <v>490250000</v>
      </c>
      <c r="X39" s="64">
        <v>-412320018</v>
      </c>
      <c r="Y39" s="65">
        <v>-84.1</v>
      </c>
      <c r="Z39" s="66">
        <v>980500000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65543487</v>
      </c>
      <c r="C42" s="18">
        <v>0</v>
      </c>
      <c r="D42" s="63">
        <v>6803992</v>
      </c>
      <c r="E42" s="64">
        <v>6803992</v>
      </c>
      <c r="F42" s="64">
        <v>33986061</v>
      </c>
      <c r="G42" s="64">
        <v>202875</v>
      </c>
      <c r="H42" s="64">
        <v>-182885</v>
      </c>
      <c r="I42" s="64">
        <v>34006051</v>
      </c>
      <c r="J42" s="64">
        <v>17667651</v>
      </c>
      <c r="K42" s="64">
        <v>48382109</v>
      </c>
      <c r="L42" s="64">
        <v>-29986486</v>
      </c>
      <c r="M42" s="64">
        <v>36063274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70069325</v>
      </c>
      <c r="W42" s="64">
        <v>36024066</v>
      </c>
      <c r="X42" s="64">
        <v>34045259</v>
      </c>
      <c r="Y42" s="65">
        <v>94.51</v>
      </c>
      <c r="Z42" s="66">
        <v>6803992</v>
      </c>
    </row>
    <row r="43" spans="1:26" ht="13.5">
      <c r="A43" s="62" t="s">
        <v>59</v>
      </c>
      <c r="B43" s="18">
        <v>-68518295</v>
      </c>
      <c r="C43" s="18">
        <v>0</v>
      </c>
      <c r="D43" s="63">
        <v>0</v>
      </c>
      <c r="E43" s="64">
        <v>0</v>
      </c>
      <c r="F43" s="64">
        <v>-5213509</v>
      </c>
      <c r="G43" s="64">
        <v>-4855844</v>
      </c>
      <c r="H43" s="64">
        <v>0</v>
      </c>
      <c r="I43" s="64">
        <v>-10069353</v>
      </c>
      <c r="J43" s="64">
        <v>-3683503</v>
      </c>
      <c r="K43" s="64">
        <v>-8173743</v>
      </c>
      <c r="L43" s="64">
        <v>-5045118</v>
      </c>
      <c r="M43" s="64">
        <v>-16902364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-26971717</v>
      </c>
      <c r="W43" s="64">
        <v>0</v>
      </c>
      <c r="X43" s="64">
        <v>-26971717</v>
      </c>
      <c r="Y43" s="65">
        <v>0</v>
      </c>
      <c r="Z43" s="66">
        <v>0</v>
      </c>
    </row>
    <row r="44" spans="1:26" ht="13.5">
      <c r="A44" s="62" t="s">
        <v>60</v>
      </c>
      <c r="B44" s="18">
        <v>-3180970</v>
      </c>
      <c r="C44" s="18">
        <v>0</v>
      </c>
      <c r="D44" s="63">
        <v>-3900000</v>
      </c>
      <c r="E44" s="64">
        <v>-3900000</v>
      </c>
      <c r="F44" s="64">
        <v>3000000</v>
      </c>
      <c r="G44" s="64">
        <v>-10521000</v>
      </c>
      <c r="H44" s="64">
        <v>-4000000</v>
      </c>
      <c r="I44" s="64">
        <v>-11521000</v>
      </c>
      <c r="J44" s="64">
        <v>0</v>
      </c>
      <c r="K44" s="64">
        <v>0</v>
      </c>
      <c r="L44" s="64">
        <v>-13000000</v>
      </c>
      <c r="M44" s="64">
        <v>-13000000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-24521000</v>
      </c>
      <c r="W44" s="64">
        <v>-1950000</v>
      </c>
      <c r="X44" s="64">
        <v>-22571000</v>
      </c>
      <c r="Y44" s="65">
        <v>1157.49</v>
      </c>
      <c r="Z44" s="66">
        <v>-3900000</v>
      </c>
    </row>
    <row r="45" spans="1:26" ht="13.5">
      <c r="A45" s="74" t="s">
        <v>61</v>
      </c>
      <c r="B45" s="21">
        <v>9591188</v>
      </c>
      <c r="C45" s="21">
        <v>0</v>
      </c>
      <c r="D45" s="103">
        <v>2903992</v>
      </c>
      <c r="E45" s="104">
        <v>2903992</v>
      </c>
      <c r="F45" s="104">
        <v>32781278</v>
      </c>
      <c r="G45" s="104">
        <v>17607309</v>
      </c>
      <c r="H45" s="104">
        <v>13424424</v>
      </c>
      <c r="I45" s="104">
        <v>13424424</v>
      </c>
      <c r="J45" s="104">
        <v>27408572</v>
      </c>
      <c r="K45" s="104">
        <v>67616938</v>
      </c>
      <c r="L45" s="104">
        <v>19585334</v>
      </c>
      <c r="M45" s="104">
        <v>19585334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19585334</v>
      </c>
      <c r="W45" s="104">
        <v>34074066</v>
      </c>
      <c r="X45" s="104">
        <v>-14488732</v>
      </c>
      <c r="Y45" s="105">
        <v>-42.52</v>
      </c>
      <c r="Z45" s="106">
        <v>2903992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19283419</v>
      </c>
      <c r="C51" s="56">
        <v>0</v>
      </c>
      <c r="D51" s="133">
        <v>4189821</v>
      </c>
      <c r="E51" s="58">
        <v>14534144</v>
      </c>
      <c r="F51" s="58">
        <v>0</v>
      </c>
      <c r="G51" s="58">
        <v>0</v>
      </c>
      <c r="H51" s="58">
        <v>0</v>
      </c>
      <c r="I51" s="58">
        <v>2598732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18227095</v>
      </c>
      <c r="X51" s="58">
        <v>25403572</v>
      </c>
      <c r="Y51" s="58">
        <v>84236783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76.68197758682525</v>
      </c>
      <c r="E58" s="7">
        <f t="shared" si="6"/>
        <v>76.68197758682525</v>
      </c>
      <c r="F58" s="7">
        <f t="shared" si="6"/>
        <v>81.88573827108169</v>
      </c>
      <c r="G58" s="7">
        <f t="shared" si="6"/>
        <v>113.1579062585322</v>
      </c>
      <c r="H58" s="7">
        <f t="shared" si="6"/>
        <v>96.00757364930682</v>
      </c>
      <c r="I58" s="7">
        <f t="shared" si="6"/>
        <v>96.02140405884029</v>
      </c>
      <c r="J58" s="7">
        <f t="shared" si="6"/>
        <v>102.8275702963811</v>
      </c>
      <c r="K58" s="7">
        <f t="shared" si="6"/>
        <v>86.7576339522104</v>
      </c>
      <c r="L58" s="7">
        <f t="shared" si="6"/>
        <v>84.96050083200892</v>
      </c>
      <c r="M58" s="7">
        <f t="shared" si="6"/>
        <v>91.53844915696021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93.8366191482606</v>
      </c>
      <c r="W58" s="7">
        <f t="shared" si="6"/>
        <v>72.93443876172368</v>
      </c>
      <c r="X58" s="7">
        <f t="shared" si="6"/>
        <v>0</v>
      </c>
      <c r="Y58" s="7">
        <f t="shared" si="6"/>
        <v>0</v>
      </c>
      <c r="Z58" s="8">
        <f t="shared" si="6"/>
        <v>76.68197758682525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33.898159284912225</v>
      </c>
      <c r="G59" s="10">
        <f t="shared" si="7"/>
        <v>139.35910683748068</v>
      </c>
      <c r="H59" s="10">
        <f t="shared" si="7"/>
        <v>174.21601108824257</v>
      </c>
      <c r="I59" s="10">
        <f t="shared" si="7"/>
        <v>92.62670525228333</v>
      </c>
      <c r="J59" s="10">
        <f t="shared" si="7"/>
        <v>86.70700136626046</v>
      </c>
      <c r="K59" s="10">
        <f t="shared" si="7"/>
        <v>62.99742049318596</v>
      </c>
      <c r="L59" s="10">
        <f t="shared" si="7"/>
        <v>75.49730963166928</v>
      </c>
      <c r="M59" s="10">
        <f t="shared" si="7"/>
        <v>75.01563135857009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84.5352159398005</v>
      </c>
      <c r="W59" s="10">
        <f t="shared" si="7"/>
        <v>105.46273454199984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74.4214405588836</v>
      </c>
      <c r="E60" s="13">
        <f t="shared" si="7"/>
        <v>74.4214405588836</v>
      </c>
      <c r="F60" s="13">
        <f t="shared" si="7"/>
        <v>94.30614691029416</v>
      </c>
      <c r="G60" s="13">
        <f t="shared" si="7"/>
        <v>112.16583046811506</v>
      </c>
      <c r="H60" s="13">
        <f t="shared" si="7"/>
        <v>87.15833827051162</v>
      </c>
      <c r="I60" s="13">
        <f t="shared" si="7"/>
        <v>97.40848512503548</v>
      </c>
      <c r="J60" s="13">
        <f t="shared" si="7"/>
        <v>106.06184273197977</v>
      </c>
      <c r="K60" s="13">
        <f t="shared" si="7"/>
        <v>90.8390040232835</v>
      </c>
      <c r="L60" s="13">
        <f t="shared" si="7"/>
        <v>87.17229327337755</v>
      </c>
      <c r="M60" s="13">
        <f t="shared" si="7"/>
        <v>94.73425955988513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96.09571550365419</v>
      </c>
      <c r="W60" s="13">
        <f t="shared" si="7"/>
        <v>69.29695242321324</v>
      </c>
      <c r="X60" s="13">
        <f t="shared" si="7"/>
        <v>0</v>
      </c>
      <c r="Y60" s="13">
        <f t="shared" si="7"/>
        <v>0</v>
      </c>
      <c r="Z60" s="14">
        <f t="shared" si="7"/>
        <v>74.4214405588836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61.44407055817105</v>
      </c>
      <c r="E61" s="13">
        <f t="shared" si="7"/>
        <v>61.44407055817105</v>
      </c>
      <c r="F61" s="13">
        <f t="shared" si="7"/>
        <v>91.39427503404724</v>
      </c>
      <c r="G61" s="13">
        <f t="shared" si="7"/>
        <v>105.9509118816212</v>
      </c>
      <c r="H61" s="13">
        <f t="shared" si="7"/>
        <v>89.51059969905415</v>
      </c>
      <c r="I61" s="13">
        <f t="shared" si="7"/>
        <v>95.75415798903568</v>
      </c>
      <c r="J61" s="13">
        <f t="shared" si="7"/>
        <v>111.17855721567041</v>
      </c>
      <c r="K61" s="13">
        <f t="shared" si="7"/>
        <v>88.30462526421569</v>
      </c>
      <c r="L61" s="13">
        <f t="shared" si="7"/>
        <v>95.56364914995996</v>
      </c>
      <c r="M61" s="13">
        <f t="shared" si="7"/>
        <v>98.25939288701039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96.93900153725116</v>
      </c>
      <c r="W61" s="13">
        <f t="shared" si="7"/>
        <v>55.660175109121624</v>
      </c>
      <c r="X61" s="13">
        <f t="shared" si="7"/>
        <v>0</v>
      </c>
      <c r="Y61" s="13">
        <f t="shared" si="7"/>
        <v>0</v>
      </c>
      <c r="Z61" s="14">
        <f t="shared" si="7"/>
        <v>61.44407055817105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99.99878373611939</v>
      </c>
      <c r="E62" s="13">
        <f t="shared" si="7"/>
        <v>99.99878373611939</v>
      </c>
      <c r="F62" s="13">
        <f t="shared" si="7"/>
        <v>79.43464143057727</v>
      </c>
      <c r="G62" s="13">
        <f t="shared" si="7"/>
        <v>189.33150930811152</v>
      </c>
      <c r="H62" s="13">
        <f t="shared" si="7"/>
        <v>84.01876583066772</v>
      </c>
      <c r="I62" s="13">
        <f t="shared" si="7"/>
        <v>101.48760726392237</v>
      </c>
      <c r="J62" s="13">
        <f t="shared" si="7"/>
        <v>69.2931384325097</v>
      </c>
      <c r="K62" s="13">
        <f t="shared" si="7"/>
        <v>63.3934469432088</v>
      </c>
      <c r="L62" s="13">
        <f t="shared" si="7"/>
        <v>79.45706926582874</v>
      </c>
      <c r="M62" s="13">
        <f t="shared" si="7"/>
        <v>69.71848900614755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83.96851861061018</v>
      </c>
      <c r="W62" s="13">
        <f t="shared" si="7"/>
        <v>94.49397341247156</v>
      </c>
      <c r="X62" s="13">
        <f t="shared" si="7"/>
        <v>0</v>
      </c>
      <c r="Y62" s="13">
        <f t="shared" si="7"/>
        <v>0</v>
      </c>
      <c r="Z62" s="14">
        <f t="shared" si="7"/>
        <v>99.99878373611939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99.99849036959917</v>
      </c>
      <c r="E63" s="13">
        <f t="shared" si="7"/>
        <v>99.99849036959917</v>
      </c>
      <c r="F63" s="13">
        <f t="shared" si="7"/>
        <v>55.624444427065825</v>
      </c>
      <c r="G63" s="13">
        <f t="shared" si="7"/>
        <v>65.83359208407788</v>
      </c>
      <c r="H63" s="13">
        <f t="shared" si="7"/>
        <v>47.84115549007612</v>
      </c>
      <c r="I63" s="13">
        <f t="shared" si="7"/>
        <v>56.4710370214298</v>
      </c>
      <c r="J63" s="13">
        <f t="shared" si="7"/>
        <v>68.28629926563605</v>
      </c>
      <c r="K63" s="13">
        <f t="shared" si="7"/>
        <v>62.32287438837697</v>
      </c>
      <c r="L63" s="13">
        <f t="shared" si="7"/>
        <v>46.59507791693851</v>
      </c>
      <c r="M63" s="13">
        <f t="shared" si="7"/>
        <v>59.017912392202355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57.749249782644895</v>
      </c>
      <c r="W63" s="13">
        <f t="shared" si="7"/>
        <v>99.99849036959917</v>
      </c>
      <c r="X63" s="13">
        <f t="shared" si="7"/>
        <v>0</v>
      </c>
      <c r="Y63" s="13">
        <f t="shared" si="7"/>
        <v>0</v>
      </c>
      <c r="Z63" s="14">
        <f t="shared" si="7"/>
        <v>99.99849036959917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100.00251129316284</v>
      </c>
      <c r="E64" s="13">
        <f t="shared" si="7"/>
        <v>100.00251129316284</v>
      </c>
      <c r="F64" s="13">
        <f t="shared" si="7"/>
        <v>61.29895200821039</v>
      </c>
      <c r="G64" s="13">
        <f t="shared" si="7"/>
        <v>68.82547718422494</v>
      </c>
      <c r="H64" s="13">
        <f t="shared" si="7"/>
        <v>51.3036260970134</v>
      </c>
      <c r="I64" s="13">
        <f t="shared" si="7"/>
        <v>60.47213251822187</v>
      </c>
      <c r="J64" s="13">
        <f t="shared" si="7"/>
        <v>72.86786732267025</v>
      </c>
      <c r="K64" s="13">
        <f t="shared" si="7"/>
        <v>65.7657040823497</v>
      </c>
      <c r="L64" s="13">
        <f t="shared" si="7"/>
        <v>50.57671997721956</v>
      </c>
      <c r="M64" s="13">
        <f t="shared" si="7"/>
        <v>63.046413166725976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61.76323048018505</v>
      </c>
      <c r="W64" s="13">
        <f t="shared" si="7"/>
        <v>100.00251129316284</v>
      </c>
      <c r="X64" s="13">
        <f t="shared" si="7"/>
        <v>0</v>
      </c>
      <c r="Y64" s="13">
        <f t="shared" si="7"/>
        <v>0</v>
      </c>
      <c r="Z64" s="14">
        <f t="shared" si="7"/>
        <v>100.00251129316284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25.864039939488826</v>
      </c>
      <c r="G66" s="16">
        <f t="shared" si="7"/>
        <v>28.586656845479702</v>
      </c>
      <c r="H66" s="16">
        <f t="shared" si="7"/>
        <v>44.78279319094396</v>
      </c>
      <c r="I66" s="16">
        <f t="shared" si="7"/>
        <v>32.70946338301425</v>
      </c>
      <c r="J66" s="16">
        <f t="shared" si="7"/>
        <v>27.52014821195971</v>
      </c>
      <c r="K66" s="16">
        <f t="shared" si="7"/>
        <v>27.080638206123332</v>
      </c>
      <c r="L66" s="16">
        <f t="shared" si="7"/>
        <v>24.469205056287702</v>
      </c>
      <c r="M66" s="16">
        <f t="shared" si="7"/>
        <v>26.363990416956796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29.43243345608674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>
        <v>407082000</v>
      </c>
      <c r="E67" s="25">
        <v>407082000</v>
      </c>
      <c r="F67" s="25">
        <v>33749148</v>
      </c>
      <c r="G67" s="25">
        <v>27865064</v>
      </c>
      <c r="H67" s="25">
        <v>32034755</v>
      </c>
      <c r="I67" s="25">
        <v>93648967</v>
      </c>
      <c r="J67" s="25">
        <v>29761276</v>
      </c>
      <c r="K67" s="25">
        <v>29980375</v>
      </c>
      <c r="L67" s="25">
        <v>29286946</v>
      </c>
      <c r="M67" s="25">
        <v>89028597</v>
      </c>
      <c r="N67" s="25"/>
      <c r="O67" s="25"/>
      <c r="P67" s="25"/>
      <c r="Q67" s="25"/>
      <c r="R67" s="25"/>
      <c r="S67" s="25"/>
      <c r="T67" s="25"/>
      <c r="U67" s="25"/>
      <c r="V67" s="25">
        <v>182677564</v>
      </c>
      <c r="W67" s="25">
        <v>203541000</v>
      </c>
      <c r="X67" s="25"/>
      <c r="Y67" s="24"/>
      <c r="Z67" s="26">
        <v>407082000</v>
      </c>
    </row>
    <row r="68" spans="1:26" ht="13.5" hidden="1">
      <c r="A68" s="36" t="s">
        <v>31</v>
      </c>
      <c r="B68" s="18"/>
      <c r="C68" s="18"/>
      <c r="D68" s="19">
        <v>50524000</v>
      </c>
      <c r="E68" s="20">
        <v>50524000</v>
      </c>
      <c r="F68" s="20">
        <v>6509970</v>
      </c>
      <c r="G68" s="20">
        <v>2201615</v>
      </c>
      <c r="H68" s="20">
        <v>3424889</v>
      </c>
      <c r="I68" s="20">
        <v>12136474</v>
      </c>
      <c r="J68" s="20">
        <v>3409306</v>
      </c>
      <c r="K68" s="20">
        <v>3454924</v>
      </c>
      <c r="L68" s="20">
        <v>3451572</v>
      </c>
      <c r="M68" s="20">
        <v>10315802</v>
      </c>
      <c r="N68" s="20"/>
      <c r="O68" s="20"/>
      <c r="P68" s="20"/>
      <c r="Q68" s="20"/>
      <c r="R68" s="20"/>
      <c r="S68" s="20"/>
      <c r="T68" s="20"/>
      <c r="U68" s="20"/>
      <c r="V68" s="20">
        <v>22452276</v>
      </c>
      <c r="W68" s="20">
        <v>25262000</v>
      </c>
      <c r="X68" s="20"/>
      <c r="Y68" s="19"/>
      <c r="Z68" s="22">
        <v>50524000</v>
      </c>
    </row>
    <row r="69" spans="1:26" ht="13.5" hidden="1">
      <c r="A69" s="37" t="s">
        <v>32</v>
      </c>
      <c r="B69" s="18"/>
      <c r="C69" s="18"/>
      <c r="D69" s="19">
        <v>351558000</v>
      </c>
      <c r="E69" s="20">
        <v>351558000</v>
      </c>
      <c r="F69" s="20">
        <v>26860405</v>
      </c>
      <c r="G69" s="20">
        <v>25277888</v>
      </c>
      <c r="H69" s="20">
        <v>28263445</v>
      </c>
      <c r="I69" s="20">
        <v>80401738</v>
      </c>
      <c r="J69" s="20">
        <v>25966576</v>
      </c>
      <c r="K69" s="20">
        <v>26114988</v>
      </c>
      <c r="L69" s="20">
        <v>25444969</v>
      </c>
      <c r="M69" s="20">
        <v>77526533</v>
      </c>
      <c r="N69" s="20"/>
      <c r="O69" s="20"/>
      <c r="P69" s="20"/>
      <c r="Q69" s="20"/>
      <c r="R69" s="20"/>
      <c r="S69" s="20"/>
      <c r="T69" s="20"/>
      <c r="U69" s="20"/>
      <c r="V69" s="20">
        <v>157928271</v>
      </c>
      <c r="W69" s="20">
        <v>175779000</v>
      </c>
      <c r="X69" s="20"/>
      <c r="Y69" s="19"/>
      <c r="Z69" s="22">
        <v>351558000</v>
      </c>
    </row>
    <row r="70" spans="1:26" ht="13.5" hidden="1">
      <c r="A70" s="38" t="s">
        <v>107</v>
      </c>
      <c r="B70" s="18"/>
      <c r="C70" s="18"/>
      <c r="D70" s="19">
        <v>233226000</v>
      </c>
      <c r="E70" s="20">
        <v>233226000</v>
      </c>
      <c r="F70" s="20">
        <v>19402456</v>
      </c>
      <c r="G70" s="20">
        <v>19848958</v>
      </c>
      <c r="H70" s="20">
        <v>18867847</v>
      </c>
      <c r="I70" s="20">
        <v>58119261</v>
      </c>
      <c r="J70" s="20">
        <v>16926272</v>
      </c>
      <c r="K70" s="20">
        <v>17042421</v>
      </c>
      <c r="L70" s="20">
        <v>18184202</v>
      </c>
      <c r="M70" s="20">
        <v>52152895</v>
      </c>
      <c r="N70" s="20"/>
      <c r="O70" s="20"/>
      <c r="P70" s="20"/>
      <c r="Q70" s="20"/>
      <c r="R70" s="20"/>
      <c r="S70" s="20"/>
      <c r="T70" s="20"/>
      <c r="U70" s="20"/>
      <c r="V70" s="20">
        <v>110272156</v>
      </c>
      <c r="W70" s="20">
        <v>116613000</v>
      </c>
      <c r="X70" s="20"/>
      <c r="Y70" s="19"/>
      <c r="Z70" s="22">
        <v>233226000</v>
      </c>
    </row>
    <row r="71" spans="1:26" ht="13.5" hidden="1">
      <c r="A71" s="38" t="s">
        <v>108</v>
      </c>
      <c r="B71" s="18"/>
      <c r="C71" s="18"/>
      <c r="D71" s="19">
        <v>82219000</v>
      </c>
      <c r="E71" s="20">
        <v>82219000</v>
      </c>
      <c r="F71" s="20">
        <v>4442738</v>
      </c>
      <c r="G71" s="20">
        <v>2382277</v>
      </c>
      <c r="H71" s="20">
        <v>6370941</v>
      </c>
      <c r="I71" s="20">
        <v>13195956</v>
      </c>
      <c r="J71" s="20">
        <v>5990876</v>
      </c>
      <c r="K71" s="20">
        <v>6044721</v>
      </c>
      <c r="L71" s="20">
        <v>4187606</v>
      </c>
      <c r="M71" s="20">
        <v>16223203</v>
      </c>
      <c r="N71" s="20"/>
      <c r="O71" s="20"/>
      <c r="P71" s="20"/>
      <c r="Q71" s="20"/>
      <c r="R71" s="20"/>
      <c r="S71" s="20"/>
      <c r="T71" s="20"/>
      <c r="U71" s="20"/>
      <c r="V71" s="20">
        <v>29419159</v>
      </c>
      <c r="W71" s="20">
        <v>41109500</v>
      </c>
      <c r="X71" s="20"/>
      <c r="Y71" s="19"/>
      <c r="Z71" s="22">
        <v>82219000</v>
      </c>
    </row>
    <row r="72" spans="1:26" ht="13.5" hidden="1">
      <c r="A72" s="38" t="s">
        <v>109</v>
      </c>
      <c r="B72" s="18"/>
      <c r="C72" s="18"/>
      <c r="D72" s="19">
        <v>23052000</v>
      </c>
      <c r="E72" s="20">
        <v>23052000</v>
      </c>
      <c r="F72" s="20">
        <v>1918065</v>
      </c>
      <c r="G72" s="20">
        <v>1945244</v>
      </c>
      <c r="H72" s="20">
        <v>1922232</v>
      </c>
      <c r="I72" s="20">
        <v>5785541</v>
      </c>
      <c r="J72" s="20">
        <v>1947808</v>
      </c>
      <c r="K72" s="20">
        <v>1917848</v>
      </c>
      <c r="L72" s="20">
        <v>1963437</v>
      </c>
      <c r="M72" s="20">
        <v>5829093</v>
      </c>
      <c r="N72" s="20"/>
      <c r="O72" s="20"/>
      <c r="P72" s="20"/>
      <c r="Q72" s="20"/>
      <c r="R72" s="20"/>
      <c r="S72" s="20"/>
      <c r="T72" s="20"/>
      <c r="U72" s="20"/>
      <c r="V72" s="20">
        <v>11614634</v>
      </c>
      <c r="W72" s="20">
        <v>11526000</v>
      </c>
      <c r="X72" s="20"/>
      <c r="Y72" s="19"/>
      <c r="Z72" s="22">
        <v>23052000</v>
      </c>
    </row>
    <row r="73" spans="1:26" ht="13.5" hidden="1">
      <c r="A73" s="38" t="s">
        <v>110</v>
      </c>
      <c r="B73" s="18"/>
      <c r="C73" s="18"/>
      <c r="D73" s="19">
        <v>13061000</v>
      </c>
      <c r="E73" s="20">
        <v>13061000</v>
      </c>
      <c r="F73" s="20">
        <v>1097146</v>
      </c>
      <c r="G73" s="20">
        <v>1101409</v>
      </c>
      <c r="H73" s="20">
        <v>1102425</v>
      </c>
      <c r="I73" s="20">
        <v>3300980</v>
      </c>
      <c r="J73" s="20">
        <v>1101620</v>
      </c>
      <c r="K73" s="20">
        <v>1109998</v>
      </c>
      <c r="L73" s="20">
        <v>1109724</v>
      </c>
      <c r="M73" s="20">
        <v>3321342</v>
      </c>
      <c r="N73" s="20"/>
      <c r="O73" s="20"/>
      <c r="P73" s="20"/>
      <c r="Q73" s="20"/>
      <c r="R73" s="20"/>
      <c r="S73" s="20"/>
      <c r="T73" s="20"/>
      <c r="U73" s="20"/>
      <c r="V73" s="20">
        <v>6622322</v>
      </c>
      <c r="W73" s="20">
        <v>6530500</v>
      </c>
      <c r="X73" s="20"/>
      <c r="Y73" s="19"/>
      <c r="Z73" s="22">
        <v>13061000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5000000</v>
      </c>
      <c r="E75" s="29">
        <v>5000000</v>
      </c>
      <c r="F75" s="29">
        <v>378773</v>
      </c>
      <c r="G75" s="29">
        <v>385561</v>
      </c>
      <c r="H75" s="29">
        <v>346421</v>
      </c>
      <c r="I75" s="29">
        <v>1110755</v>
      </c>
      <c r="J75" s="29">
        <v>385394</v>
      </c>
      <c r="K75" s="29">
        <v>410463</v>
      </c>
      <c r="L75" s="29">
        <v>390405</v>
      </c>
      <c r="M75" s="29">
        <v>1186262</v>
      </c>
      <c r="N75" s="29"/>
      <c r="O75" s="29"/>
      <c r="P75" s="29"/>
      <c r="Q75" s="29"/>
      <c r="R75" s="29"/>
      <c r="S75" s="29"/>
      <c r="T75" s="29"/>
      <c r="U75" s="29"/>
      <c r="V75" s="29">
        <v>2297017</v>
      </c>
      <c r="W75" s="29">
        <v>2500000</v>
      </c>
      <c r="X75" s="29"/>
      <c r="Y75" s="28"/>
      <c r="Z75" s="30">
        <v>5000000</v>
      </c>
    </row>
    <row r="76" spans="1:26" ht="13.5" hidden="1">
      <c r="A76" s="41" t="s">
        <v>114</v>
      </c>
      <c r="B76" s="31">
        <v>342661190</v>
      </c>
      <c r="C76" s="31"/>
      <c r="D76" s="32">
        <v>312158528</v>
      </c>
      <c r="E76" s="33">
        <v>312158528</v>
      </c>
      <c r="F76" s="33">
        <v>27635739</v>
      </c>
      <c r="G76" s="33">
        <v>31531523</v>
      </c>
      <c r="H76" s="33">
        <v>30755791</v>
      </c>
      <c r="I76" s="33">
        <v>89923053</v>
      </c>
      <c r="J76" s="33">
        <v>30602797</v>
      </c>
      <c r="K76" s="33">
        <v>26010264</v>
      </c>
      <c r="L76" s="33">
        <v>24882336</v>
      </c>
      <c r="M76" s="33">
        <v>81495397</v>
      </c>
      <c r="N76" s="33"/>
      <c r="O76" s="33"/>
      <c r="P76" s="33"/>
      <c r="Q76" s="33"/>
      <c r="R76" s="33"/>
      <c r="S76" s="33"/>
      <c r="T76" s="33"/>
      <c r="U76" s="33"/>
      <c r="V76" s="33">
        <v>171418450</v>
      </c>
      <c r="W76" s="33">
        <v>148451486</v>
      </c>
      <c r="X76" s="33"/>
      <c r="Y76" s="32"/>
      <c r="Z76" s="34">
        <v>312158528</v>
      </c>
    </row>
    <row r="77" spans="1:26" ht="13.5" hidden="1">
      <c r="A77" s="36" t="s">
        <v>31</v>
      </c>
      <c r="B77" s="18">
        <v>42025820</v>
      </c>
      <c r="C77" s="18"/>
      <c r="D77" s="19">
        <v>50524000</v>
      </c>
      <c r="E77" s="20">
        <v>50524000</v>
      </c>
      <c r="F77" s="20">
        <v>2206760</v>
      </c>
      <c r="G77" s="20">
        <v>3068151</v>
      </c>
      <c r="H77" s="20">
        <v>5966705</v>
      </c>
      <c r="I77" s="20">
        <v>11241616</v>
      </c>
      <c r="J77" s="20">
        <v>2956107</v>
      </c>
      <c r="K77" s="20">
        <v>2176513</v>
      </c>
      <c r="L77" s="20">
        <v>2605844</v>
      </c>
      <c r="M77" s="20">
        <v>7738464</v>
      </c>
      <c r="N77" s="20"/>
      <c r="O77" s="20"/>
      <c r="P77" s="20"/>
      <c r="Q77" s="20"/>
      <c r="R77" s="20"/>
      <c r="S77" s="20"/>
      <c r="T77" s="20"/>
      <c r="U77" s="20"/>
      <c r="V77" s="20">
        <v>18980080</v>
      </c>
      <c r="W77" s="20">
        <v>26641996</v>
      </c>
      <c r="X77" s="20"/>
      <c r="Y77" s="19"/>
      <c r="Z77" s="22">
        <v>50524000</v>
      </c>
    </row>
    <row r="78" spans="1:26" ht="13.5" hidden="1">
      <c r="A78" s="37" t="s">
        <v>32</v>
      </c>
      <c r="B78" s="18">
        <v>300635370</v>
      </c>
      <c r="C78" s="18"/>
      <c r="D78" s="19">
        <v>261634528</v>
      </c>
      <c r="E78" s="20">
        <v>261634528</v>
      </c>
      <c r="F78" s="20">
        <v>25331013</v>
      </c>
      <c r="G78" s="20">
        <v>28353153</v>
      </c>
      <c r="H78" s="20">
        <v>24633949</v>
      </c>
      <c r="I78" s="20">
        <v>78318115</v>
      </c>
      <c r="J78" s="20">
        <v>27540629</v>
      </c>
      <c r="K78" s="20">
        <v>23722595</v>
      </c>
      <c r="L78" s="20">
        <v>22180963</v>
      </c>
      <c r="M78" s="20">
        <v>73444187</v>
      </c>
      <c r="N78" s="20"/>
      <c r="O78" s="20"/>
      <c r="P78" s="20"/>
      <c r="Q78" s="20"/>
      <c r="R78" s="20"/>
      <c r="S78" s="20"/>
      <c r="T78" s="20"/>
      <c r="U78" s="20"/>
      <c r="V78" s="20">
        <v>151762302</v>
      </c>
      <c r="W78" s="20">
        <v>121809490</v>
      </c>
      <c r="X78" s="20"/>
      <c r="Y78" s="19"/>
      <c r="Z78" s="22">
        <v>261634528</v>
      </c>
    </row>
    <row r="79" spans="1:26" ht="13.5" hidden="1">
      <c r="A79" s="38" t="s">
        <v>107</v>
      </c>
      <c r="B79" s="18">
        <v>193930553</v>
      </c>
      <c r="C79" s="18"/>
      <c r="D79" s="19">
        <v>143303548</v>
      </c>
      <c r="E79" s="20">
        <v>143303548</v>
      </c>
      <c r="F79" s="20">
        <v>17732734</v>
      </c>
      <c r="G79" s="20">
        <v>21030152</v>
      </c>
      <c r="H79" s="20">
        <v>16888723</v>
      </c>
      <c r="I79" s="20">
        <v>55651609</v>
      </c>
      <c r="J79" s="20">
        <v>18818385</v>
      </c>
      <c r="K79" s="20">
        <v>15049246</v>
      </c>
      <c r="L79" s="20">
        <v>17377487</v>
      </c>
      <c r="M79" s="20">
        <v>51245118</v>
      </c>
      <c r="N79" s="20"/>
      <c r="O79" s="20"/>
      <c r="P79" s="20"/>
      <c r="Q79" s="20"/>
      <c r="R79" s="20"/>
      <c r="S79" s="20"/>
      <c r="T79" s="20"/>
      <c r="U79" s="20"/>
      <c r="V79" s="20">
        <v>106896727</v>
      </c>
      <c r="W79" s="20">
        <v>64907000</v>
      </c>
      <c r="X79" s="20"/>
      <c r="Y79" s="19"/>
      <c r="Z79" s="22">
        <v>143303548</v>
      </c>
    </row>
    <row r="80" spans="1:26" ht="13.5" hidden="1">
      <c r="A80" s="38" t="s">
        <v>108</v>
      </c>
      <c r="B80" s="18">
        <v>73239512</v>
      </c>
      <c r="C80" s="18"/>
      <c r="D80" s="19">
        <v>82218000</v>
      </c>
      <c r="E80" s="20">
        <v>82218000</v>
      </c>
      <c r="F80" s="20">
        <v>3529073</v>
      </c>
      <c r="G80" s="20">
        <v>4510401</v>
      </c>
      <c r="H80" s="20">
        <v>5352786</v>
      </c>
      <c r="I80" s="20">
        <v>13392260</v>
      </c>
      <c r="J80" s="20">
        <v>4151266</v>
      </c>
      <c r="K80" s="20">
        <v>3831957</v>
      </c>
      <c r="L80" s="20">
        <v>3327349</v>
      </c>
      <c r="M80" s="20">
        <v>11310572</v>
      </c>
      <c r="N80" s="20"/>
      <c r="O80" s="20"/>
      <c r="P80" s="20"/>
      <c r="Q80" s="20"/>
      <c r="R80" s="20"/>
      <c r="S80" s="20"/>
      <c r="T80" s="20"/>
      <c r="U80" s="20"/>
      <c r="V80" s="20">
        <v>24702832</v>
      </c>
      <c r="W80" s="20">
        <v>38846000</v>
      </c>
      <c r="X80" s="20"/>
      <c r="Y80" s="19"/>
      <c r="Z80" s="22">
        <v>82218000</v>
      </c>
    </row>
    <row r="81" spans="1:26" ht="13.5" hidden="1">
      <c r="A81" s="38" t="s">
        <v>109</v>
      </c>
      <c r="B81" s="18">
        <v>12264076</v>
      </c>
      <c r="C81" s="18"/>
      <c r="D81" s="19">
        <v>23051652</v>
      </c>
      <c r="E81" s="20">
        <v>23051652</v>
      </c>
      <c r="F81" s="20">
        <v>1066913</v>
      </c>
      <c r="G81" s="20">
        <v>1280624</v>
      </c>
      <c r="H81" s="20">
        <v>919618</v>
      </c>
      <c r="I81" s="20">
        <v>3267155</v>
      </c>
      <c r="J81" s="20">
        <v>1330086</v>
      </c>
      <c r="K81" s="20">
        <v>1195258</v>
      </c>
      <c r="L81" s="20">
        <v>914865</v>
      </c>
      <c r="M81" s="20">
        <v>3440209</v>
      </c>
      <c r="N81" s="20"/>
      <c r="O81" s="20"/>
      <c r="P81" s="20"/>
      <c r="Q81" s="20"/>
      <c r="R81" s="20"/>
      <c r="S81" s="20"/>
      <c r="T81" s="20"/>
      <c r="U81" s="20"/>
      <c r="V81" s="20">
        <v>6707364</v>
      </c>
      <c r="W81" s="20">
        <v>11525826</v>
      </c>
      <c r="X81" s="20"/>
      <c r="Y81" s="19"/>
      <c r="Z81" s="22">
        <v>23051652</v>
      </c>
    </row>
    <row r="82" spans="1:26" ht="13.5" hidden="1">
      <c r="A82" s="38" t="s">
        <v>110</v>
      </c>
      <c r="B82" s="18">
        <v>21201229</v>
      </c>
      <c r="C82" s="18"/>
      <c r="D82" s="19">
        <v>13061328</v>
      </c>
      <c r="E82" s="20">
        <v>13061328</v>
      </c>
      <c r="F82" s="20">
        <v>672539</v>
      </c>
      <c r="G82" s="20">
        <v>758050</v>
      </c>
      <c r="H82" s="20">
        <v>565584</v>
      </c>
      <c r="I82" s="20">
        <v>1996173</v>
      </c>
      <c r="J82" s="20">
        <v>802727</v>
      </c>
      <c r="K82" s="20">
        <v>729998</v>
      </c>
      <c r="L82" s="20">
        <v>561262</v>
      </c>
      <c r="M82" s="20">
        <v>2093987</v>
      </c>
      <c r="N82" s="20"/>
      <c r="O82" s="20"/>
      <c r="P82" s="20"/>
      <c r="Q82" s="20"/>
      <c r="R82" s="20"/>
      <c r="S82" s="20"/>
      <c r="T82" s="20"/>
      <c r="U82" s="20"/>
      <c r="V82" s="20">
        <v>4090160</v>
      </c>
      <c r="W82" s="20">
        <v>6530664</v>
      </c>
      <c r="X82" s="20"/>
      <c r="Y82" s="19"/>
      <c r="Z82" s="22">
        <v>13061328</v>
      </c>
    </row>
    <row r="83" spans="1:26" ht="13.5" hidden="1">
      <c r="A83" s="38" t="s">
        <v>111</v>
      </c>
      <c r="B83" s="18"/>
      <c r="C83" s="18"/>
      <c r="D83" s="19"/>
      <c r="E83" s="20"/>
      <c r="F83" s="20">
        <v>2329754</v>
      </c>
      <c r="G83" s="20">
        <v>773926</v>
      </c>
      <c r="H83" s="20">
        <v>907238</v>
      </c>
      <c r="I83" s="20">
        <v>4010918</v>
      </c>
      <c r="J83" s="20">
        <v>2438165</v>
      </c>
      <c r="K83" s="20">
        <v>2916136</v>
      </c>
      <c r="L83" s="20"/>
      <c r="M83" s="20">
        <v>5354301</v>
      </c>
      <c r="N83" s="20"/>
      <c r="O83" s="20"/>
      <c r="P83" s="20"/>
      <c r="Q83" s="20"/>
      <c r="R83" s="20"/>
      <c r="S83" s="20"/>
      <c r="T83" s="20"/>
      <c r="U83" s="20"/>
      <c r="V83" s="20">
        <v>9365219</v>
      </c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>
        <v>97966</v>
      </c>
      <c r="G84" s="29">
        <v>110219</v>
      </c>
      <c r="H84" s="29">
        <v>155137</v>
      </c>
      <c r="I84" s="29">
        <v>363322</v>
      </c>
      <c r="J84" s="29">
        <v>106061</v>
      </c>
      <c r="K84" s="29">
        <v>111156</v>
      </c>
      <c r="L84" s="29">
        <v>95529</v>
      </c>
      <c r="M84" s="29">
        <v>312746</v>
      </c>
      <c r="N84" s="29"/>
      <c r="O84" s="29"/>
      <c r="P84" s="29"/>
      <c r="Q84" s="29"/>
      <c r="R84" s="29"/>
      <c r="S84" s="29"/>
      <c r="T84" s="29"/>
      <c r="U84" s="29"/>
      <c r="V84" s="29">
        <v>676068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77688011</v>
      </c>
      <c r="C5" s="18">
        <v>0</v>
      </c>
      <c r="D5" s="63">
        <v>48489427</v>
      </c>
      <c r="E5" s="64">
        <v>48489427</v>
      </c>
      <c r="F5" s="64">
        <v>4013656</v>
      </c>
      <c r="G5" s="64">
        <v>3982414</v>
      </c>
      <c r="H5" s="64">
        <v>3444329</v>
      </c>
      <c r="I5" s="64">
        <v>11440399</v>
      </c>
      <c r="J5" s="64">
        <v>4024229</v>
      </c>
      <c r="K5" s="64">
        <v>544201</v>
      </c>
      <c r="L5" s="64">
        <v>4179708</v>
      </c>
      <c r="M5" s="64">
        <v>8748138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20188537</v>
      </c>
      <c r="W5" s="64">
        <v>24244714</v>
      </c>
      <c r="X5" s="64">
        <v>-4056177</v>
      </c>
      <c r="Y5" s="65">
        <v>-16.73</v>
      </c>
      <c r="Z5" s="66">
        <v>48489427</v>
      </c>
    </row>
    <row r="6" spans="1:26" ht="13.5">
      <c r="A6" s="62" t="s">
        <v>32</v>
      </c>
      <c r="B6" s="18">
        <v>227192297</v>
      </c>
      <c r="C6" s="18">
        <v>0</v>
      </c>
      <c r="D6" s="63">
        <v>234541162</v>
      </c>
      <c r="E6" s="64">
        <v>234541162</v>
      </c>
      <c r="F6" s="64">
        <v>25814232</v>
      </c>
      <c r="G6" s="64">
        <v>20615008</v>
      </c>
      <c r="H6" s="64">
        <v>20498302</v>
      </c>
      <c r="I6" s="64">
        <v>66927542</v>
      </c>
      <c r="J6" s="64">
        <v>25135400</v>
      </c>
      <c r="K6" s="64">
        <v>14656848</v>
      </c>
      <c r="L6" s="64">
        <v>23574663</v>
      </c>
      <c r="M6" s="64">
        <v>63366911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130294453</v>
      </c>
      <c r="W6" s="64">
        <v>117270581</v>
      </c>
      <c r="X6" s="64">
        <v>13023872</v>
      </c>
      <c r="Y6" s="65">
        <v>11.11</v>
      </c>
      <c r="Z6" s="66">
        <v>234541162</v>
      </c>
    </row>
    <row r="7" spans="1:26" ht="13.5">
      <c r="A7" s="62" t="s">
        <v>33</v>
      </c>
      <c r="B7" s="18">
        <v>1434724</v>
      </c>
      <c r="C7" s="18">
        <v>0</v>
      </c>
      <c r="D7" s="63">
        <v>575000</v>
      </c>
      <c r="E7" s="64">
        <v>575000</v>
      </c>
      <c r="F7" s="64">
        <v>128906</v>
      </c>
      <c r="G7" s="64">
        <v>246808</v>
      </c>
      <c r="H7" s="64">
        <v>227688</v>
      </c>
      <c r="I7" s="64">
        <v>603402</v>
      </c>
      <c r="J7" s="64">
        <v>170126</v>
      </c>
      <c r="K7" s="64">
        <v>170102</v>
      </c>
      <c r="L7" s="64">
        <v>159217</v>
      </c>
      <c r="M7" s="64">
        <v>499445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1102847</v>
      </c>
      <c r="W7" s="64">
        <v>287500</v>
      </c>
      <c r="X7" s="64">
        <v>815347</v>
      </c>
      <c r="Y7" s="65">
        <v>283.6</v>
      </c>
      <c r="Z7" s="66">
        <v>575000</v>
      </c>
    </row>
    <row r="8" spans="1:26" ht="13.5">
      <c r="A8" s="62" t="s">
        <v>34</v>
      </c>
      <c r="B8" s="18">
        <v>156259332</v>
      </c>
      <c r="C8" s="18">
        <v>0</v>
      </c>
      <c r="D8" s="63">
        <v>159631523</v>
      </c>
      <c r="E8" s="64">
        <v>159631523</v>
      </c>
      <c r="F8" s="64">
        <v>57658000</v>
      </c>
      <c r="G8" s="64">
        <v>1290000</v>
      </c>
      <c r="H8" s="64">
        <v>0</v>
      </c>
      <c r="I8" s="64">
        <v>58948000</v>
      </c>
      <c r="J8" s="64">
        <v>670325</v>
      </c>
      <c r="K8" s="64">
        <v>48017000</v>
      </c>
      <c r="L8" s="64">
        <v>0</v>
      </c>
      <c r="M8" s="64">
        <v>48687325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107635325</v>
      </c>
      <c r="W8" s="64">
        <v>79815762</v>
      </c>
      <c r="X8" s="64">
        <v>27819563</v>
      </c>
      <c r="Y8" s="65">
        <v>34.85</v>
      </c>
      <c r="Z8" s="66">
        <v>159631523</v>
      </c>
    </row>
    <row r="9" spans="1:26" ht="13.5">
      <c r="A9" s="62" t="s">
        <v>35</v>
      </c>
      <c r="B9" s="18">
        <v>25123178</v>
      </c>
      <c r="C9" s="18">
        <v>0</v>
      </c>
      <c r="D9" s="63">
        <v>14756247</v>
      </c>
      <c r="E9" s="64">
        <v>14756247</v>
      </c>
      <c r="F9" s="64">
        <v>2263484</v>
      </c>
      <c r="G9" s="64">
        <v>2731145</v>
      </c>
      <c r="H9" s="64">
        <v>742656</v>
      </c>
      <c r="I9" s="64">
        <v>5737285</v>
      </c>
      <c r="J9" s="64">
        <v>2687852</v>
      </c>
      <c r="K9" s="64">
        <v>2532242</v>
      </c>
      <c r="L9" s="64">
        <v>2571359</v>
      </c>
      <c r="M9" s="64">
        <v>7791453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13528738</v>
      </c>
      <c r="W9" s="64">
        <v>7378124</v>
      </c>
      <c r="X9" s="64">
        <v>6150614</v>
      </c>
      <c r="Y9" s="65">
        <v>83.36</v>
      </c>
      <c r="Z9" s="66">
        <v>14756247</v>
      </c>
    </row>
    <row r="10" spans="1:26" ht="25.5">
      <c r="A10" s="67" t="s">
        <v>99</v>
      </c>
      <c r="B10" s="68">
        <f>SUM(B5:B9)</f>
        <v>487697542</v>
      </c>
      <c r="C10" s="68">
        <f>SUM(C5:C9)</f>
        <v>0</v>
      </c>
      <c r="D10" s="69">
        <f aca="true" t="shared" si="0" ref="D10:Z10">SUM(D5:D9)</f>
        <v>457993359</v>
      </c>
      <c r="E10" s="70">
        <f t="shared" si="0"/>
        <v>457993359</v>
      </c>
      <c r="F10" s="70">
        <f t="shared" si="0"/>
        <v>89878278</v>
      </c>
      <c r="G10" s="70">
        <f t="shared" si="0"/>
        <v>28865375</v>
      </c>
      <c r="H10" s="70">
        <f t="shared" si="0"/>
        <v>24912975</v>
      </c>
      <c r="I10" s="70">
        <f t="shared" si="0"/>
        <v>143656628</v>
      </c>
      <c r="J10" s="70">
        <f t="shared" si="0"/>
        <v>32687932</v>
      </c>
      <c r="K10" s="70">
        <f t="shared" si="0"/>
        <v>65920393</v>
      </c>
      <c r="L10" s="70">
        <f t="shared" si="0"/>
        <v>30484947</v>
      </c>
      <c r="M10" s="70">
        <f t="shared" si="0"/>
        <v>129093272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272749900</v>
      </c>
      <c r="W10" s="70">
        <f t="shared" si="0"/>
        <v>228996681</v>
      </c>
      <c r="X10" s="70">
        <f t="shared" si="0"/>
        <v>43753219</v>
      </c>
      <c r="Y10" s="71">
        <f>+IF(W10&lt;&gt;0,(X10/W10)*100,0)</f>
        <v>19.106486089202317</v>
      </c>
      <c r="Z10" s="72">
        <f t="shared" si="0"/>
        <v>457993359</v>
      </c>
    </row>
    <row r="11" spans="1:26" ht="13.5">
      <c r="A11" s="62" t="s">
        <v>36</v>
      </c>
      <c r="B11" s="18">
        <v>177184026</v>
      </c>
      <c r="C11" s="18">
        <v>0</v>
      </c>
      <c r="D11" s="63">
        <v>132068000</v>
      </c>
      <c r="E11" s="64">
        <v>132068000</v>
      </c>
      <c r="F11" s="64">
        <v>13501150</v>
      </c>
      <c r="G11" s="64">
        <v>13378415</v>
      </c>
      <c r="H11" s="64">
        <v>13655004</v>
      </c>
      <c r="I11" s="64">
        <v>40534569</v>
      </c>
      <c r="J11" s="64">
        <v>15431398</v>
      </c>
      <c r="K11" s="64">
        <v>13931280</v>
      </c>
      <c r="L11" s="64">
        <v>15099676</v>
      </c>
      <c r="M11" s="64">
        <v>44462354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84996923</v>
      </c>
      <c r="W11" s="64">
        <v>66034000</v>
      </c>
      <c r="X11" s="64">
        <v>18962923</v>
      </c>
      <c r="Y11" s="65">
        <v>28.72</v>
      </c>
      <c r="Z11" s="66">
        <v>132068000</v>
      </c>
    </row>
    <row r="12" spans="1:26" ht="13.5">
      <c r="A12" s="62" t="s">
        <v>37</v>
      </c>
      <c r="B12" s="18">
        <v>9046834</v>
      </c>
      <c r="C12" s="18">
        <v>0</v>
      </c>
      <c r="D12" s="63">
        <v>9792728</v>
      </c>
      <c r="E12" s="64">
        <v>9792728</v>
      </c>
      <c r="F12" s="64">
        <v>762334</v>
      </c>
      <c r="G12" s="64">
        <v>762334</v>
      </c>
      <c r="H12" s="64">
        <v>762334</v>
      </c>
      <c r="I12" s="64">
        <v>2287002</v>
      </c>
      <c r="J12" s="64">
        <v>762334</v>
      </c>
      <c r="K12" s="64">
        <v>762334</v>
      </c>
      <c r="L12" s="64">
        <v>762334</v>
      </c>
      <c r="M12" s="64">
        <v>2287002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4574004</v>
      </c>
      <c r="W12" s="64">
        <v>4896364</v>
      </c>
      <c r="X12" s="64">
        <v>-322360</v>
      </c>
      <c r="Y12" s="65">
        <v>-6.58</v>
      </c>
      <c r="Z12" s="66">
        <v>9792728</v>
      </c>
    </row>
    <row r="13" spans="1:26" ht="13.5">
      <c r="A13" s="62" t="s">
        <v>100</v>
      </c>
      <c r="B13" s="18">
        <v>97194922</v>
      </c>
      <c r="C13" s="18">
        <v>0</v>
      </c>
      <c r="D13" s="63">
        <v>2200000</v>
      </c>
      <c r="E13" s="64">
        <v>2200000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1100000</v>
      </c>
      <c r="X13" s="64">
        <v>-1100000</v>
      </c>
      <c r="Y13" s="65">
        <v>-100</v>
      </c>
      <c r="Z13" s="66">
        <v>2200000</v>
      </c>
    </row>
    <row r="14" spans="1:26" ht="13.5">
      <c r="A14" s="62" t="s">
        <v>38</v>
      </c>
      <c r="B14" s="18">
        <v>3273815</v>
      </c>
      <c r="C14" s="18">
        <v>0</v>
      </c>
      <c r="D14" s="63">
        <v>2900000</v>
      </c>
      <c r="E14" s="64">
        <v>2900000</v>
      </c>
      <c r="F14" s="64">
        <v>100000</v>
      </c>
      <c r="G14" s="64">
        <v>100000</v>
      </c>
      <c r="H14" s="64">
        <v>1399341</v>
      </c>
      <c r="I14" s="64">
        <v>1599341</v>
      </c>
      <c r="J14" s="64">
        <v>100000</v>
      </c>
      <c r="K14" s="64">
        <v>100000</v>
      </c>
      <c r="L14" s="64">
        <v>600000</v>
      </c>
      <c r="M14" s="64">
        <v>800000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2399341</v>
      </c>
      <c r="W14" s="64">
        <v>1450000</v>
      </c>
      <c r="X14" s="64">
        <v>949341</v>
      </c>
      <c r="Y14" s="65">
        <v>65.47</v>
      </c>
      <c r="Z14" s="66">
        <v>2900000</v>
      </c>
    </row>
    <row r="15" spans="1:26" ht="13.5">
      <c r="A15" s="62" t="s">
        <v>39</v>
      </c>
      <c r="B15" s="18">
        <v>128865523</v>
      </c>
      <c r="C15" s="18">
        <v>0</v>
      </c>
      <c r="D15" s="63">
        <v>152156806</v>
      </c>
      <c r="E15" s="64">
        <v>152156806</v>
      </c>
      <c r="F15" s="64">
        <v>2961346</v>
      </c>
      <c r="G15" s="64">
        <v>21806041</v>
      </c>
      <c r="H15" s="64">
        <v>2622575</v>
      </c>
      <c r="I15" s="64">
        <v>27389962</v>
      </c>
      <c r="J15" s="64">
        <v>33908995</v>
      </c>
      <c r="K15" s="64">
        <v>13204088</v>
      </c>
      <c r="L15" s="64">
        <v>17024100</v>
      </c>
      <c r="M15" s="64">
        <v>64137183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91527145</v>
      </c>
      <c r="W15" s="64">
        <v>76078403</v>
      </c>
      <c r="X15" s="64">
        <v>15448742</v>
      </c>
      <c r="Y15" s="65">
        <v>20.31</v>
      </c>
      <c r="Z15" s="66">
        <v>152156806</v>
      </c>
    </row>
    <row r="16" spans="1:26" ht="13.5">
      <c r="A16" s="73" t="s">
        <v>40</v>
      </c>
      <c r="B16" s="18">
        <v>0</v>
      </c>
      <c r="C16" s="18">
        <v>0</v>
      </c>
      <c r="D16" s="63">
        <v>38526420</v>
      </c>
      <c r="E16" s="64">
        <v>38526420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19263210</v>
      </c>
      <c r="X16" s="64">
        <v>-19263210</v>
      </c>
      <c r="Y16" s="65">
        <v>-100</v>
      </c>
      <c r="Z16" s="66">
        <v>38526420</v>
      </c>
    </row>
    <row r="17" spans="1:26" ht="13.5">
      <c r="A17" s="62" t="s">
        <v>41</v>
      </c>
      <c r="B17" s="18">
        <v>191663663</v>
      </c>
      <c r="C17" s="18">
        <v>0</v>
      </c>
      <c r="D17" s="63">
        <v>120347822</v>
      </c>
      <c r="E17" s="64">
        <v>120347822</v>
      </c>
      <c r="F17" s="64">
        <v>5625625</v>
      </c>
      <c r="G17" s="64">
        <v>5870541</v>
      </c>
      <c r="H17" s="64">
        <v>5219258</v>
      </c>
      <c r="I17" s="64">
        <v>16715424</v>
      </c>
      <c r="J17" s="64">
        <v>7074293</v>
      </c>
      <c r="K17" s="64">
        <v>7180055</v>
      </c>
      <c r="L17" s="64">
        <v>6469249</v>
      </c>
      <c r="M17" s="64">
        <v>20723597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37439021</v>
      </c>
      <c r="W17" s="64">
        <v>60173911</v>
      </c>
      <c r="X17" s="64">
        <v>-22734890</v>
      </c>
      <c r="Y17" s="65">
        <v>-37.78</v>
      </c>
      <c r="Z17" s="66">
        <v>120347822</v>
      </c>
    </row>
    <row r="18" spans="1:26" ht="13.5">
      <c r="A18" s="74" t="s">
        <v>42</v>
      </c>
      <c r="B18" s="75">
        <f>SUM(B11:B17)</f>
        <v>607228783</v>
      </c>
      <c r="C18" s="75">
        <f>SUM(C11:C17)</f>
        <v>0</v>
      </c>
      <c r="D18" s="76">
        <f aca="true" t="shared" si="1" ref="D18:Z18">SUM(D11:D17)</f>
        <v>457991776</v>
      </c>
      <c r="E18" s="77">
        <f t="shared" si="1"/>
        <v>457991776</v>
      </c>
      <c r="F18" s="77">
        <f t="shared" si="1"/>
        <v>22950455</v>
      </c>
      <c r="G18" s="77">
        <f t="shared" si="1"/>
        <v>41917331</v>
      </c>
      <c r="H18" s="77">
        <f t="shared" si="1"/>
        <v>23658512</v>
      </c>
      <c r="I18" s="77">
        <f t="shared" si="1"/>
        <v>88526298</v>
      </c>
      <c r="J18" s="77">
        <f t="shared" si="1"/>
        <v>57277020</v>
      </c>
      <c r="K18" s="77">
        <f t="shared" si="1"/>
        <v>35177757</v>
      </c>
      <c r="L18" s="77">
        <f t="shared" si="1"/>
        <v>39955359</v>
      </c>
      <c r="M18" s="77">
        <f t="shared" si="1"/>
        <v>132410136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220936434</v>
      </c>
      <c r="W18" s="77">
        <f t="shared" si="1"/>
        <v>228995888</v>
      </c>
      <c r="X18" s="77">
        <f t="shared" si="1"/>
        <v>-8059454</v>
      </c>
      <c r="Y18" s="71">
        <f>+IF(W18&lt;&gt;0,(X18/W18)*100,0)</f>
        <v>-3.5194754239429837</v>
      </c>
      <c r="Z18" s="78">
        <f t="shared" si="1"/>
        <v>457991776</v>
      </c>
    </row>
    <row r="19" spans="1:26" ht="13.5">
      <c r="A19" s="74" t="s">
        <v>43</v>
      </c>
      <c r="B19" s="79">
        <f>+B10-B18</f>
        <v>-119531241</v>
      </c>
      <c r="C19" s="79">
        <f>+C10-C18</f>
        <v>0</v>
      </c>
      <c r="D19" s="80">
        <f aca="true" t="shared" si="2" ref="D19:Z19">+D10-D18</f>
        <v>1583</v>
      </c>
      <c r="E19" s="81">
        <f t="shared" si="2"/>
        <v>1583</v>
      </c>
      <c r="F19" s="81">
        <f t="shared" si="2"/>
        <v>66927823</v>
      </c>
      <c r="G19" s="81">
        <f t="shared" si="2"/>
        <v>-13051956</v>
      </c>
      <c r="H19" s="81">
        <f t="shared" si="2"/>
        <v>1254463</v>
      </c>
      <c r="I19" s="81">
        <f t="shared" si="2"/>
        <v>55130330</v>
      </c>
      <c r="J19" s="81">
        <f t="shared" si="2"/>
        <v>-24589088</v>
      </c>
      <c r="K19" s="81">
        <f t="shared" si="2"/>
        <v>30742636</v>
      </c>
      <c r="L19" s="81">
        <f t="shared" si="2"/>
        <v>-9470412</v>
      </c>
      <c r="M19" s="81">
        <f t="shared" si="2"/>
        <v>-3316864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51813466</v>
      </c>
      <c r="W19" s="81">
        <f>IF(E10=E18,0,W10-W18)</f>
        <v>793</v>
      </c>
      <c r="X19" s="81">
        <f t="shared" si="2"/>
        <v>51812673</v>
      </c>
      <c r="Y19" s="82">
        <f>+IF(W19&lt;&gt;0,(X19/W19)*100,0)</f>
        <v>6533754.47667087</v>
      </c>
      <c r="Z19" s="83">
        <f t="shared" si="2"/>
        <v>1583</v>
      </c>
    </row>
    <row r="20" spans="1:26" ht="13.5">
      <c r="A20" s="62" t="s">
        <v>44</v>
      </c>
      <c r="B20" s="18">
        <v>45939340</v>
      </c>
      <c r="C20" s="18">
        <v>0</v>
      </c>
      <c r="D20" s="63">
        <v>67889000</v>
      </c>
      <c r="E20" s="64">
        <v>67889000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33944500</v>
      </c>
      <c r="X20" s="64">
        <v>-33944500</v>
      </c>
      <c r="Y20" s="65">
        <v>-100</v>
      </c>
      <c r="Z20" s="66">
        <v>67889000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-73591901</v>
      </c>
      <c r="C22" s="90">
        <f>SUM(C19:C21)</f>
        <v>0</v>
      </c>
      <c r="D22" s="91">
        <f aca="true" t="shared" si="3" ref="D22:Z22">SUM(D19:D21)</f>
        <v>67890583</v>
      </c>
      <c r="E22" s="92">
        <f t="shared" si="3"/>
        <v>67890583</v>
      </c>
      <c r="F22" s="92">
        <f t="shared" si="3"/>
        <v>66927823</v>
      </c>
      <c r="G22" s="92">
        <f t="shared" si="3"/>
        <v>-13051956</v>
      </c>
      <c r="H22" s="92">
        <f t="shared" si="3"/>
        <v>1254463</v>
      </c>
      <c r="I22" s="92">
        <f t="shared" si="3"/>
        <v>55130330</v>
      </c>
      <c r="J22" s="92">
        <f t="shared" si="3"/>
        <v>-24589088</v>
      </c>
      <c r="K22" s="92">
        <f t="shared" si="3"/>
        <v>30742636</v>
      </c>
      <c r="L22" s="92">
        <f t="shared" si="3"/>
        <v>-9470412</v>
      </c>
      <c r="M22" s="92">
        <f t="shared" si="3"/>
        <v>-3316864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51813466</v>
      </c>
      <c r="W22" s="92">
        <f t="shared" si="3"/>
        <v>33945293</v>
      </c>
      <c r="X22" s="92">
        <f t="shared" si="3"/>
        <v>17868173</v>
      </c>
      <c r="Y22" s="93">
        <f>+IF(W22&lt;&gt;0,(X22/W22)*100,0)</f>
        <v>52.63814632561869</v>
      </c>
      <c r="Z22" s="94">
        <f t="shared" si="3"/>
        <v>67890583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-73591901</v>
      </c>
      <c r="C24" s="79">
        <f>SUM(C22:C23)</f>
        <v>0</v>
      </c>
      <c r="D24" s="80">
        <f aca="true" t="shared" si="4" ref="D24:Z24">SUM(D22:D23)</f>
        <v>67890583</v>
      </c>
      <c r="E24" s="81">
        <f t="shared" si="4"/>
        <v>67890583</v>
      </c>
      <c r="F24" s="81">
        <f t="shared" si="4"/>
        <v>66927823</v>
      </c>
      <c r="G24" s="81">
        <f t="shared" si="4"/>
        <v>-13051956</v>
      </c>
      <c r="H24" s="81">
        <f t="shared" si="4"/>
        <v>1254463</v>
      </c>
      <c r="I24" s="81">
        <f t="shared" si="4"/>
        <v>55130330</v>
      </c>
      <c r="J24" s="81">
        <f t="shared" si="4"/>
        <v>-24589088</v>
      </c>
      <c r="K24" s="81">
        <f t="shared" si="4"/>
        <v>30742636</v>
      </c>
      <c r="L24" s="81">
        <f t="shared" si="4"/>
        <v>-9470412</v>
      </c>
      <c r="M24" s="81">
        <f t="shared" si="4"/>
        <v>-3316864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51813466</v>
      </c>
      <c r="W24" s="81">
        <f t="shared" si="4"/>
        <v>33945293</v>
      </c>
      <c r="X24" s="81">
        <f t="shared" si="4"/>
        <v>17868173</v>
      </c>
      <c r="Y24" s="82">
        <f>+IF(W24&lt;&gt;0,(X24/W24)*100,0)</f>
        <v>52.63814632561869</v>
      </c>
      <c r="Z24" s="83">
        <f t="shared" si="4"/>
        <v>67890583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1341734</v>
      </c>
      <c r="C27" s="21">
        <v>0</v>
      </c>
      <c r="D27" s="103">
        <v>73889000</v>
      </c>
      <c r="E27" s="104">
        <v>73889000</v>
      </c>
      <c r="F27" s="104">
        <v>4443333</v>
      </c>
      <c r="G27" s="104">
        <v>2857884</v>
      </c>
      <c r="H27" s="104">
        <v>4428982</v>
      </c>
      <c r="I27" s="104">
        <v>11730199</v>
      </c>
      <c r="J27" s="104">
        <v>4331041</v>
      </c>
      <c r="K27" s="104">
        <v>6796541</v>
      </c>
      <c r="L27" s="104">
        <v>6935979</v>
      </c>
      <c r="M27" s="104">
        <v>18063561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29793760</v>
      </c>
      <c r="W27" s="104">
        <v>36944500</v>
      </c>
      <c r="X27" s="104">
        <v>-7150740</v>
      </c>
      <c r="Y27" s="105">
        <v>-19.36</v>
      </c>
      <c r="Z27" s="106">
        <v>73889000</v>
      </c>
    </row>
    <row r="28" spans="1:26" ht="13.5">
      <c r="A28" s="107" t="s">
        <v>44</v>
      </c>
      <c r="B28" s="18">
        <v>0</v>
      </c>
      <c r="C28" s="18">
        <v>0</v>
      </c>
      <c r="D28" s="63">
        <v>67889000</v>
      </c>
      <c r="E28" s="64">
        <v>67889000</v>
      </c>
      <c r="F28" s="64">
        <v>4443333</v>
      </c>
      <c r="G28" s="64">
        <v>2857884</v>
      </c>
      <c r="H28" s="64">
        <v>4428982</v>
      </c>
      <c r="I28" s="64">
        <v>11730199</v>
      </c>
      <c r="J28" s="64">
        <v>4331041</v>
      </c>
      <c r="K28" s="64">
        <v>6796541</v>
      </c>
      <c r="L28" s="64">
        <v>6935979</v>
      </c>
      <c r="M28" s="64">
        <v>18063561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29793760</v>
      </c>
      <c r="W28" s="64">
        <v>33944500</v>
      </c>
      <c r="X28" s="64">
        <v>-4150740</v>
      </c>
      <c r="Y28" s="65">
        <v>-12.23</v>
      </c>
      <c r="Z28" s="66">
        <v>67889000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6000000</v>
      </c>
      <c r="E30" s="64">
        <v>6000000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3000000</v>
      </c>
      <c r="X30" s="64">
        <v>-3000000</v>
      </c>
      <c r="Y30" s="65">
        <v>-100</v>
      </c>
      <c r="Z30" s="66">
        <v>6000000</v>
      </c>
    </row>
    <row r="31" spans="1:26" ht="13.5">
      <c r="A31" s="62" t="s">
        <v>49</v>
      </c>
      <c r="B31" s="18">
        <v>1341734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1341734</v>
      </c>
      <c r="C32" s="21">
        <f>SUM(C28:C31)</f>
        <v>0</v>
      </c>
      <c r="D32" s="103">
        <f aca="true" t="shared" si="5" ref="D32:Z32">SUM(D28:D31)</f>
        <v>73889000</v>
      </c>
      <c r="E32" s="104">
        <f t="shared" si="5"/>
        <v>73889000</v>
      </c>
      <c r="F32" s="104">
        <f t="shared" si="5"/>
        <v>4443333</v>
      </c>
      <c r="G32" s="104">
        <f t="shared" si="5"/>
        <v>2857884</v>
      </c>
      <c r="H32" s="104">
        <f t="shared" si="5"/>
        <v>4428982</v>
      </c>
      <c r="I32" s="104">
        <f t="shared" si="5"/>
        <v>11730199</v>
      </c>
      <c r="J32" s="104">
        <f t="shared" si="5"/>
        <v>4331041</v>
      </c>
      <c r="K32" s="104">
        <f t="shared" si="5"/>
        <v>6796541</v>
      </c>
      <c r="L32" s="104">
        <f t="shared" si="5"/>
        <v>6935979</v>
      </c>
      <c r="M32" s="104">
        <f t="shared" si="5"/>
        <v>18063561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29793760</v>
      </c>
      <c r="W32" s="104">
        <f t="shared" si="5"/>
        <v>36944500</v>
      </c>
      <c r="X32" s="104">
        <f t="shared" si="5"/>
        <v>-7150740</v>
      </c>
      <c r="Y32" s="105">
        <f>+IF(W32&lt;&gt;0,(X32/W32)*100,0)</f>
        <v>-19.355357360364874</v>
      </c>
      <c r="Z32" s="106">
        <f t="shared" si="5"/>
        <v>73889000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366195762</v>
      </c>
      <c r="C35" s="18">
        <v>0</v>
      </c>
      <c r="D35" s="63">
        <v>444131945</v>
      </c>
      <c r="E35" s="64">
        <v>444131945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222065973</v>
      </c>
      <c r="X35" s="64">
        <v>-222065973</v>
      </c>
      <c r="Y35" s="65">
        <v>-100</v>
      </c>
      <c r="Z35" s="66">
        <v>444131945</v>
      </c>
    </row>
    <row r="36" spans="1:26" ht="13.5">
      <c r="A36" s="62" t="s">
        <v>53</v>
      </c>
      <c r="B36" s="18">
        <v>1183645761</v>
      </c>
      <c r="C36" s="18">
        <v>0</v>
      </c>
      <c r="D36" s="63">
        <v>1671738768</v>
      </c>
      <c r="E36" s="64">
        <v>1671738768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835869384</v>
      </c>
      <c r="X36" s="64">
        <v>-835869384</v>
      </c>
      <c r="Y36" s="65">
        <v>-100</v>
      </c>
      <c r="Z36" s="66">
        <v>1671738768</v>
      </c>
    </row>
    <row r="37" spans="1:26" ht="13.5">
      <c r="A37" s="62" t="s">
        <v>54</v>
      </c>
      <c r="B37" s="18">
        <v>337357152</v>
      </c>
      <c r="C37" s="18">
        <v>0</v>
      </c>
      <c r="D37" s="63">
        <v>247900000</v>
      </c>
      <c r="E37" s="64">
        <v>247900000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123950000</v>
      </c>
      <c r="X37" s="64">
        <v>-123950000</v>
      </c>
      <c r="Y37" s="65">
        <v>-100</v>
      </c>
      <c r="Z37" s="66">
        <v>247900000</v>
      </c>
    </row>
    <row r="38" spans="1:26" ht="13.5">
      <c r="A38" s="62" t="s">
        <v>55</v>
      </c>
      <c r="B38" s="18">
        <v>87501513</v>
      </c>
      <c r="C38" s="18">
        <v>0</v>
      </c>
      <c r="D38" s="63">
        <v>50896000</v>
      </c>
      <c r="E38" s="64">
        <v>50896000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25448000</v>
      </c>
      <c r="X38" s="64">
        <v>-25448000</v>
      </c>
      <c r="Y38" s="65">
        <v>-100</v>
      </c>
      <c r="Z38" s="66">
        <v>50896000</v>
      </c>
    </row>
    <row r="39" spans="1:26" ht="13.5">
      <c r="A39" s="62" t="s">
        <v>56</v>
      </c>
      <c r="B39" s="18">
        <v>1124982858</v>
      </c>
      <c r="C39" s="18">
        <v>0</v>
      </c>
      <c r="D39" s="63">
        <v>1817074713</v>
      </c>
      <c r="E39" s="64">
        <v>1817074713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908537357</v>
      </c>
      <c r="X39" s="64">
        <v>-908537357</v>
      </c>
      <c r="Y39" s="65">
        <v>-100</v>
      </c>
      <c r="Z39" s="66">
        <v>1817074713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20126183</v>
      </c>
      <c r="C42" s="18">
        <v>0</v>
      </c>
      <c r="D42" s="63">
        <v>41980624</v>
      </c>
      <c r="E42" s="64">
        <v>41980624</v>
      </c>
      <c r="F42" s="64">
        <v>2406917</v>
      </c>
      <c r="G42" s="64">
        <v>6228792</v>
      </c>
      <c r="H42" s="64">
        <v>6480199</v>
      </c>
      <c r="I42" s="64">
        <v>15115908</v>
      </c>
      <c r="J42" s="64">
        <v>4949274</v>
      </c>
      <c r="K42" s="64">
        <v>54461113</v>
      </c>
      <c r="L42" s="64">
        <v>-37568498</v>
      </c>
      <c r="M42" s="64">
        <v>21841889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36957797</v>
      </c>
      <c r="W42" s="64">
        <v>93048987</v>
      </c>
      <c r="X42" s="64">
        <v>-56091190</v>
      </c>
      <c r="Y42" s="65">
        <v>-60.28</v>
      </c>
      <c r="Z42" s="66">
        <v>41980624</v>
      </c>
    </row>
    <row r="43" spans="1:26" ht="13.5">
      <c r="A43" s="62" t="s">
        <v>59</v>
      </c>
      <c r="B43" s="18">
        <v>-1341734</v>
      </c>
      <c r="C43" s="18">
        <v>0</v>
      </c>
      <c r="D43" s="63">
        <v>-73889002</v>
      </c>
      <c r="E43" s="64">
        <v>-73889002</v>
      </c>
      <c r="F43" s="64">
        <v>-2650783</v>
      </c>
      <c r="G43" s="64">
        <v>-5357079</v>
      </c>
      <c r="H43" s="64">
        <v>-4784630</v>
      </c>
      <c r="I43" s="64">
        <v>-12792492</v>
      </c>
      <c r="J43" s="64">
        <v>-4835196</v>
      </c>
      <c r="K43" s="64">
        <v>-6916040</v>
      </c>
      <c r="L43" s="64">
        <v>-8693784</v>
      </c>
      <c r="M43" s="64">
        <v>-20445020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-33237512</v>
      </c>
      <c r="W43" s="64">
        <v>-31454818</v>
      </c>
      <c r="X43" s="64">
        <v>-1782694</v>
      </c>
      <c r="Y43" s="65">
        <v>5.67</v>
      </c>
      <c r="Z43" s="66">
        <v>-73889002</v>
      </c>
    </row>
    <row r="44" spans="1:26" ht="13.5">
      <c r="A44" s="62" t="s">
        <v>60</v>
      </c>
      <c r="B44" s="18">
        <v>-2031856</v>
      </c>
      <c r="C44" s="18">
        <v>0</v>
      </c>
      <c r="D44" s="63">
        <v>3099996</v>
      </c>
      <c r="E44" s="64">
        <v>3099996</v>
      </c>
      <c r="F44" s="64">
        <v>-100000</v>
      </c>
      <c r="G44" s="64">
        <v>-100000</v>
      </c>
      <c r="H44" s="64">
        <v>-600000</v>
      </c>
      <c r="I44" s="64">
        <v>-800000</v>
      </c>
      <c r="J44" s="64">
        <v>-899341</v>
      </c>
      <c r="K44" s="64">
        <v>-100000</v>
      </c>
      <c r="L44" s="64">
        <v>-600000</v>
      </c>
      <c r="M44" s="64">
        <v>-1599341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-2399341</v>
      </c>
      <c r="W44" s="64">
        <v>4549998</v>
      </c>
      <c r="X44" s="64">
        <v>-6949339</v>
      </c>
      <c r="Y44" s="65">
        <v>-152.73</v>
      </c>
      <c r="Z44" s="66">
        <v>3099996</v>
      </c>
    </row>
    <row r="45" spans="1:26" ht="13.5">
      <c r="A45" s="74" t="s">
        <v>61</v>
      </c>
      <c r="B45" s="21">
        <v>46652605</v>
      </c>
      <c r="C45" s="21">
        <v>0</v>
      </c>
      <c r="D45" s="103">
        <v>1091618</v>
      </c>
      <c r="E45" s="104">
        <v>1091618</v>
      </c>
      <c r="F45" s="104">
        <v>95106168</v>
      </c>
      <c r="G45" s="104">
        <v>95877881</v>
      </c>
      <c r="H45" s="104">
        <v>96973450</v>
      </c>
      <c r="I45" s="104">
        <v>96973450</v>
      </c>
      <c r="J45" s="104">
        <v>96188187</v>
      </c>
      <c r="K45" s="104">
        <v>143633260</v>
      </c>
      <c r="L45" s="104">
        <v>96770978</v>
      </c>
      <c r="M45" s="104">
        <v>96770978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96770978</v>
      </c>
      <c r="W45" s="104">
        <v>96044167</v>
      </c>
      <c r="X45" s="104">
        <v>726811</v>
      </c>
      <c r="Y45" s="105">
        <v>0.76</v>
      </c>
      <c r="Z45" s="106">
        <v>1091618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22331687</v>
      </c>
      <c r="C49" s="56">
        <v>0</v>
      </c>
      <c r="D49" s="133">
        <v>20818075</v>
      </c>
      <c r="E49" s="58">
        <v>27623080</v>
      </c>
      <c r="F49" s="58">
        <v>0</v>
      </c>
      <c r="G49" s="58">
        <v>0</v>
      </c>
      <c r="H49" s="58">
        <v>0</v>
      </c>
      <c r="I49" s="58">
        <v>406314386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477087228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21155722</v>
      </c>
      <c r="C51" s="56">
        <v>0</v>
      </c>
      <c r="D51" s="133">
        <v>4058769</v>
      </c>
      <c r="E51" s="58">
        <v>15664180</v>
      </c>
      <c r="F51" s="58">
        <v>0</v>
      </c>
      <c r="G51" s="58">
        <v>0</v>
      </c>
      <c r="H51" s="58">
        <v>0</v>
      </c>
      <c r="I51" s="58">
        <v>14077392</v>
      </c>
      <c r="J51" s="58">
        <v>0</v>
      </c>
      <c r="K51" s="58">
        <v>0</v>
      </c>
      <c r="L51" s="58">
        <v>0</v>
      </c>
      <c r="M51" s="58">
        <v>163877222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10904810</v>
      </c>
      <c r="W51" s="58">
        <v>0</v>
      </c>
      <c r="X51" s="58">
        <v>0</v>
      </c>
      <c r="Y51" s="58">
        <v>229738095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74.98999679369832</v>
      </c>
      <c r="C58" s="5">
        <f>IF(C67=0,0,+(C76/C67)*100)</f>
        <v>0</v>
      </c>
      <c r="D58" s="6">
        <f aca="true" t="shared" si="6" ref="D58:Z58">IF(D67=0,0,+(D76/D67)*100)</f>
        <v>64.99890468559994</v>
      </c>
      <c r="E58" s="7">
        <f t="shared" si="6"/>
        <v>64.99890468559994</v>
      </c>
      <c r="F58" s="7">
        <f t="shared" si="6"/>
        <v>36.63847728471954</v>
      </c>
      <c r="G58" s="7">
        <f t="shared" si="6"/>
        <v>40.567853951458936</v>
      </c>
      <c r="H58" s="7">
        <f t="shared" si="6"/>
        <v>40.73081927211184</v>
      </c>
      <c r="I58" s="7">
        <f t="shared" si="6"/>
        <v>39.11423926989798</v>
      </c>
      <c r="J58" s="7">
        <f t="shared" si="6"/>
        <v>52.98160026174271</v>
      </c>
      <c r="K58" s="7">
        <f t="shared" si="6"/>
        <v>74.77118536909575</v>
      </c>
      <c r="L58" s="7">
        <f t="shared" si="6"/>
        <v>38.43686661036242</v>
      </c>
      <c r="M58" s="7">
        <f t="shared" si="6"/>
        <v>52.26389428657963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45.525630051073435</v>
      </c>
      <c r="W58" s="7">
        <f t="shared" si="6"/>
        <v>66.58019428688756</v>
      </c>
      <c r="X58" s="7">
        <f t="shared" si="6"/>
        <v>0</v>
      </c>
      <c r="Y58" s="7">
        <f t="shared" si="6"/>
        <v>0</v>
      </c>
      <c r="Z58" s="8">
        <f t="shared" si="6"/>
        <v>64.99890468559994</v>
      </c>
    </row>
    <row r="59" spans="1:26" ht="13.5">
      <c r="A59" s="36" t="s">
        <v>31</v>
      </c>
      <c r="B59" s="9">
        <f aca="true" t="shared" si="7" ref="B59:Z66">IF(B68=0,0,+(B77/B68)*100)</f>
        <v>74.3684878224003</v>
      </c>
      <c r="C59" s="9">
        <f t="shared" si="7"/>
        <v>0</v>
      </c>
      <c r="D59" s="2">
        <f t="shared" si="7"/>
        <v>64.38073190677217</v>
      </c>
      <c r="E59" s="10">
        <f t="shared" si="7"/>
        <v>64.38073190677217</v>
      </c>
      <c r="F59" s="10">
        <f t="shared" si="7"/>
        <v>55.46932771518037</v>
      </c>
      <c r="G59" s="10">
        <f t="shared" si="7"/>
        <v>62.05176056532545</v>
      </c>
      <c r="H59" s="10">
        <f t="shared" si="7"/>
        <v>64.29670336370306</v>
      </c>
      <c r="I59" s="10">
        <f t="shared" si="7"/>
        <v>60.41831233333732</v>
      </c>
      <c r="J59" s="10">
        <f t="shared" si="7"/>
        <v>79.93250384110844</v>
      </c>
      <c r="K59" s="10">
        <f t="shared" si="7"/>
        <v>405.5518089823429</v>
      </c>
      <c r="L59" s="10">
        <f t="shared" si="7"/>
        <v>43.24670527223432</v>
      </c>
      <c r="M59" s="10">
        <f t="shared" si="7"/>
        <v>82.66067590611854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70.05641864985066</v>
      </c>
      <c r="W59" s="10">
        <f t="shared" si="7"/>
        <v>70.72309865152462</v>
      </c>
      <c r="X59" s="10">
        <f t="shared" si="7"/>
        <v>0</v>
      </c>
      <c r="Y59" s="10">
        <f t="shared" si="7"/>
        <v>0</v>
      </c>
      <c r="Z59" s="11">
        <f t="shared" si="7"/>
        <v>64.38073190677217</v>
      </c>
    </row>
    <row r="60" spans="1:26" ht="13.5">
      <c r="A60" s="37" t="s">
        <v>32</v>
      </c>
      <c r="B60" s="12">
        <f t="shared" si="7"/>
        <v>72.99997807584118</v>
      </c>
      <c r="C60" s="12">
        <f t="shared" si="7"/>
        <v>0</v>
      </c>
      <c r="D60" s="3">
        <f t="shared" si="7"/>
        <v>65.12660494109772</v>
      </c>
      <c r="E60" s="13">
        <f t="shared" si="7"/>
        <v>65.12660494109772</v>
      </c>
      <c r="F60" s="13">
        <f t="shared" si="7"/>
        <v>36.068068962888375</v>
      </c>
      <c r="G60" s="13">
        <f t="shared" si="7"/>
        <v>40.44179366799179</v>
      </c>
      <c r="H60" s="13">
        <f t="shared" si="7"/>
        <v>37.437730208092354</v>
      </c>
      <c r="I60" s="13">
        <f t="shared" si="7"/>
        <v>37.83475717664933</v>
      </c>
      <c r="J60" s="13">
        <f t="shared" si="7"/>
        <v>53.083125790717475</v>
      </c>
      <c r="K60" s="13">
        <f t="shared" si="7"/>
        <v>73.54770957575599</v>
      </c>
      <c r="L60" s="13">
        <f t="shared" si="7"/>
        <v>41.13005560249154</v>
      </c>
      <c r="M60" s="13">
        <f t="shared" si="7"/>
        <v>53.36965849574078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45.38994227175581</v>
      </c>
      <c r="W60" s="13">
        <f t="shared" si="7"/>
        <v>65.24688548704495</v>
      </c>
      <c r="X60" s="13">
        <f t="shared" si="7"/>
        <v>0</v>
      </c>
      <c r="Y60" s="13">
        <f t="shared" si="7"/>
        <v>0</v>
      </c>
      <c r="Z60" s="14">
        <f t="shared" si="7"/>
        <v>65.12660494109772</v>
      </c>
    </row>
    <row r="61" spans="1:26" ht="13.5">
      <c r="A61" s="38" t="s">
        <v>107</v>
      </c>
      <c r="B61" s="12">
        <f t="shared" si="7"/>
        <v>72.99995268119858</v>
      </c>
      <c r="C61" s="12">
        <f t="shared" si="7"/>
        <v>0</v>
      </c>
      <c r="D61" s="3">
        <f t="shared" si="7"/>
        <v>64.99980208572393</v>
      </c>
      <c r="E61" s="13">
        <f t="shared" si="7"/>
        <v>64.99980208572393</v>
      </c>
      <c r="F61" s="13">
        <f t="shared" si="7"/>
        <v>38.63704222180889</v>
      </c>
      <c r="G61" s="13">
        <f t="shared" si="7"/>
        <v>37.5842504627734</v>
      </c>
      <c r="H61" s="13">
        <f t="shared" si="7"/>
        <v>29.186799316102736</v>
      </c>
      <c r="I61" s="13">
        <f t="shared" si="7"/>
        <v>34.386865074254516</v>
      </c>
      <c r="J61" s="13">
        <f t="shared" si="7"/>
        <v>46.13490911994441</v>
      </c>
      <c r="K61" s="13">
        <f t="shared" si="7"/>
        <v>66.25034712827808</v>
      </c>
      <c r="L61" s="13">
        <f t="shared" si="7"/>
        <v>47.07381065321774</v>
      </c>
      <c r="M61" s="13">
        <f t="shared" si="7"/>
        <v>51.326286957764665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43.0070012454208</v>
      </c>
      <c r="W61" s="13">
        <f t="shared" si="7"/>
        <v>72.52842084825998</v>
      </c>
      <c r="X61" s="13">
        <f t="shared" si="7"/>
        <v>0</v>
      </c>
      <c r="Y61" s="13">
        <f t="shared" si="7"/>
        <v>0</v>
      </c>
      <c r="Z61" s="14">
        <f t="shared" si="7"/>
        <v>64.99980208572393</v>
      </c>
    </row>
    <row r="62" spans="1:26" ht="13.5">
      <c r="A62" s="38" t="s">
        <v>108</v>
      </c>
      <c r="B62" s="12">
        <f t="shared" si="7"/>
        <v>72.99999933468924</v>
      </c>
      <c r="C62" s="12">
        <f t="shared" si="7"/>
        <v>0</v>
      </c>
      <c r="D62" s="3">
        <f t="shared" si="7"/>
        <v>64.47883175492133</v>
      </c>
      <c r="E62" s="13">
        <f t="shared" si="7"/>
        <v>64.47883175492133</v>
      </c>
      <c r="F62" s="13">
        <f t="shared" si="7"/>
        <v>10.00559036880989</v>
      </c>
      <c r="G62" s="13">
        <f t="shared" si="7"/>
        <v>26.1007722392541</v>
      </c>
      <c r="H62" s="13">
        <f t="shared" si="7"/>
        <v>169.42178405711573</v>
      </c>
      <c r="I62" s="13">
        <f t="shared" si="7"/>
        <v>20.53057666395401</v>
      </c>
      <c r="J62" s="13">
        <f t="shared" si="7"/>
        <v>33.00011460997413</v>
      </c>
      <c r="K62" s="13">
        <f t="shared" si="7"/>
        <v>85.73626330066246</v>
      </c>
      <c r="L62" s="13">
        <f t="shared" si="7"/>
        <v>17.206855984128705</v>
      </c>
      <c r="M62" s="13">
        <f t="shared" si="7"/>
        <v>32.33794831692319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25.396721224300293</v>
      </c>
      <c r="W62" s="13">
        <f t="shared" si="7"/>
        <v>71.86533524164211</v>
      </c>
      <c r="X62" s="13">
        <f t="shared" si="7"/>
        <v>0</v>
      </c>
      <c r="Y62" s="13">
        <f t="shared" si="7"/>
        <v>0</v>
      </c>
      <c r="Z62" s="14">
        <f t="shared" si="7"/>
        <v>64.47883175492133</v>
      </c>
    </row>
    <row r="63" spans="1:26" ht="13.5">
      <c r="A63" s="38" t="s">
        <v>109</v>
      </c>
      <c r="B63" s="12">
        <f t="shared" si="7"/>
        <v>72.99999950338616</v>
      </c>
      <c r="C63" s="12">
        <f t="shared" si="7"/>
        <v>0</v>
      </c>
      <c r="D63" s="3">
        <f t="shared" si="7"/>
        <v>65.00032130921181</v>
      </c>
      <c r="E63" s="13">
        <f t="shared" si="7"/>
        <v>65.00032130921181</v>
      </c>
      <c r="F63" s="13">
        <f t="shared" si="7"/>
        <v>29.842265259727302</v>
      </c>
      <c r="G63" s="13">
        <f t="shared" si="7"/>
        <v>32.59297981713433</v>
      </c>
      <c r="H63" s="13">
        <f t="shared" si="7"/>
        <v>24.605210909392753</v>
      </c>
      <c r="I63" s="13">
        <f t="shared" si="7"/>
        <v>29.002918622318102</v>
      </c>
      <c r="J63" s="13">
        <f t="shared" si="7"/>
        <v>37.485513993837785</v>
      </c>
      <c r="K63" s="13">
        <f t="shared" si="7"/>
        <v>34.01429455793798</v>
      </c>
      <c r="L63" s="13">
        <f t="shared" si="7"/>
        <v>21.955672199419045</v>
      </c>
      <c r="M63" s="13">
        <f t="shared" si="7"/>
        <v>30.549267866146256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29.773948878578416</v>
      </c>
      <c r="W63" s="13">
        <f t="shared" si="7"/>
        <v>32.7468661692891</v>
      </c>
      <c r="X63" s="13">
        <f t="shared" si="7"/>
        <v>0</v>
      </c>
      <c r="Y63" s="13">
        <f t="shared" si="7"/>
        <v>0</v>
      </c>
      <c r="Z63" s="14">
        <f t="shared" si="7"/>
        <v>65.00032130921181</v>
      </c>
    </row>
    <row r="64" spans="1:26" ht="13.5">
      <c r="A64" s="38" t="s">
        <v>110</v>
      </c>
      <c r="B64" s="12">
        <f t="shared" si="7"/>
        <v>72.99999937722816</v>
      </c>
      <c r="C64" s="12">
        <f t="shared" si="7"/>
        <v>0</v>
      </c>
      <c r="D64" s="3">
        <f t="shared" si="7"/>
        <v>64.9997967544274</v>
      </c>
      <c r="E64" s="13">
        <f t="shared" si="7"/>
        <v>64.9997967544274</v>
      </c>
      <c r="F64" s="13">
        <f t="shared" si="7"/>
        <v>24.08021662222868</v>
      </c>
      <c r="G64" s="13">
        <f t="shared" si="7"/>
        <v>26.2636933357714</v>
      </c>
      <c r="H64" s="13">
        <f t="shared" si="7"/>
        <v>20.38098407124293</v>
      </c>
      <c r="I64" s="13">
        <f t="shared" si="7"/>
        <v>23.57345877252573</v>
      </c>
      <c r="J64" s="13">
        <f t="shared" si="7"/>
        <v>29.67516138446032</v>
      </c>
      <c r="K64" s="13">
        <f t="shared" si="7"/>
        <v>28.5082848230783</v>
      </c>
      <c r="L64" s="13">
        <f t="shared" si="7"/>
        <v>17.48431532663767</v>
      </c>
      <c r="M64" s="13">
        <f t="shared" si="7"/>
        <v>24.638634587655208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24.105772515101727</v>
      </c>
      <c r="W64" s="13">
        <f t="shared" si="7"/>
        <v>58.450328535641624</v>
      </c>
      <c r="X64" s="13">
        <f t="shared" si="7"/>
        <v>0</v>
      </c>
      <c r="Y64" s="13">
        <f t="shared" si="7"/>
        <v>0</v>
      </c>
      <c r="Z64" s="14">
        <f t="shared" si="7"/>
        <v>64.9997967544274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80.87698818749406</v>
      </c>
      <c r="E65" s="13">
        <f t="shared" si="7"/>
        <v>80.87698818749406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80.87696182329198</v>
      </c>
      <c r="X65" s="13">
        <f t="shared" si="7"/>
        <v>0</v>
      </c>
      <c r="Y65" s="13">
        <f t="shared" si="7"/>
        <v>0</v>
      </c>
      <c r="Z65" s="14">
        <f t="shared" si="7"/>
        <v>80.87698818749406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65.00148581953081</v>
      </c>
      <c r="E66" s="16">
        <f t="shared" si="7"/>
        <v>65.00148581953081</v>
      </c>
      <c r="F66" s="16">
        <f t="shared" si="7"/>
        <v>6.431010057589654</v>
      </c>
      <c r="G66" s="16">
        <f t="shared" si="7"/>
        <v>6.023047338904314</v>
      </c>
      <c r="H66" s="16">
        <f t="shared" si="7"/>
        <v>15.717734569901035</v>
      </c>
      <c r="I66" s="16">
        <f t="shared" si="7"/>
        <v>7.256025814714976</v>
      </c>
      <c r="J66" s="16">
        <f t="shared" si="7"/>
        <v>7.0423246309206435</v>
      </c>
      <c r="K66" s="16">
        <f t="shared" si="7"/>
        <v>5.270000814740805</v>
      </c>
      <c r="L66" s="16">
        <f t="shared" si="7"/>
        <v>3.9580536393726606</v>
      </c>
      <c r="M66" s="16">
        <f t="shared" si="7"/>
        <v>5.423608871802529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6.172924961604111</v>
      </c>
      <c r="W66" s="16">
        <f t="shared" si="7"/>
        <v>78.66875773177377</v>
      </c>
      <c r="X66" s="16">
        <f t="shared" si="7"/>
        <v>0</v>
      </c>
      <c r="Y66" s="16">
        <f t="shared" si="7"/>
        <v>0</v>
      </c>
      <c r="Z66" s="17">
        <f t="shared" si="7"/>
        <v>65.00148581953081</v>
      </c>
    </row>
    <row r="67" spans="1:26" ht="13.5" hidden="1">
      <c r="A67" s="40" t="s">
        <v>113</v>
      </c>
      <c r="B67" s="23">
        <v>324888331</v>
      </c>
      <c r="C67" s="23"/>
      <c r="D67" s="24">
        <v>292281376</v>
      </c>
      <c r="E67" s="25">
        <v>292281376</v>
      </c>
      <c r="F67" s="25">
        <v>31842486</v>
      </c>
      <c r="G67" s="25">
        <v>26998914</v>
      </c>
      <c r="H67" s="25">
        <v>24488982</v>
      </c>
      <c r="I67" s="25">
        <v>83330382</v>
      </c>
      <c r="J67" s="25">
        <v>31576047</v>
      </c>
      <c r="K67" s="25">
        <v>17533079</v>
      </c>
      <c r="L67" s="25">
        <v>30178896</v>
      </c>
      <c r="M67" s="25">
        <v>79288022</v>
      </c>
      <c r="N67" s="25"/>
      <c r="O67" s="25"/>
      <c r="P67" s="25"/>
      <c r="Q67" s="25"/>
      <c r="R67" s="25"/>
      <c r="S67" s="25"/>
      <c r="T67" s="25"/>
      <c r="U67" s="25"/>
      <c r="V67" s="25">
        <v>162618404</v>
      </c>
      <c r="W67" s="25">
        <v>146140691</v>
      </c>
      <c r="X67" s="25"/>
      <c r="Y67" s="24"/>
      <c r="Z67" s="26">
        <v>292281376</v>
      </c>
    </row>
    <row r="68" spans="1:26" ht="13.5" hidden="1">
      <c r="A68" s="36" t="s">
        <v>31</v>
      </c>
      <c r="B68" s="18">
        <v>77688011</v>
      </c>
      <c r="C68" s="18"/>
      <c r="D68" s="19">
        <v>48489427</v>
      </c>
      <c r="E68" s="20">
        <v>48489427</v>
      </c>
      <c r="F68" s="20">
        <v>4013656</v>
      </c>
      <c r="G68" s="20">
        <v>3982414</v>
      </c>
      <c r="H68" s="20">
        <v>3444329</v>
      </c>
      <c r="I68" s="20">
        <v>11440399</v>
      </c>
      <c r="J68" s="20">
        <v>4024229</v>
      </c>
      <c r="K68" s="20">
        <v>544201</v>
      </c>
      <c r="L68" s="20">
        <v>4179708</v>
      </c>
      <c r="M68" s="20">
        <v>8748138</v>
      </c>
      <c r="N68" s="20"/>
      <c r="O68" s="20"/>
      <c r="P68" s="20"/>
      <c r="Q68" s="20"/>
      <c r="R68" s="20"/>
      <c r="S68" s="20"/>
      <c r="T68" s="20"/>
      <c r="U68" s="20"/>
      <c r="V68" s="20">
        <v>20188537</v>
      </c>
      <c r="W68" s="20">
        <v>24244714</v>
      </c>
      <c r="X68" s="20"/>
      <c r="Y68" s="19"/>
      <c r="Z68" s="22">
        <v>48489427</v>
      </c>
    </row>
    <row r="69" spans="1:26" ht="13.5" hidden="1">
      <c r="A69" s="37" t="s">
        <v>32</v>
      </c>
      <c r="B69" s="18">
        <v>227192297</v>
      </c>
      <c r="C69" s="18"/>
      <c r="D69" s="19">
        <v>234541162</v>
      </c>
      <c r="E69" s="20">
        <v>234541162</v>
      </c>
      <c r="F69" s="20">
        <v>25814232</v>
      </c>
      <c r="G69" s="20">
        <v>20615008</v>
      </c>
      <c r="H69" s="20">
        <v>20498302</v>
      </c>
      <c r="I69" s="20">
        <v>66927542</v>
      </c>
      <c r="J69" s="20">
        <v>25135400</v>
      </c>
      <c r="K69" s="20">
        <v>14656848</v>
      </c>
      <c r="L69" s="20">
        <v>23574663</v>
      </c>
      <c r="M69" s="20">
        <v>63366911</v>
      </c>
      <c r="N69" s="20"/>
      <c r="O69" s="20"/>
      <c r="P69" s="20"/>
      <c r="Q69" s="20"/>
      <c r="R69" s="20"/>
      <c r="S69" s="20"/>
      <c r="T69" s="20"/>
      <c r="U69" s="20"/>
      <c r="V69" s="20">
        <v>130294453</v>
      </c>
      <c r="W69" s="20">
        <v>117270583</v>
      </c>
      <c r="X69" s="20"/>
      <c r="Y69" s="19"/>
      <c r="Z69" s="22">
        <v>234541162</v>
      </c>
    </row>
    <row r="70" spans="1:26" ht="13.5" hidden="1">
      <c r="A70" s="38" t="s">
        <v>107</v>
      </c>
      <c r="B70" s="18">
        <v>103658585</v>
      </c>
      <c r="C70" s="18"/>
      <c r="D70" s="19">
        <v>133997408</v>
      </c>
      <c r="E70" s="20">
        <v>133997408</v>
      </c>
      <c r="F70" s="20">
        <v>9806496</v>
      </c>
      <c r="G70" s="20">
        <v>11048604</v>
      </c>
      <c r="H70" s="20">
        <v>14808657</v>
      </c>
      <c r="I70" s="20">
        <v>35663757</v>
      </c>
      <c r="J70" s="20">
        <v>15617343</v>
      </c>
      <c r="K70" s="20">
        <v>8959224</v>
      </c>
      <c r="L70" s="20">
        <v>12376899</v>
      </c>
      <c r="M70" s="20">
        <v>36953466</v>
      </c>
      <c r="N70" s="20"/>
      <c r="O70" s="20"/>
      <c r="P70" s="20"/>
      <c r="Q70" s="20"/>
      <c r="R70" s="20"/>
      <c r="S70" s="20"/>
      <c r="T70" s="20"/>
      <c r="U70" s="20"/>
      <c r="V70" s="20">
        <v>72617223</v>
      </c>
      <c r="W70" s="20">
        <v>66998704</v>
      </c>
      <c r="X70" s="20"/>
      <c r="Y70" s="19"/>
      <c r="Z70" s="22">
        <v>133997408</v>
      </c>
    </row>
    <row r="71" spans="1:26" ht="13.5" hidden="1">
      <c r="A71" s="38" t="s">
        <v>108</v>
      </c>
      <c r="B71" s="18">
        <v>67637565</v>
      </c>
      <c r="C71" s="18"/>
      <c r="D71" s="19">
        <v>36437149</v>
      </c>
      <c r="E71" s="20">
        <v>36437149</v>
      </c>
      <c r="F71" s="20">
        <v>10942033</v>
      </c>
      <c r="G71" s="20">
        <v>4504951</v>
      </c>
      <c r="H71" s="20">
        <v>604947</v>
      </c>
      <c r="I71" s="20">
        <v>16051931</v>
      </c>
      <c r="J71" s="20">
        <v>4432424</v>
      </c>
      <c r="K71" s="20">
        <v>1463179</v>
      </c>
      <c r="L71" s="20">
        <v>5357597</v>
      </c>
      <c r="M71" s="20">
        <v>11253200</v>
      </c>
      <c r="N71" s="20"/>
      <c r="O71" s="20"/>
      <c r="P71" s="20"/>
      <c r="Q71" s="20"/>
      <c r="R71" s="20"/>
      <c r="S71" s="20"/>
      <c r="T71" s="20"/>
      <c r="U71" s="20"/>
      <c r="V71" s="20">
        <v>27305131</v>
      </c>
      <c r="W71" s="20">
        <v>18218575</v>
      </c>
      <c r="X71" s="20"/>
      <c r="Y71" s="19"/>
      <c r="Z71" s="22">
        <v>36437149</v>
      </c>
    </row>
    <row r="72" spans="1:26" ht="13.5" hidden="1">
      <c r="A72" s="38" t="s">
        <v>109</v>
      </c>
      <c r="B72" s="18">
        <v>30204555</v>
      </c>
      <c r="C72" s="18"/>
      <c r="D72" s="19">
        <v>33067835</v>
      </c>
      <c r="E72" s="20">
        <v>33067835</v>
      </c>
      <c r="F72" s="20">
        <v>2655978</v>
      </c>
      <c r="G72" s="20">
        <v>2655173</v>
      </c>
      <c r="H72" s="20">
        <v>2674466</v>
      </c>
      <c r="I72" s="20">
        <v>7985617</v>
      </c>
      <c r="J72" s="20">
        <v>2669818</v>
      </c>
      <c r="K72" s="20">
        <v>2221125</v>
      </c>
      <c r="L72" s="20">
        <v>3050501</v>
      </c>
      <c r="M72" s="20">
        <v>7941444</v>
      </c>
      <c r="N72" s="20"/>
      <c r="O72" s="20"/>
      <c r="P72" s="20"/>
      <c r="Q72" s="20"/>
      <c r="R72" s="20"/>
      <c r="S72" s="20"/>
      <c r="T72" s="20"/>
      <c r="U72" s="20"/>
      <c r="V72" s="20">
        <v>15927061</v>
      </c>
      <c r="W72" s="20">
        <v>16533918</v>
      </c>
      <c r="X72" s="20"/>
      <c r="Y72" s="19"/>
      <c r="Z72" s="22">
        <v>33067835</v>
      </c>
    </row>
    <row r="73" spans="1:26" ht="13.5" hidden="1">
      <c r="A73" s="38" t="s">
        <v>110</v>
      </c>
      <c r="B73" s="18">
        <v>25691592</v>
      </c>
      <c r="C73" s="18"/>
      <c r="D73" s="19">
        <v>27971089</v>
      </c>
      <c r="E73" s="20">
        <v>27971089</v>
      </c>
      <c r="F73" s="20">
        <v>2409725</v>
      </c>
      <c r="G73" s="20">
        <v>2406280</v>
      </c>
      <c r="H73" s="20">
        <v>2410232</v>
      </c>
      <c r="I73" s="20">
        <v>7226237</v>
      </c>
      <c r="J73" s="20">
        <v>2415815</v>
      </c>
      <c r="K73" s="20">
        <v>2013320</v>
      </c>
      <c r="L73" s="20">
        <v>2789666</v>
      </c>
      <c r="M73" s="20">
        <v>7218801</v>
      </c>
      <c r="N73" s="20"/>
      <c r="O73" s="20"/>
      <c r="P73" s="20"/>
      <c r="Q73" s="20"/>
      <c r="R73" s="20"/>
      <c r="S73" s="20"/>
      <c r="T73" s="20"/>
      <c r="U73" s="20"/>
      <c r="V73" s="20">
        <v>14445038</v>
      </c>
      <c r="W73" s="20">
        <v>13985545</v>
      </c>
      <c r="X73" s="20"/>
      <c r="Y73" s="19"/>
      <c r="Z73" s="22">
        <v>27971089</v>
      </c>
    </row>
    <row r="74" spans="1:26" ht="13.5" hidden="1">
      <c r="A74" s="38" t="s">
        <v>111</v>
      </c>
      <c r="B74" s="18"/>
      <c r="C74" s="18"/>
      <c r="D74" s="19">
        <v>3067681</v>
      </c>
      <c r="E74" s="20">
        <v>3067681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1533841</v>
      </c>
      <c r="X74" s="20"/>
      <c r="Y74" s="19"/>
      <c r="Z74" s="22">
        <v>3067681</v>
      </c>
    </row>
    <row r="75" spans="1:26" ht="13.5" hidden="1">
      <c r="A75" s="39" t="s">
        <v>112</v>
      </c>
      <c r="B75" s="27">
        <v>20008023</v>
      </c>
      <c r="C75" s="27"/>
      <c r="D75" s="28">
        <v>9250787</v>
      </c>
      <c r="E75" s="29">
        <v>9250787</v>
      </c>
      <c r="F75" s="29">
        <v>2014598</v>
      </c>
      <c r="G75" s="29">
        <v>2401492</v>
      </c>
      <c r="H75" s="29">
        <v>546351</v>
      </c>
      <c r="I75" s="29">
        <v>4962441</v>
      </c>
      <c r="J75" s="29">
        <v>2416418</v>
      </c>
      <c r="K75" s="29">
        <v>2332030</v>
      </c>
      <c r="L75" s="29">
        <v>2424525</v>
      </c>
      <c r="M75" s="29">
        <v>7172973</v>
      </c>
      <c r="N75" s="29"/>
      <c r="O75" s="29"/>
      <c r="P75" s="29"/>
      <c r="Q75" s="29"/>
      <c r="R75" s="29"/>
      <c r="S75" s="29"/>
      <c r="T75" s="29"/>
      <c r="U75" s="29"/>
      <c r="V75" s="29">
        <v>12135414</v>
      </c>
      <c r="W75" s="29">
        <v>4625394</v>
      </c>
      <c r="X75" s="29"/>
      <c r="Y75" s="28"/>
      <c r="Z75" s="30">
        <v>9250787</v>
      </c>
    </row>
    <row r="76" spans="1:26" ht="13.5" hidden="1">
      <c r="A76" s="41" t="s">
        <v>114</v>
      </c>
      <c r="B76" s="31">
        <v>243633749</v>
      </c>
      <c r="C76" s="31"/>
      <c r="D76" s="32">
        <v>189979693</v>
      </c>
      <c r="E76" s="33">
        <v>189979693</v>
      </c>
      <c r="F76" s="33">
        <v>11666602</v>
      </c>
      <c r="G76" s="33">
        <v>10952880</v>
      </c>
      <c r="H76" s="33">
        <v>9974563</v>
      </c>
      <c r="I76" s="33">
        <v>32594045</v>
      </c>
      <c r="J76" s="33">
        <v>16729495</v>
      </c>
      <c r="K76" s="33">
        <v>13109691</v>
      </c>
      <c r="L76" s="33">
        <v>11599822</v>
      </c>
      <c r="M76" s="33">
        <v>41439008</v>
      </c>
      <c r="N76" s="33"/>
      <c r="O76" s="33"/>
      <c r="P76" s="33"/>
      <c r="Q76" s="33"/>
      <c r="R76" s="33"/>
      <c r="S76" s="33"/>
      <c r="T76" s="33"/>
      <c r="U76" s="33"/>
      <c r="V76" s="33">
        <v>74033053</v>
      </c>
      <c r="W76" s="33">
        <v>97300756</v>
      </c>
      <c r="X76" s="33"/>
      <c r="Y76" s="32"/>
      <c r="Z76" s="34">
        <v>189979693</v>
      </c>
    </row>
    <row r="77" spans="1:26" ht="13.5" hidden="1">
      <c r="A77" s="36" t="s">
        <v>31</v>
      </c>
      <c r="B77" s="18">
        <v>57775399</v>
      </c>
      <c r="C77" s="18"/>
      <c r="D77" s="19">
        <v>31217848</v>
      </c>
      <c r="E77" s="20">
        <v>31217848</v>
      </c>
      <c r="F77" s="20">
        <v>2226348</v>
      </c>
      <c r="G77" s="20">
        <v>2471158</v>
      </c>
      <c r="H77" s="20">
        <v>2214590</v>
      </c>
      <c r="I77" s="20">
        <v>6912096</v>
      </c>
      <c r="J77" s="20">
        <v>3216667</v>
      </c>
      <c r="K77" s="20">
        <v>2207017</v>
      </c>
      <c r="L77" s="20">
        <v>1807586</v>
      </c>
      <c r="M77" s="20">
        <v>7231270</v>
      </c>
      <c r="N77" s="20"/>
      <c r="O77" s="20"/>
      <c r="P77" s="20"/>
      <c r="Q77" s="20"/>
      <c r="R77" s="20"/>
      <c r="S77" s="20"/>
      <c r="T77" s="20"/>
      <c r="U77" s="20"/>
      <c r="V77" s="20">
        <v>14143366</v>
      </c>
      <c r="W77" s="20">
        <v>17146613</v>
      </c>
      <c r="X77" s="20"/>
      <c r="Y77" s="19"/>
      <c r="Z77" s="22">
        <v>31217848</v>
      </c>
    </row>
    <row r="78" spans="1:26" ht="13.5" hidden="1">
      <c r="A78" s="37" t="s">
        <v>32</v>
      </c>
      <c r="B78" s="18">
        <v>165850327</v>
      </c>
      <c r="C78" s="18"/>
      <c r="D78" s="19">
        <v>152748696</v>
      </c>
      <c r="E78" s="20">
        <v>152748696</v>
      </c>
      <c r="F78" s="20">
        <v>9310695</v>
      </c>
      <c r="G78" s="20">
        <v>8337079</v>
      </c>
      <c r="H78" s="20">
        <v>7674099</v>
      </c>
      <c r="I78" s="20">
        <v>25321873</v>
      </c>
      <c r="J78" s="20">
        <v>13342656</v>
      </c>
      <c r="K78" s="20">
        <v>10779776</v>
      </c>
      <c r="L78" s="20">
        <v>9696272</v>
      </c>
      <c r="M78" s="20">
        <v>33818704</v>
      </c>
      <c r="N78" s="20"/>
      <c r="O78" s="20"/>
      <c r="P78" s="20"/>
      <c r="Q78" s="20"/>
      <c r="R78" s="20"/>
      <c r="S78" s="20"/>
      <c r="T78" s="20"/>
      <c r="U78" s="20"/>
      <c r="V78" s="20">
        <v>59140577</v>
      </c>
      <c r="W78" s="20">
        <v>76515403</v>
      </c>
      <c r="X78" s="20"/>
      <c r="Y78" s="19"/>
      <c r="Z78" s="22">
        <v>152748696</v>
      </c>
    </row>
    <row r="79" spans="1:26" ht="13.5" hidden="1">
      <c r="A79" s="38" t="s">
        <v>107</v>
      </c>
      <c r="B79" s="18">
        <v>75670718</v>
      </c>
      <c r="C79" s="18"/>
      <c r="D79" s="19">
        <v>87098050</v>
      </c>
      <c r="E79" s="20">
        <v>87098050</v>
      </c>
      <c r="F79" s="20">
        <v>3788940</v>
      </c>
      <c r="G79" s="20">
        <v>4152535</v>
      </c>
      <c r="H79" s="20">
        <v>4322173</v>
      </c>
      <c r="I79" s="20">
        <v>12263648</v>
      </c>
      <c r="J79" s="20">
        <v>7205047</v>
      </c>
      <c r="K79" s="20">
        <v>5935517</v>
      </c>
      <c r="L79" s="20">
        <v>5826278</v>
      </c>
      <c r="M79" s="20">
        <v>18966842</v>
      </c>
      <c r="N79" s="20"/>
      <c r="O79" s="20"/>
      <c r="P79" s="20"/>
      <c r="Q79" s="20"/>
      <c r="R79" s="20"/>
      <c r="S79" s="20"/>
      <c r="T79" s="20"/>
      <c r="U79" s="20"/>
      <c r="V79" s="20">
        <v>31230490</v>
      </c>
      <c r="W79" s="20">
        <v>48593102</v>
      </c>
      <c r="X79" s="20"/>
      <c r="Y79" s="19"/>
      <c r="Z79" s="22">
        <v>87098050</v>
      </c>
    </row>
    <row r="80" spans="1:26" ht="13.5" hidden="1">
      <c r="A80" s="38" t="s">
        <v>108</v>
      </c>
      <c r="B80" s="18">
        <v>49375422</v>
      </c>
      <c r="C80" s="18"/>
      <c r="D80" s="19">
        <v>23494248</v>
      </c>
      <c r="E80" s="20">
        <v>23494248</v>
      </c>
      <c r="F80" s="20">
        <v>1094815</v>
      </c>
      <c r="G80" s="20">
        <v>1175827</v>
      </c>
      <c r="H80" s="20">
        <v>1024912</v>
      </c>
      <c r="I80" s="20">
        <v>3295554</v>
      </c>
      <c r="J80" s="20">
        <v>1462705</v>
      </c>
      <c r="K80" s="20">
        <v>1254475</v>
      </c>
      <c r="L80" s="20">
        <v>921874</v>
      </c>
      <c r="M80" s="20">
        <v>3639054</v>
      </c>
      <c r="N80" s="20"/>
      <c r="O80" s="20"/>
      <c r="P80" s="20"/>
      <c r="Q80" s="20"/>
      <c r="R80" s="20"/>
      <c r="S80" s="20"/>
      <c r="T80" s="20"/>
      <c r="U80" s="20"/>
      <c r="V80" s="20">
        <v>6934608</v>
      </c>
      <c r="W80" s="20">
        <v>13092840</v>
      </c>
      <c r="X80" s="20"/>
      <c r="Y80" s="19"/>
      <c r="Z80" s="22">
        <v>23494248</v>
      </c>
    </row>
    <row r="81" spans="1:26" ht="13.5" hidden="1">
      <c r="A81" s="38" t="s">
        <v>109</v>
      </c>
      <c r="B81" s="18">
        <v>22049325</v>
      </c>
      <c r="C81" s="18"/>
      <c r="D81" s="19">
        <v>21494199</v>
      </c>
      <c r="E81" s="20">
        <v>21494199</v>
      </c>
      <c r="F81" s="20">
        <v>792604</v>
      </c>
      <c r="G81" s="20">
        <v>865400</v>
      </c>
      <c r="H81" s="20">
        <v>658058</v>
      </c>
      <c r="I81" s="20">
        <v>2316062</v>
      </c>
      <c r="J81" s="20">
        <v>1000795</v>
      </c>
      <c r="K81" s="20">
        <v>755500</v>
      </c>
      <c r="L81" s="20">
        <v>669758</v>
      </c>
      <c r="M81" s="20">
        <v>2426053</v>
      </c>
      <c r="N81" s="20"/>
      <c r="O81" s="20"/>
      <c r="P81" s="20"/>
      <c r="Q81" s="20"/>
      <c r="R81" s="20"/>
      <c r="S81" s="20"/>
      <c r="T81" s="20"/>
      <c r="U81" s="20"/>
      <c r="V81" s="20">
        <v>4742115</v>
      </c>
      <c r="W81" s="20">
        <v>5414340</v>
      </c>
      <c r="X81" s="20"/>
      <c r="Y81" s="19"/>
      <c r="Z81" s="22">
        <v>21494199</v>
      </c>
    </row>
    <row r="82" spans="1:26" ht="13.5" hidden="1">
      <c r="A82" s="38" t="s">
        <v>110</v>
      </c>
      <c r="B82" s="18">
        <v>18754862</v>
      </c>
      <c r="C82" s="18"/>
      <c r="D82" s="19">
        <v>18181151</v>
      </c>
      <c r="E82" s="20">
        <v>18181151</v>
      </c>
      <c r="F82" s="20">
        <v>580267</v>
      </c>
      <c r="G82" s="20">
        <v>631978</v>
      </c>
      <c r="H82" s="20">
        <v>491229</v>
      </c>
      <c r="I82" s="20">
        <v>1703474</v>
      </c>
      <c r="J82" s="20">
        <v>716897</v>
      </c>
      <c r="K82" s="20">
        <v>573963</v>
      </c>
      <c r="L82" s="20">
        <v>487754</v>
      </c>
      <c r="M82" s="20">
        <v>1778614</v>
      </c>
      <c r="N82" s="20"/>
      <c r="O82" s="20"/>
      <c r="P82" s="20"/>
      <c r="Q82" s="20"/>
      <c r="R82" s="20"/>
      <c r="S82" s="20"/>
      <c r="T82" s="20"/>
      <c r="U82" s="20"/>
      <c r="V82" s="20">
        <v>3482088</v>
      </c>
      <c r="W82" s="20">
        <v>8174597</v>
      </c>
      <c r="X82" s="20"/>
      <c r="Y82" s="19"/>
      <c r="Z82" s="22">
        <v>18181151</v>
      </c>
    </row>
    <row r="83" spans="1:26" ht="13.5" hidden="1">
      <c r="A83" s="38" t="s">
        <v>111</v>
      </c>
      <c r="B83" s="18"/>
      <c r="C83" s="18"/>
      <c r="D83" s="19">
        <v>2481048</v>
      </c>
      <c r="E83" s="20">
        <v>2481048</v>
      </c>
      <c r="F83" s="20">
        <v>3054069</v>
      </c>
      <c r="G83" s="20">
        <v>1511339</v>
      </c>
      <c r="H83" s="20">
        <v>1177727</v>
      </c>
      <c r="I83" s="20">
        <v>5743135</v>
      </c>
      <c r="J83" s="20">
        <v>2957212</v>
      </c>
      <c r="K83" s="20">
        <v>2260321</v>
      </c>
      <c r="L83" s="20">
        <v>1790608</v>
      </c>
      <c r="M83" s="20">
        <v>7008141</v>
      </c>
      <c r="N83" s="20"/>
      <c r="O83" s="20"/>
      <c r="P83" s="20"/>
      <c r="Q83" s="20"/>
      <c r="R83" s="20"/>
      <c r="S83" s="20"/>
      <c r="T83" s="20"/>
      <c r="U83" s="20"/>
      <c r="V83" s="20">
        <v>12751276</v>
      </c>
      <c r="W83" s="20">
        <v>1240524</v>
      </c>
      <c r="X83" s="20"/>
      <c r="Y83" s="19"/>
      <c r="Z83" s="22">
        <v>2481048</v>
      </c>
    </row>
    <row r="84" spans="1:26" ht="13.5" hidden="1">
      <c r="A84" s="39" t="s">
        <v>112</v>
      </c>
      <c r="B84" s="27">
        <v>20008023</v>
      </c>
      <c r="C84" s="27"/>
      <c r="D84" s="28">
        <v>6013149</v>
      </c>
      <c r="E84" s="29">
        <v>6013149</v>
      </c>
      <c r="F84" s="29">
        <v>129559</v>
      </c>
      <c r="G84" s="29">
        <v>144643</v>
      </c>
      <c r="H84" s="29">
        <v>85874</v>
      </c>
      <c r="I84" s="29">
        <v>360076</v>
      </c>
      <c r="J84" s="29">
        <v>170172</v>
      </c>
      <c r="K84" s="29">
        <v>122898</v>
      </c>
      <c r="L84" s="29">
        <v>95964</v>
      </c>
      <c r="M84" s="29">
        <v>389034</v>
      </c>
      <c r="N84" s="29"/>
      <c r="O84" s="29"/>
      <c r="P84" s="29"/>
      <c r="Q84" s="29"/>
      <c r="R84" s="29"/>
      <c r="S84" s="29"/>
      <c r="T84" s="29"/>
      <c r="U84" s="29"/>
      <c r="V84" s="29">
        <v>749110</v>
      </c>
      <c r="W84" s="29">
        <v>3638740</v>
      </c>
      <c r="X84" s="29"/>
      <c r="Y84" s="28"/>
      <c r="Z84" s="30">
        <v>6013149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92484526</v>
      </c>
      <c r="C5" s="18">
        <v>0</v>
      </c>
      <c r="D5" s="63">
        <v>93932380</v>
      </c>
      <c r="E5" s="64">
        <v>93932380</v>
      </c>
      <c r="F5" s="64">
        <v>15886568</v>
      </c>
      <c r="G5" s="64">
        <v>8087310</v>
      </c>
      <c r="H5" s="64">
        <v>7857025</v>
      </c>
      <c r="I5" s="64">
        <v>31830903</v>
      </c>
      <c r="J5" s="64">
        <v>8633560</v>
      </c>
      <c r="K5" s="64">
        <v>8077291</v>
      </c>
      <c r="L5" s="64">
        <v>8092954</v>
      </c>
      <c r="M5" s="64">
        <v>24803805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56634708</v>
      </c>
      <c r="W5" s="64">
        <v>46966190</v>
      </c>
      <c r="X5" s="64">
        <v>9668518</v>
      </c>
      <c r="Y5" s="65">
        <v>20.59</v>
      </c>
      <c r="Z5" s="66">
        <v>93932380</v>
      </c>
    </row>
    <row r="6" spans="1:26" ht="13.5">
      <c r="A6" s="62" t="s">
        <v>32</v>
      </c>
      <c r="B6" s="18">
        <v>370641733</v>
      </c>
      <c r="C6" s="18">
        <v>0</v>
      </c>
      <c r="D6" s="63">
        <v>473796460</v>
      </c>
      <c r="E6" s="64">
        <v>473796460</v>
      </c>
      <c r="F6" s="64">
        <v>27215203</v>
      </c>
      <c r="G6" s="64">
        <v>40933957</v>
      </c>
      <c r="H6" s="64">
        <v>32896349</v>
      </c>
      <c r="I6" s="64">
        <v>101045509</v>
      </c>
      <c r="J6" s="64">
        <v>35501281</v>
      </c>
      <c r="K6" s="64">
        <v>36455052</v>
      </c>
      <c r="L6" s="64">
        <v>31757791</v>
      </c>
      <c r="M6" s="64">
        <v>103714124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204759633</v>
      </c>
      <c r="W6" s="64">
        <v>236898230</v>
      </c>
      <c r="X6" s="64">
        <v>-32138597</v>
      </c>
      <c r="Y6" s="65">
        <v>-13.57</v>
      </c>
      <c r="Z6" s="66">
        <v>473796460</v>
      </c>
    </row>
    <row r="7" spans="1:26" ht="13.5">
      <c r="A7" s="62" t="s">
        <v>33</v>
      </c>
      <c r="B7" s="18">
        <v>2057359</v>
      </c>
      <c r="C7" s="18">
        <v>0</v>
      </c>
      <c r="D7" s="63">
        <v>2400000</v>
      </c>
      <c r="E7" s="64">
        <v>2400000</v>
      </c>
      <c r="F7" s="64">
        <v>21958</v>
      </c>
      <c r="G7" s="64">
        <v>1725</v>
      </c>
      <c r="H7" s="64">
        <v>0</v>
      </c>
      <c r="I7" s="64">
        <v>23683</v>
      </c>
      <c r="J7" s="64">
        <v>17631</v>
      </c>
      <c r="K7" s="64">
        <v>461282</v>
      </c>
      <c r="L7" s="64">
        <v>215615</v>
      </c>
      <c r="M7" s="64">
        <v>694528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718211</v>
      </c>
      <c r="W7" s="64">
        <v>1200000</v>
      </c>
      <c r="X7" s="64">
        <v>-481789</v>
      </c>
      <c r="Y7" s="65">
        <v>-40.15</v>
      </c>
      <c r="Z7" s="66">
        <v>2400000</v>
      </c>
    </row>
    <row r="8" spans="1:26" ht="13.5">
      <c r="A8" s="62" t="s">
        <v>34</v>
      </c>
      <c r="B8" s="18">
        <v>103620051</v>
      </c>
      <c r="C8" s="18">
        <v>0</v>
      </c>
      <c r="D8" s="63">
        <v>107886700</v>
      </c>
      <c r="E8" s="64">
        <v>107886700</v>
      </c>
      <c r="F8" s="64">
        <v>43099477</v>
      </c>
      <c r="G8" s="64">
        <v>298000</v>
      </c>
      <c r="H8" s="64">
        <v>153175</v>
      </c>
      <c r="I8" s="64">
        <v>43550652</v>
      </c>
      <c r="J8" s="64">
        <v>2203263</v>
      </c>
      <c r="K8" s="64">
        <v>992470</v>
      </c>
      <c r="L8" s="64">
        <v>34036266</v>
      </c>
      <c r="M8" s="64">
        <v>37231999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80782651</v>
      </c>
      <c r="W8" s="64">
        <v>53943350</v>
      </c>
      <c r="X8" s="64">
        <v>26839301</v>
      </c>
      <c r="Y8" s="65">
        <v>49.75</v>
      </c>
      <c r="Z8" s="66">
        <v>107886700</v>
      </c>
    </row>
    <row r="9" spans="1:26" ht="13.5">
      <c r="A9" s="62" t="s">
        <v>35</v>
      </c>
      <c r="B9" s="18">
        <v>38701054</v>
      </c>
      <c r="C9" s="18">
        <v>0</v>
      </c>
      <c r="D9" s="63">
        <v>61227440</v>
      </c>
      <c r="E9" s="64">
        <v>61227440</v>
      </c>
      <c r="F9" s="64">
        <v>2739573</v>
      </c>
      <c r="G9" s="64">
        <v>3094795</v>
      </c>
      <c r="H9" s="64">
        <v>2528429</v>
      </c>
      <c r="I9" s="64">
        <v>8362797</v>
      </c>
      <c r="J9" s="64">
        <v>3950029</v>
      </c>
      <c r="K9" s="64">
        <v>4265437</v>
      </c>
      <c r="L9" s="64">
        <v>2793586</v>
      </c>
      <c r="M9" s="64">
        <v>11009052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19371849</v>
      </c>
      <c r="W9" s="64">
        <v>30613720</v>
      </c>
      <c r="X9" s="64">
        <v>-11241871</v>
      </c>
      <c r="Y9" s="65">
        <v>-36.72</v>
      </c>
      <c r="Z9" s="66">
        <v>61227440</v>
      </c>
    </row>
    <row r="10" spans="1:26" ht="25.5">
      <c r="A10" s="67" t="s">
        <v>99</v>
      </c>
      <c r="B10" s="68">
        <f>SUM(B5:B9)</f>
        <v>607504723</v>
      </c>
      <c r="C10" s="68">
        <f>SUM(C5:C9)</f>
        <v>0</v>
      </c>
      <c r="D10" s="69">
        <f aca="true" t="shared" si="0" ref="D10:Z10">SUM(D5:D9)</f>
        <v>739242980</v>
      </c>
      <c r="E10" s="70">
        <f t="shared" si="0"/>
        <v>739242980</v>
      </c>
      <c r="F10" s="70">
        <f t="shared" si="0"/>
        <v>88962779</v>
      </c>
      <c r="G10" s="70">
        <f t="shared" si="0"/>
        <v>52415787</v>
      </c>
      <c r="H10" s="70">
        <f t="shared" si="0"/>
        <v>43434978</v>
      </c>
      <c r="I10" s="70">
        <f t="shared" si="0"/>
        <v>184813544</v>
      </c>
      <c r="J10" s="70">
        <f t="shared" si="0"/>
        <v>50305764</v>
      </c>
      <c r="K10" s="70">
        <f t="shared" si="0"/>
        <v>50251532</v>
      </c>
      <c r="L10" s="70">
        <f t="shared" si="0"/>
        <v>76896212</v>
      </c>
      <c r="M10" s="70">
        <f t="shared" si="0"/>
        <v>177453508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362267052</v>
      </c>
      <c r="W10" s="70">
        <f t="shared" si="0"/>
        <v>369621490</v>
      </c>
      <c r="X10" s="70">
        <f t="shared" si="0"/>
        <v>-7354438</v>
      </c>
      <c r="Y10" s="71">
        <f>+IF(W10&lt;&gt;0,(X10/W10)*100,0)</f>
        <v>-1.9897214309698281</v>
      </c>
      <c r="Z10" s="72">
        <f t="shared" si="0"/>
        <v>739242980</v>
      </c>
    </row>
    <row r="11" spans="1:26" ht="13.5">
      <c r="A11" s="62" t="s">
        <v>36</v>
      </c>
      <c r="B11" s="18">
        <v>166680191</v>
      </c>
      <c r="C11" s="18">
        <v>0</v>
      </c>
      <c r="D11" s="63">
        <v>188559540</v>
      </c>
      <c r="E11" s="64">
        <v>188559540</v>
      </c>
      <c r="F11" s="64">
        <v>14974960</v>
      </c>
      <c r="G11" s="64">
        <v>15371713</v>
      </c>
      <c r="H11" s="64">
        <v>16710030</v>
      </c>
      <c r="I11" s="64">
        <v>47056703</v>
      </c>
      <c r="J11" s="64">
        <v>15546836</v>
      </c>
      <c r="K11" s="64">
        <v>15531006</v>
      </c>
      <c r="L11" s="64">
        <v>16389951</v>
      </c>
      <c r="M11" s="64">
        <v>47467793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94524496</v>
      </c>
      <c r="W11" s="64">
        <v>94279770</v>
      </c>
      <c r="X11" s="64">
        <v>244726</v>
      </c>
      <c r="Y11" s="65">
        <v>0.26</v>
      </c>
      <c r="Z11" s="66">
        <v>188559540</v>
      </c>
    </row>
    <row r="12" spans="1:26" ht="13.5">
      <c r="A12" s="62" t="s">
        <v>37</v>
      </c>
      <c r="B12" s="18">
        <v>12101915</v>
      </c>
      <c r="C12" s="18">
        <v>0</v>
      </c>
      <c r="D12" s="63">
        <v>13174340</v>
      </c>
      <c r="E12" s="64">
        <v>13174340</v>
      </c>
      <c r="F12" s="64">
        <v>990668</v>
      </c>
      <c r="G12" s="64">
        <v>1012204</v>
      </c>
      <c r="H12" s="64">
        <v>997170</v>
      </c>
      <c r="I12" s="64">
        <v>3000042</v>
      </c>
      <c r="J12" s="64">
        <v>958796</v>
      </c>
      <c r="K12" s="64">
        <v>1038811</v>
      </c>
      <c r="L12" s="64">
        <v>1016155</v>
      </c>
      <c r="M12" s="64">
        <v>3013762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6013804</v>
      </c>
      <c r="W12" s="64">
        <v>6587170</v>
      </c>
      <c r="X12" s="64">
        <v>-573366</v>
      </c>
      <c r="Y12" s="65">
        <v>-8.7</v>
      </c>
      <c r="Z12" s="66">
        <v>13174340</v>
      </c>
    </row>
    <row r="13" spans="1:26" ht="13.5">
      <c r="A13" s="62" t="s">
        <v>100</v>
      </c>
      <c r="B13" s="18">
        <v>43277048</v>
      </c>
      <c r="C13" s="18">
        <v>0</v>
      </c>
      <c r="D13" s="63">
        <v>46687120</v>
      </c>
      <c r="E13" s="64">
        <v>46687120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23343560</v>
      </c>
      <c r="X13" s="64">
        <v>-23343560</v>
      </c>
      <c r="Y13" s="65">
        <v>-100</v>
      </c>
      <c r="Z13" s="66">
        <v>46687120</v>
      </c>
    </row>
    <row r="14" spans="1:26" ht="13.5">
      <c r="A14" s="62" t="s">
        <v>38</v>
      </c>
      <c r="B14" s="18">
        <v>0</v>
      </c>
      <c r="C14" s="18">
        <v>0</v>
      </c>
      <c r="D14" s="63">
        <v>8141890</v>
      </c>
      <c r="E14" s="64">
        <v>8141890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4070945</v>
      </c>
      <c r="X14" s="64">
        <v>-4070945</v>
      </c>
      <c r="Y14" s="65">
        <v>-100</v>
      </c>
      <c r="Z14" s="66">
        <v>8141890</v>
      </c>
    </row>
    <row r="15" spans="1:26" ht="13.5">
      <c r="A15" s="62" t="s">
        <v>39</v>
      </c>
      <c r="B15" s="18">
        <v>258325849</v>
      </c>
      <c r="C15" s="18">
        <v>0</v>
      </c>
      <c r="D15" s="63">
        <v>351707490</v>
      </c>
      <c r="E15" s="64">
        <v>351707490</v>
      </c>
      <c r="F15" s="64">
        <v>56010</v>
      </c>
      <c r="G15" s="64">
        <v>27014078</v>
      </c>
      <c r="H15" s="64">
        <v>27470916</v>
      </c>
      <c r="I15" s="64">
        <v>54541004</v>
      </c>
      <c r="J15" s="64">
        <v>13118190</v>
      </c>
      <c r="K15" s="64">
        <v>13746481</v>
      </c>
      <c r="L15" s="64">
        <v>28156859</v>
      </c>
      <c r="M15" s="64">
        <v>55021530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109562534</v>
      </c>
      <c r="W15" s="64">
        <v>175853745</v>
      </c>
      <c r="X15" s="64">
        <v>-66291211</v>
      </c>
      <c r="Y15" s="65">
        <v>-37.7</v>
      </c>
      <c r="Z15" s="66">
        <v>351707490</v>
      </c>
    </row>
    <row r="16" spans="1:26" ht="13.5">
      <c r="A16" s="73" t="s">
        <v>40</v>
      </c>
      <c r="B16" s="18">
        <v>0</v>
      </c>
      <c r="C16" s="18">
        <v>0</v>
      </c>
      <c r="D16" s="63">
        <v>47192230</v>
      </c>
      <c r="E16" s="64">
        <v>47192230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23596115</v>
      </c>
      <c r="X16" s="64">
        <v>-23596115</v>
      </c>
      <c r="Y16" s="65">
        <v>-100</v>
      </c>
      <c r="Z16" s="66">
        <v>47192230</v>
      </c>
    </row>
    <row r="17" spans="1:26" ht="13.5">
      <c r="A17" s="62" t="s">
        <v>41</v>
      </c>
      <c r="B17" s="18">
        <v>187760668</v>
      </c>
      <c r="C17" s="18">
        <v>0</v>
      </c>
      <c r="D17" s="63">
        <v>177475360</v>
      </c>
      <c r="E17" s="64">
        <v>177475360</v>
      </c>
      <c r="F17" s="64">
        <v>7733383</v>
      </c>
      <c r="G17" s="64">
        <v>7993792</v>
      </c>
      <c r="H17" s="64">
        <v>14616934</v>
      </c>
      <c r="I17" s="64">
        <v>30344109</v>
      </c>
      <c r="J17" s="64">
        <v>13764809</v>
      </c>
      <c r="K17" s="64">
        <v>12513620</v>
      </c>
      <c r="L17" s="64">
        <v>16484486</v>
      </c>
      <c r="M17" s="64">
        <v>42762915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73107024</v>
      </c>
      <c r="W17" s="64">
        <v>88737680</v>
      </c>
      <c r="X17" s="64">
        <v>-15630656</v>
      </c>
      <c r="Y17" s="65">
        <v>-17.61</v>
      </c>
      <c r="Z17" s="66">
        <v>177475360</v>
      </c>
    </row>
    <row r="18" spans="1:26" ht="13.5">
      <c r="A18" s="74" t="s">
        <v>42</v>
      </c>
      <c r="B18" s="75">
        <f>SUM(B11:B17)</f>
        <v>668145671</v>
      </c>
      <c r="C18" s="75">
        <f>SUM(C11:C17)</f>
        <v>0</v>
      </c>
      <c r="D18" s="76">
        <f aca="true" t="shared" si="1" ref="D18:Z18">SUM(D11:D17)</f>
        <v>832937970</v>
      </c>
      <c r="E18" s="77">
        <f t="shared" si="1"/>
        <v>832937970</v>
      </c>
      <c r="F18" s="77">
        <f t="shared" si="1"/>
        <v>23755021</v>
      </c>
      <c r="G18" s="77">
        <f t="shared" si="1"/>
        <v>51391787</v>
      </c>
      <c r="H18" s="77">
        <f t="shared" si="1"/>
        <v>59795050</v>
      </c>
      <c r="I18" s="77">
        <f t="shared" si="1"/>
        <v>134941858</v>
      </c>
      <c r="J18" s="77">
        <f t="shared" si="1"/>
        <v>43388631</v>
      </c>
      <c r="K18" s="77">
        <f t="shared" si="1"/>
        <v>42829918</v>
      </c>
      <c r="L18" s="77">
        <f t="shared" si="1"/>
        <v>62047451</v>
      </c>
      <c r="M18" s="77">
        <f t="shared" si="1"/>
        <v>148266000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283207858</v>
      </c>
      <c r="W18" s="77">
        <f t="shared" si="1"/>
        <v>416468985</v>
      </c>
      <c r="X18" s="77">
        <f t="shared" si="1"/>
        <v>-133261127</v>
      </c>
      <c r="Y18" s="71">
        <f>+IF(W18&lt;&gt;0,(X18/W18)*100,0)</f>
        <v>-31.997851412632805</v>
      </c>
      <c r="Z18" s="78">
        <f t="shared" si="1"/>
        <v>832937970</v>
      </c>
    </row>
    <row r="19" spans="1:26" ht="13.5">
      <c r="A19" s="74" t="s">
        <v>43</v>
      </c>
      <c r="B19" s="79">
        <f>+B10-B18</f>
        <v>-60640948</v>
      </c>
      <c r="C19" s="79">
        <f>+C10-C18</f>
        <v>0</v>
      </c>
      <c r="D19" s="80">
        <f aca="true" t="shared" si="2" ref="D19:Z19">+D10-D18</f>
        <v>-93694990</v>
      </c>
      <c r="E19" s="81">
        <f t="shared" si="2"/>
        <v>-93694990</v>
      </c>
      <c r="F19" s="81">
        <f t="shared" si="2"/>
        <v>65207758</v>
      </c>
      <c r="G19" s="81">
        <f t="shared" si="2"/>
        <v>1024000</v>
      </c>
      <c r="H19" s="81">
        <f t="shared" si="2"/>
        <v>-16360072</v>
      </c>
      <c r="I19" s="81">
        <f t="shared" si="2"/>
        <v>49871686</v>
      </c>
      <c r="J19" s="81">
        <f t="shared" si="2"/>
        <v>6917133</v>
      </c>
      <c r="K19" s="81">
        <f t="shared" si="2"/>
        <v>7421614</v>
      </c>
      <c r="L19" s="81">
        <f t="shared" si="2"/>
        <v>14848761</v>
      </c>
      <c r="M19" s="81">
        <f t="shared" si="2"/>
        <v>29187508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79059194</v>
      </c>
      <c r="W19" s="81">
        <f>IF(E10=E18,0,W10-W18)</f>
        <v>-46847495</v>
      </c>
      <c r="X19" s="81">
        <f t="shared" si="2"/>
        <v>125906689</v>
      </c>
      <c r="Y19" s="82">
        <f>+IF(W19&lt;&gt;0,(X19/W19)*100,0)</f>
        <v>-268.75863693458956</v>
      </c>
      <c r="Z19" s="83">
        <f t="shared" si="2"/>
        <v>-93694990</v>
      </c>
    </row>
    <row r="20" spans="1:26" ht="13.5">
      <c r="A20" s="62" t="s">
        <v>44</v>
      </c>
      <c r="B20" s="18">
        <v>64324341</v>
      </c>
      <c r="C20" s="18">
        <v>0</v>
      </c>
      <c r="D20" s="63">
        <v>93697300</v>
      </c>
      <c r="E20" s="64">
        <v>93697300</v>
      </c>
      <c r="F20" s="64">
        <v>0</v>
      </c>
      <c r="G20" s="64">
        <v>3831000</v>
      </c>
      <c r="H20" s="64">
        <v>0</v>
      </c>
      <c r="I20" s="64">
        <v>3831000</v>
      </c>
      <c r="J20" s="64">
        <v>0</v>
      </c>
      <c r="K20" s="64">
        <v>0</v>
      </c>
      <c r="L20" s="64">
        <v>500250</v>
      </c>
      <c r="M20" s="64">
        <v>500250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4331250</v>
      </c>
      <c r="W20" s="64">
        <v>46848650</v>
      </c>
      <c r="X20" s="64">
        <v>-42517400</v>
      </c>
      <c r="Y20" s="65">
        <v>-90.75</v>
      </c>
      <c r="Z20" s="66">
        <v>93697300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3683393</v>
      </c>
      <c r="C22" s="90">
        <f>SUM(C19:C21)</f>
        <v>0</v>
      </c>
      <c r="D22" s="91">
        <f aca="true" t="shared" si="3" ref="D22:Z22">SUM(D19:D21)</f>
        <v>2310</v>
      </c>
      <c r="E22" s="92">
        <f t="shared" si="3"/>
        <v>2310</v>
      </c>
      <c r="F22" s="92">
        <f t="shared" si="3"/>
        <v>65207758</v>
      </c>
      <c r="G22" s="92">
        <f t="shared" si="3"/>
        <v>4855000</v>
      </c>
      <c r="H22" s="92">
        <f t="shared" si="3"/>
        <v>-16360072</v>
      </c>
      <c r="I22" s="92">
        <f t="shared" si="3"/>
        <v>53702686</v>
      </c>
      <c r="J22" s="92">
        <f t="shared" si="3"/>
        <v>6917133</v>
      </c>
      <c r="K22" s="92">
        <f t="shared" si="3"/>
        <v>7421614</v>
      </c>
      <c r="L22" s="92">
        <f t="shared" si="3"/>
        <v>15349011</v>
      </c>
      <c r="M22" s="92">
        <f t="shared" si="3"/>
        <v>29687758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83390444</v>
      </c>
      <c r="W22" s="92">
        <f t="shared" si="3"/>
        <v>1155</v>
      </c>
      <c r="X22" s="92">
        <f t="shared" si="3"/>
        <v>83389289</v>
      </c>
      <c r="Y22" s="93">
        <f>+IF(W22&lt;&gt;0,(X22/W22)*100,0)</f>
        <v>7219851.861471862</v>
      </c>
      <c r="Z22" s="94">
        <f t="shared" si="3"/>
        <v>2310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3683393</v>
      </c>
      <c r="C24" s="79">
        <f>SUM(C22:C23)</f>
        <v>0</v>
      </c>
      <c r="D24" s="80">
        <f aca="true" t="shared" si="4" ref="D24:Z24">SUM(D22:D23)</f>
        <v>2310</v>
      </c>
      <c r="E24" s="81">
        <f t="shared" si="4"/>
        <v>2310</v>
      </c>
      <c r="F24" s="81">
        <f t="shared" si="4"/>
        <v>65207758</v>
      </c>
      <c r="G24" s="81">
        <f t="shared" si="4"/>
        <v>4855000</v>
      </c>
      <c r="H24" s="81">
        <f t="shared" si="4"/>
        <v>-16360072</v>
      </c>
      <c r="I24" s="81">
        <f t="shared" si="4"/>
        <v>53702686</v>
      </c>
      <c r="J24" s="81">
        <f t="shared" si="4"/>
        <v>6917133</v>
      </c>
      <c r="K24" s="81">
        <f t="shared" si="4"/>
        <v>7421614</v>
      </c>
      <c r="L24" s="81">
        <f t="shared" si="4"/>
        <v>15349011</v>
      </c>
      <c r="M24" s="81">
        <f t="shared" si="4"/>
        <v>29687758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83390444</v>
      </c>
      <c r="W24" s="81">
        <f t="shared" si="4"/>
        <v>1155</v>
      </c>
      <c r="X24" s="81">
        <f t="shared" si="4"/>
        <v>83389289</v>
      </c>
      <c r="Y24" s="82">
        <f>+IF(W24&lt;&gt;0,(X24/W24)*100,0)</f>
        <v>7219851.861471862</v>
      </c>
      <c r="Z24" s="83">
        <f t="shared" si="4"/>
        <v>2310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78113454</v>
      </c>
      <c r="C27" s="21">
        <v>0</v>
      </c>
      <c r="D27" s="103">
        <v>163587530</v>
      </c>
      <c r="E27" s="104">
        <v>163587530</v>
      </c>
      <c r="F27" s="104">
        <v>0</v>
      </c>
      <c r="G27" s="104">
        <v>5908512</v>
      </c>
      <c r="H27" s="104">
        <v>875547</v>
      </c>
      <c r="I27" s="104">
        <v>6784059</v>
      </c>
      <c r="J27" s="104">
        <v>3786204</v>
      </c>
      <c r="K27" s="104">
        <v>2406845</v>
      </c>
      <c r="L27" s="104">
        <v>2372730</v>
      </c>
      <c r="M27" s="104">
        <v>8565779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15349838</v>
      </c>
      <c r="W27" s="104">
        <v>81793765</v>
      </c>
      <c r="X27" s="104">
        <v>-66443927</v>
      </c>
      <c r="Y27" s="105">
        <v>-81.23</v>
      </c>
      <c r="Z27" s="106">
        <v>163587530</v>
      </c>
    </row>
    <row r="28" spans="1:26" ht="13.5">
      <c r="A28" s="107" t="s">
        <v>44</v>
      </c>
      <c r="B28" s="18">
        <v>64639320</v>
      </c>
      <c r="C28" s="18">
        <v>0</v>
      </c>
      <c r="D28" s="63">
        <v>93697300</v>
      </c>
      <c r="E28" s="64">
        <v>93697300</v>
      </c>
      <c r="F28" s="64">
        <v>0</v>
      </c>
      <c r="G28" s="64">
        <v>5908512</v>
      </c>
      <c r="H28" s="64">
        <v>875547</v>
      </c>
      <c r="I28" s="64">
        <v>6784059</v>
      </c>
      <c r="J28" s="64">
        <v>3684507</v>
      </c>
      <c r="K28" s="64">
        <v>2406845</v>
      </c>
      <c r="L28" s="64">
        <v>2213642</v>
      </c>
      <c r="M28" s="64">
        <v>8304994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15089053</v>
      </c>
      <c r="W28" s="64">
        <v>46848650</v>
      </c>
      <c r="X28" s="64">
        <v>-31759597</v>
      </c>
      <c r="Y28" s="65">
        <v>-67.79</v>
      </c>
      <c r="Z28" s="66">
        <v>93697300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8999600</v>
      </c>
      <c r="C30" s="18">
        <v>0</v>
      </c>
      <c r="D30" s="63">
        <v>27500000</v>
      </c>
      <c r="E30" s="64">
        <v>27500000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13750000</v>
      </c>
      <c r="X30" s="64">
        <v>-13750000</v>
      </c>
      <c r="Y30" s="65">
        <v>-100</v>
      </c>
      <c r="Z30" s="66">
        <v>27500000</v>
      </c>
    </row>
    <row r="31" spans="1:26" ht="13.5">
      <c r="A31" s="62" t="s">
        <v>49</v>
      </c>
      <c r="B31" s="18">
        <v>4474535</v>
      </c>
      <c r="C31" s="18">
        <v>0</v>
      </c>
      <c r="D31" s="63">
        <v>42390230</v>
      </c>
      <c r="E31" s="64">
        <v>42390230</v>
      </c>
      <c r="F31" s="64">
        <v>0</v>
      </c>
      <c r="G31" s="64">
        <v>0</v>
      </c>
      <c r="H31" s="64">
        <v>0</v>
      </c>
      <c r="I31" s="64">
        <v>0</v>
      </c>
      <c r="J31" s="64">
        <v>101697</v>
      </c>
      <c r="K31" s="64">
        <v>0</v>
      </c>
      <c r="L31" s="64">
        <v>159088</v>
      </c>
      <c r="M31" s="64">
        <v>260785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260785</v>
      </c>
      <c r="W31" s="64">
        <v>21195115</v>
      </c>
      <c r="X31" s="64">
        <v>-20934330</v>
      </c>
      <c r="Y31" s="65">
        <v>-98.77</v>
      </c>
      <c r="Z31" s="66">
        <v>42390230</v>
      </c>
    </row>
    <row r="32" spans="1:26" ht="13.5">
      <c r="A32" s="74" t="s">
        <v>50</v>
      </c>
      <c r="B32" s="21">
        <f>SUM(B28:B31)</f>
        <v>78113455</v>
      </c>
      <c r="C32" s="21">
        <f>SUM(C28:C31)</f>
        <v>0</v>
      </c>
      <c r="D32" s="103">
        <f aca="true" t="shared" si="5" ref="D32:Z32">SUM(D28:D31)</f>
        <v>163587530</v>
      </c>
      <c r="E32" s="104">
        <f t="shared" si="5"/>
        <v>163587530</v>
      </c>
      <c r="F32" s="104">
        <f t="shared" si="5"/>
        <v>0</v>
      </c>
      <c r="G32" s="104">
        <f t="shared" si="5"/>
        <v>5908512</v>
      </c>
      <c r="H32" s="104">
        <f t="shared" si="5"/>
        <v>875547</v>
      </c>
      <c r="I32" s="104">
        <f t="shared" si="5"/>
        <v>6784059</v>
      </c>
      <c r="J32" s="104">
        <f t="shared" si="5"/>
        <v>3786204</v>
      </c>
      <c r="K32" s="104">
        <f t="shared" si="5"/>
        <v>2406845</v>
      </c>
      <c r="L32" s="104">
        <f t="shared" si="5"/>
        <v>2372730</v>
      </c>
      <c r="M32" s="104">
        <f t="shared" si="5"/>
        <v>8565779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15349838</v>
      </c>
      <c r="W32" s="104">
        <f t="shared" si="5"/>
        <v>81793765</v>
      </c>
      <c r="X32" s="104">
        <f t="shared" si="5"/>
        <v>-66443927</v>
      </c>
      <c r="Y32" s="105">
        <f>+IF(W32&lt;&gt;0,(X32/W32)*100,0)</f>
        <v>-81.23348643995052</v>
      </c>
      <c r="Z32" s="106">
        <f t="shared" si="5"/>
        <v>163587530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155648392</v>
      </c>
      <c r="C35" s="18">
        <v>0</v>
      </c>
      <c r="D35" s="63">
        <v>179497000</v>
      </c>
      <c r="E35" s="64">
        <v>179497000</v>
      </c>
      <c r="F35" s="64">
        <v>99357478</v>
      </c>
      <c r="G35" s="64">
        <v>5729116</v>
      </c>
      <c r="H35" s="64">
        <v>2046034</v>
      </c>
      <c r="I35" s="64">
        <v>2046034</v>
      </c>
      <c r="J35" s="64">
        <v>-26816457</v>
      </c>
      <c r="K35" s="64">
        <v>-2252473</v>
      </c>
      <c r="L35" s="64">
        <v>16382916</v>
      </c>
      <c r="M35" s="64">
        <v>16382916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16382916</v>
      </c>
      <c r="W35" s="64">
        <v>89748500</v>
      </c>
      <c r="X35" s="64">
        <v>-73365584</v>
      </c>
      <c r="Y35" s="65">
        <v>-81.75</v>
      </c>
      <c r="Z35" s="66">
        <v>179497000</v>
      </c>
    </row>
    <row r="36" spans="1:26" ht="13.5">
      <c r="A36" s="62" t="s">
        <v>53</v>
      </c>
      <c r="B36" s="18">
        <v>942535463</v>
      </c>
      <c r="C36" s="18">
        <v>0</v>
      </c>
      <c r="D36" s="63">
        <v>1008989000</v>
      </c>
      <c r="E36" s="64">
        <v>1008989000</v>
      </c>
      <c r="F36" s="64">
        <v>0</v>
      </c>
      <c r="G36" s="64">
        <v>5908511</v>
      </c>
      <c r="H36" s="64">
        <v>875547</v>
      </c>
      <c r="I36" s="64">
        <v>875547</v>
      </c>
      <c r="J36" s="64">
        <v>3786204</v>
      </c>
      <c r="K36" s="64">
        <v>2406845</v>
      </c>
      <c r="L36" s="64">
        <v>2372731</v>
      </c>
      <c r="M36" s="64">
        <v>2372731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2372731</v>
      </c>
      <c r="W36" s="64">
        <v>504494500</v>
      </c>
      <c r="X36" s="64">
        <v>-502121769</v>
      </c>
      <c r="Y36" s="65">
        <v>-99.53</v>
      </c>
      <c r="Z36" s="66">
        <v>1008989000</v>
      </c>
    </row>
    <row r="37" spans="1:26" ht="13.5">
      <c r="A37" s="62" t="s">
        <v>54</v>
      </c>
      <c r="B37" s="18">
        <v>167358252</v>
      </c>
      <c r="C37" s="18">
        <v>0</v>
      </c>
      <c r="D37" s="63">
        <v>195072000</v>
      </c>
      <c r="E37" s="64">
        <v>195072000</v>
      </c>
      <c r="F37" s="64">
        <v>32122178</v>
      </c>
      <c r="G37" s="64">
        <v>958953</v>
      </c>
      <c r="H37" s="64">
        <v>17211689</v>
      </c>
      <c r="I37" s="64">
        <v>17211689</v>
      </c>
      <c r="J37" s="64">
        <v>-32455222</v>
      </c>
      <c r="K37" s="64">
        <v>-9123154</v>
      </c>
      <c r="L37" s="64">
        <v>-1869571</v>
      </c>
      <c r="M37" s="64">
        <v>-1869571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-1869571</v>
      </c>
      <c r="W37" s="64">
        <v>97536000</v>
      </c>
      <c r="X37" s="64">
        <v>-99405571</v>
      </c>
      <c r="Y37" s="65">
        <v>-101.92</v>
      </c>
      <c r="Z37" s="66">
        <v>195072000</v>
      </c>
    </row>
    <row r="38" spans="1:26" ht="13.5">
      <c r="A38" s="62" t="s">
        <v>55</v>
      </c>
      <c r="B38" s="18">
        <v>85491803</v>
      </c>
      <c r="C38" s="18">
        <v>0</v>
      </c>
      <c r="D38" s="63">
        <v>77274000</v>
      </c>
      <c r="E38" s="64">
        <v>77274000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38637000</v>
      </c>
      <c r="X38" s="64">
        <v>-38637000</v>
      </c>
      <c r="Y38" s="65">
        <v>-100</v>
      </c>
      <c r="Z38" s="66">
        <v>77274000</v>
      </c>
    </row>
    <row r="39" spans="1:26" ht="13.5">
      <c r="A39" s="62" t="s">
        <v>56</v>
      </c>
      <c r="B39" s="18">
        <v>845333800</v>
      </c>
      <c r="C39" s="18">
        <v>0</v>
      </c>
      <c r="D39" s="63">
        <v>916140000</v>
      </c>
      <c r="E39" s="64">
        <v>916140000</v>
      </c>
      <c r="F39" s="64">
        <v>67235300</v>
      </c>
      <c r="G39" s="64">
        <v>10678674</v>
      </c>
      <c r="H39" s="64">
        <v>-14290108</v>
      </c>
      <c r="I39" s="64">
        <v>-14290108</v>
      </c>
      <c r="J39" s="64">
        <v>9424969</v>
      </c>
      <c r="K39" s="64">
        <v>9277526</v>
      </c>
      <c r="L39" s="64">
        <v>20625218</v>
      </c>
      <c r="M39" s="64">
        <v>20625218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20625218</v>
      </c>
      <c r="W39" s="64">
        <v>458070000</v>
      </c>
      <c r="X39" s="64">
        <v>-437444782</v>
      </c>
      <c r="Y39" s="65">
        <v>-95.5</v>
      </c>
      <c r="Z39" s="66">
        <v>916140000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78968069</v>
      </c>
      <c r="C42" s="18">
        <v>0</v>
      </c>
      <c r="D42" s="63">
        <v>102436775</v>
      </c>
      <c r="E42" s="64">
        <v>102436775</v>
      </c>
      <c r="F42" s="64">
        <v>8365215</v>
      </c>
      <c r="G42" s="64">
        <v>8548269</v>
      </c>
      <c r="H42" s="64">
        <v>-29384019</v>
      </c>
      <c r="I42" s="64">
        <v>-12470535</v>
      </c>
      <c r="J42" s="64">
        <v>12635201</v>
      </c>
      <c r="K42" s="64">
        <v>27729328</v>
      </c>
      <c r="L42" s="64">
        <v>-29662601</v>
      </c>
      <c r="M42" s="64">
        <v>10701928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-1768607</v>
      </c>
      <c r="W42" s="64">
        <v>37164054</v>
      </c>
      <c r="X42" s="64">
        <v>-38932661</v>
      </c>
      <c r="Y42" s="65">
        <v>-104.76</v>
      </c>
      <c r="Z42" s="66">
        <v>102436775</v>
      </c>
    </row>
    <row r="43" spans="1:26" ht="13.5">
      <c r="A43" s="62" t="s">
        <v>59</v>
      </c>
      <c r="B43" s="18">
        <v>-75356171</v>
      </c>
      <c r="C43" s="18">
        <v>0</v>
      </c>
      <c r="D43" s="63">
        <v>-131304000</v>
      </c>
      <c r="E43" s="64">
        <v>-131304000</v>
      </c>
      <c r="F43" s="64">
        <v>0</v>
      </c>
      <c r="G43" s="64">
        <v>-5908511</v>
      </c>
      <c r="H43" s="64">
        <v>-875547</v>
      </c>
      <c r="I43" s="64">
        <v>-6784058</v>
      </c>
      <c r="J43" s="64">
        <v>-3786204</v>
      </c>
      <c r="K43" s="64">
        <v>-2406845</v>
      </c>
      <c r="L43" s="64">
        <v>-2372731</v>
      </c>
      <c r="M43" s="64">
        <v>-8565780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-15349838</v>
      </c>
      <c r="W43" s="64">
        <v>-62602004</v>
      </c>
      <c r="X43" s="64">
        <v>47252166</v>
      </c>
      <c r="Y43" s="65">
        <v>-75.48</v>
      </c>
      <c r="Z43" s="66">
        <v>-131304000</v>
      </c>
    </row>
    <row r="44" spans="1:26" ht="13.5">
      <c r="A44" s="62" t="s">
        <v>60</v>
      </c>
      <c r="B44" s="18">
        <v>-2103505</v>
      </c>
      <c r="C44" s="18">
        <v>0</v>
      </c>
      <c r="D44" s="63">
        <v>11959000</v>
      </c>
      <c r="E44" s="64">
        <v>11959000</v>
      </c>
      <c r="F44" s="64">
        <v>220625</v>
      </c>
      <c r="G44" s="64">
        <v>278282</v>
      </c>
      <c r="H44" s="64">
        <v>214893</v>
      </c>
      <c r="I44" s="64">
        <v>713800</v>
      </c>
      <c r="J44" s="64">
        <v>180408</v>
      </c>
      <c r="K44" s="64">
        <v>66396</v>
      </c>
      <c r="L44" s="64">
        <v>77251</v>
      </c>
      <c r="M44" s="64">
        <v>324055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1037855</v>
      </c>
      <c r="W44" s="64">
        <v>-855000</v>
      </c>
      <c r="X44" s="64">
        <v>1892855</v>
      </c>
      <c r="Y44" s="65">
        <v>-221.39</v>
      </c>
      <c r="Z44" s="66">
        <v>11959000</v>
      </c>
    </row>
    <row r="45" spans="1:26" ht="13.5">
      <c r="A45" s="74" t="s">
        <v>61</v>
      </c>
      <c r="B45" s="21">
        <v>9184281</v>
      </c>
      <c r="C45" s="21">
        <v>0</v>
      </c>
      <c r="D45" s="103">
        <v>2018775</v>
      </c>
      <c r="E45" s="104">
        <v>2018775</v>
      </c>
      <c r="F45" s="104">
        <v>13589120</v>
      </c>
      <c r="G45" s="104">
        <v>16507160</v>
      </c>
      <c r="H45" s="104">
        <v>-13537513</v>
      </c>
      <c r="I45" s="104">
        <v>-13537513</v>
      </c>
      <c r="J45" s="104">
        <v>-4508108</v>
      </c>
      <c r="K45" s="104">
        <v>20880771</v>
      </c>
      <c r="L45" s="104">
        <v>-11077310</v>
      </c>
      <c r="M45" s="104">
        <v>-11077310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-11077310</v>
      </c>
      <c r="W45" s="104">
        <v>-7365950</v>
      </c>
      <c r="X45" s="104">
        <v>-3711360</v>
      </c>
      <c r="Y45" s="105">
        <v>50.39</v>
      </c>
      <c r="Z45" s="106">
        <v>2018775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40537199</v>
      </c>
      <c r="C49" s="56">
        <v>0</v>
      </c>
      <c r="D49" s="133">
        <v>36840577</v>
      </c>
      <c r="E49" s="58">
        <v>26712383</v>
      </c>
      <c r="F49" s="58">
        <v>0</v>
      </c>
      <c r="G49" s="58">
        <v>0</v>
      </c>
      <c r="H49" s="58">
        <v>0</v>
      </c>
      <c r="I49" s="58">
        <v>477934685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2122294</v>
      </c>
      <c r="Y49" s="58">
        <v>584147138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5422837</v>
      </c>
      <c r="C51" s="56">
        <v>0</v>
      </c>
      <c r="D51" s="133">
        <v>1903966</v>
      </c>
      <c r="E51" s="58">
        <v>2350620</v>
      </c>
      <c r="F51" s="58">
        <v>0</v>
      </c>
      <c r="G51" s="58">
        <v>0</v>
      </c>
      <c r="H51" s="58">
        <v>0</v>
      </c>
      <c r="I51" s="58">
        <v>9160049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18837472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85.081652441071</v>
      </c>
      <c r="C58" s="5">
        <f>IF(C67=0,0,+(C76/C67)*100)</f>
        <v>0</v>
      </c>
      <c r="D58" s="6">
        <f aca="true" t="shared" si="6" ref="D58:Z58">IF(D67=0,0,+(D76/D67)*100)</f>
        <v>92.89412728392212</v>
      </c>
      <c r="E58" s="7">
        <f t="shared" si="6"/>
        <v>92.89412728392212</v>
      </c>
      <c r="F58" s="7">
        <f t="shared" si="6"/>
        <v>79.9000523056217</v>
      </c>
      <c r="G58" s="7">
        <f t="shared" si="6"/>
        <v>77.67095752506815</v>
      </c>
      <c r="H58" s="7">
        <f t="shared" si="6"/>
        <v>79.23824806685495</v>
      </c>
      <c r="I58" s="7">
        <f t="shared" si="6"/>
        <v>78.87531470149828</v>
      </c>
      <c r="J58" s="7">
        <f t="shared" si="6"/>
        <v>90.2788647067294</v>
      </c>
      <c r="K58" s="7">
        <f t="shared" si="6"/>
        <v>68.8372768851196</v>
      </c>
      <c r="L58" s="7">
        <f t="shared" si="6"/>
        <v>88.94134985615584</v>
      </c>
      <c r="M58" s="7">
        <f t="shared" si="6"/>
        <v>82.44841602304815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80.63600376159394</v>
      </c>
      <c r="W58" s="7">
        <f t="shared" si="6"/>
        <v>93.55067116442709</v>
      </c>
      <c r="X58" s="7">
        <f t="shared" si="6"/>
        <v>0</v>
      </c>
      <c r="Y58" s="7">
        <f t="shared" si="6"/>
        <v>0</v>
      </c>
      <c r="Z58" s="8">
        <f t="shared" si="6"/>
        <v>92.89412728392212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90.86962344614285</v>
      </c>
      <c r="E59" s="10">
        <f t="shared" si="7"/>
        <v>90.86962344614285</v>
      </c>
      <c r="F59" s="10">
        <f t="shared" si="7"/>
        <v>44.00981382511314</v>
      </c>
      <c r="G59" s="10">
        <f t="shared" si="7"/>
        <v>95.36446605855346</v>
      </c>
      <c r="H59" s="10">
        <f t="shared" si="7"/>
        <v>88.89962803987514</v>
      </c>
      <c r="I59" s="10">
        <f t="shared" si="7"/>
        <v>68.1379821364163</v>
      </c>
      <c r="J59" s="10">
        <f t="shared" si="7"/>
        <v>94.63110234943638</v>
      </c>
      <c r="K59" s="10">
        <f t="shared" si="7"/>
        <v>67.96339267707452</v>
      </c>
      <c r="L59" s="10">
        <f t="shared" si="7"/>
        <v>82.38368832937887</v>
      </c>
      <c r="M59" s="10">
        <f t="shared" si="7"/>
        <v>81.9507652152563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74.18744526766166</v>
      </c>
      <c r="W59" s="10">
        <f t="shared" si="7"/>
        <v>96.29177925652475</v>
      </c>
      <c r="X59" s="10">
        <f t="shared" si="7"/>
        <v>0</v>
      </c>
      <c r="Y59" s="10">
        <f t="shared" si="7"/>
        <v>0</v>
      </c>
      <c r="Z59" s="11">
        <f t="shared" si="7"/>
        <v>90.86962344614285</v>
      </c>
    </row>
    <row r="60" spans="1:26" ht="13.5">
      <c r="A60" s="37" t="s">
        <v>32</v>
      </c>
      <c r="B60" s="12">
        <f t="shared" si="7"/>
        <v>81.81847590271222</v>
      </c>
      <c r="C60" s="12">
        <f t="shared" si="7"/>
        <v>0</v>
      </c>
      <c r="D60" s="3">
        <f t="shared" si="7"/>
        <v>93.40213305941543</v>
      </c>
      <c r="E60" s="13">
        <f t="shared" si="7"/>
        <v>93.40213305941543</v>
      </c>
      <c r="F60" s="13">
        <f t="shared" si="7"/>
        <v>104.63358660231195</v>
      </c>
      <c r="G60" s="13">
        <f t="shared" si="7"/>
        <v>77.08638087444125</v>
      </c>
      <c r="H60" s="13">
        <f t="shared" si="7"/>
        <v>79.17822734674903</v>
      </c>
      <c r="I60" s="13">
        <f t="shared" si="7"/>
        <v>85.18685872521064</v>
      </c>
      <c r="J60" s="13">
        <f t="shared" si="7"/>
        <v>92.63930504366871</v>
      </c>
      <c r="K60" s="13">
        <f t="shared" si="7"/>
        <v>71.40994340098597</v>
      </c>
      <c r="L60" s="13">
        <f t="shared" si="7"/>
        <v>94.86666437221658</v>
      </c>
      <c r="M60" s="13">
        <f t="shared" si="7"/>
        <v>85.85930784123481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85.52746526948502</v>
      </c>
      <c r="W60" s="13">
        <f t="shared" si="7"/>
        <v>93.13808887470371</v>
      </c>
      <c r="X60" s="13">
        <f t="shared" si="7"/>
        <v>0</v>
      </c>
      <c r="Y60" s="13">
        <f t="shared" si="7"/>
        <v>0</v>
      </c>
      <c r="Z60" s="14">
        <f t="shared" si="7"/>
        <v>93.40213305941543</v>
      </c>
    </row>
    <row r="61" spans="1:26" ht="13.5">
      <c r="A61" s="38" t="s">
        <v>107</v>
      </c>
      <c r="B61" s="12">
        <f t="shared" si="7"/>
        <v>81.67999946708738</v>
      </c>
      <c r="C61" s="12">
        <f t="shared" si="7"/>
        <v>0</v>
      </c>
      <c r="D61" s="3">
        <f t="shared" si="7"/>
        <v>95.15945209843338</v>
      </c>
      <c r="E61" s="13">
        <f t="shared" si="7"/>
        <v>95.15945209843338</v>
      </c>
      <c r="F61" s="13">
        <f t="shared" si="7"/>
        <v>115.34730748780156</v>
      </c>
      <c r="G61" s="13">
        <f t="shared" si="7"/>
        <v>87.31293739703953</v>
      </c>
      <c r="H61" s="13">
        <f t="shared" si="7"/>
        <v>106.81328301473563</v>
      </c>
      <c r="I61" s="13">
        <f t="shared" si="7"/>
        <v>100.74219127226502</v>
      </c>
      <c r="J61" s="13">
        <f t="shared" si="7"/>
        <v>89.78868475958771</v>
      </c>
      <c r="K61" s="13">
        <f t="shared" si="7"/>
        <v>91.85960129402879</v>
      </c>
      <c r="L61" s="13">
        <f t="shared" si="7"/>
        <v>140.78733514877524</v>
      </c>
      <c r="M61" s="13">
        <f t="shared" si="7"/>
        <v>104.10156580398507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102.34128020264808</v>
      </c>
      <c r="W61" s="13">
        <f t="shared" si="7"/>
        <v>96.15694539623482</v>
      </c>
      <c r="X61" s="13">
        <f t="shared" si="7"/>
        <v>0</v>
      </c>
      <c r="Y61" s="13">
        <f t="shared" si="7"/>
        <v>0</v>
      </c>
      <c r="Z61" s="14">
        <f t="shared" si="7"/>
        <v>95.15945209843338</v>
      </c>
    </row>
    <row r="62" spans="1:26" ht="13.5">
      <c r="A62" s="38" t="s">
        <v>108</v>
      </c>
      <c r="B62" s="12">
        <f t="shared" si="7"/>
        <v>82.00269491353696</v>
      </c>
      <c r="C62" s="12">
        <f t="shared" si="7"/>
        <v>0</v>
      </c>
      <c r="D62" s="3">
        <f t="shared" si="7"/>
        <v>91.99962688727493</v>
      </c>
      <c r="E62" s="13">
        <f t="shared" si="7"/>
        <v>91.99962688727493</v>
      </c>
      <c r="F62" s="13">
        <f t="shared" si="7"/>
        <v>77.02582971493823</v>
      </c>
      <c r="G62" s="13">
        <f t="shared" si="7"/>
        <v>50.58870771021975</v>
      </c>
      <c r="H62" s="13">
        <f t="shared" si="7"/>
        <v>51.08724702471786</v>
      </c>
      <c r="I62" s="13">
        <f t="shared" si="7"/>
        <v>57.488467452588424</v>
      </c>
      <c r="J62" s="13">
        <f t="shared" si="7"/>
        <v>64.41964676366368</v>
      </c>
      <c r="K62" s="13">
        <f t="shared" si="7"/>
        <v>48.902101295189574</v>
      </c>
      <c r="L62" s="13">
        <f t="shared" si="7"/>
        <v>58.9665483075644</v>
      </c>
      <c r="M62" s="13">
        <f t="shared" si="7"/>
        <v>56.84295392554204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57.14550022064751</v>
      </c>
      <c r="W62" s="13">
        <f t="shared" si="7"/>
        <v>92.02374626619235</v>
      </c>
      <c r="X62" s="13">
        <f t="shared" si="7"/>
        <v>0</v>
      </c>
      <c r="Y62" s="13">
        <f t="shared" si="7"/>
        <v>0</v>
      </c>
      <c r="Z62" s="14">
        <f t="shared" si="7"/>
        <v>91.99962688727493</v>
      </c>
    </row>
    <row r="63" spans="1:26" ht="13.5">
      <c r="A63" s="38" t="s">
        <v>109</v>
      </c>
      <c r="B63" s="12">
        <f t="shared" si="7"/>
        <v>81.6799973985562</v>
      </c>
      <c r="C63" s="12">
        <f t="shared" si="7"/>
        <v>0</v>
      </c>
      <c r="D63" s="3">
        <f t="shared" si="7"/>
        <v>91.99765669300018</v>
      </c>
      <c r="E63" s="13">
        <f t="shared" si="7"/>
        <v>91.99765669300018</v>
      </c>
      <c r="F63" s="13">
        <f t="shared" si="7"/>
        <v>132.63403930605705</v>
      </c>
      <c r="G63" s="13">
        <f t="shared" si="7"/>
        <v>133.3869560256425</v>
      </c>
      <c r="H63" s="13">
        <f t="shared" si="7"/>
        <v>115.49819323581457</v>
      </c>
      <c r="I63" s="13">
        <f t="shared" si="7"/>
        <v>127.05937924339099</v>
      </c>
      <c r="J63" s="13">
        <f t="shared" si="7"/>
        <v>200.3548691567045</v>
      </c>
      <c r="K63" s="13">
        <f t="shared" si="7"/>
        <v>93.27371498572977</v>
      </c>
      <c r="L63" s="13">
        <f t="shared" si="7"/>
        <v>115.71817418284023</v>
      </c>
      <c r="M63" s="13">
        <f t="shared" si="7"/>
        <v>136.76655239075345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132.0182139826801</v>
      </c>
      <c r="W63" s="13">
        <f t="shared" si="7"/>
        <v>89.9968908286333</v>
      </c>
      <c r="X63" s="13">
        <f t="shared" si="7"/>
        <v>0</v>
      </c>
      <c r="Y63" s="13">
        <f t="shared" si="7"/>
        <v>0</v>
      </c>
      <c r="Z63" s="14">
        <f t="shared" si="7"/>
        <v>91.99765669300018</v>
      </c>
    </row>
    <row r="64" spans="1:26" ht="13.5">
      <c r="A64" s="38" t="s">
        <v>110</v>
      </c>
      <c r="B64" s="12">
        <f t="shared" si="7"/>
        <v>81.6799993750435</v>
      </c>
      <c r="C64" s="12">
        <f t="shared" si="7"/>
        <v>0</v>
      </c>
      <c r="D64" s="3">
        <f t="shared" si="7"/>
        <v>91.99873322210442</v>
      </c>
      <c r="E64" s="13">
        <f t="shared" si="7"/>
        <v>91.99873322210442</v>
      </c>
      <c r="F64" s="13">
        <f t="shared" si="7"/>
        <v>152.91833859828205</v>
      </c>
      <c r="G64" s="13">
        <f t="shared" si="7"/>
        <v>105.35182646946322</v>
      </c>
      <c r="H64" s="13">
        <f t="shared" si="7"/>
        <v>78.08150195746798</v>
      </c>
      <c r="I64" s="13">
        <f t="shared" si="7"/>
        <v>105.73287194467025</v>
      </c>
      <c r="J64" s="13">
        <f t="shared" si="7"/>
        <v>154.3587286782717</v>
      </c>
      <c r="K64" s="13">
        <f t="shared" si="7"/>
        <v>71.41460523897351</v>
      </c>
      <c r="L64" s="13">
        <f t="shared" si="7"/>
        <v>89.0958241161485</v>
      </c>
      <c r="M64" s="13">
        <f t="shared" si="7"/>
        <v>104.92460363340903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105.29899220620675</v>
      </c>
      <c r="W64" s="13">
        <f t="shared" si="7"/>
        <v>87.2786414638702</v>
      </c>
      <c r="X64" s="13">
        <f t="shared" si="7"/>
        <v>0</v>
      </c>
      <c r="Y64" s="13">
        <f t="shared" si="7"/>
        <v>0</v>
      </c>
      <c r="Z64" s="14">
        <f t="shared" si="7"/>
        <v>91.99873322210442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94.9920424403183</v>
      </c>
      <c r="E65" s="13">
        <f t="shared" si="7"/>
        <v>94.9920424403183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88.9866525198939</v>
      </c>
      <c r="X65" s="13">
        <f t="shared" si="7"/>
        <v>0</v>
      </c>
      <c r="Y65" s="13">
        <f t="shared" si="7"/>
        <v>0</v>
      </c>
      <c r="Z65" s="14">
        <f t="shared" si="7"/>
        <v>94.9920424403183</v>
      </c>
    </row>
    <row r="66" spans="1:26" ht="13.5">
      <c r="A66" s="39" t="s">
        <v>112</v>
      </c>
      <c r="B66" s="15">
        <f t="shared" si="7"/>
        <v>75.70620439091766</v>
      </c>
      <c r="C66" s="15">
        <f t="shared" si="7"/>
        <v>0</v>
      </c>
      <c r="D66" s="4">
        <f t="shared" si="7"/>
        <v>90.00286123032905</v>
      </c>
      <c r="E66" s="16">
        <f t="shared" si="7"/>
        <v>90.00286123032905</v>
      </c>
      <c r="F66" s="16">
        <f t="shared" si="7"/>
        <v>16.49693347119729</v>
      </c>
      <c r="G66" s="16">
        <f t="shared" si="7"/>
        <v>6.572842782545607</v>
      </c>
      <c r="H66" s="16">
        <f t="shared" si="7"/>
        <v>17.540249394788297</v>
      </c>
      <c r="I66" s="16">
        <f t="shared" si="7"/>
        <v>13.077129312713584</v>
      </c>
      <c r="J66" s="16">
        <f t="shared" si="7"/>
        <v>15.16540573992419</v>
      </c>
      <c r="K66" s="16">
        <f t="shared" si="7"/>
        <v>15.05599318370812</v>
      </c>
      <c r="L66" s="16">
        <f t="shared" si="7"/>
        <v>9.830059281918196</v>
      </c>
      <c r="M66" s="16">
        <f t="shared" si="7"/>
        <v>13.283818053122873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13.185271959218467</v>
      </c>
      <c r="W66" s="16">
        <f t="shared" si="7"/>
        <v>90.00281545064378</v>
      </c>
      <c r="X66" s="16">
        <f t="shared" si="7"/>
        <v>0</v>
      </c>
      <c r="Y66" s="16">
        <f t="shared" si="7"/>
        <v>0</v>
      </c>
      <c r="Z66" s="17">
        <f t="shared" si="7"/>
        <v>90.00286123032905</v>
      </c>
    </row>
    <row r="67" spans="1:26" ht="13.5" hidden="1">
      <c r="A67" s="40" t="s">
        <v>113</v>
      </c>
      <c r="B67" s="23">
        <v>481285060</v>
      </c>
      <c r="C67" s="23"/>
      <c r="D67" s="24">
        <v>585203840</v>
      </c>
      <c r="E67" s="25">
        <v>585203840</v>
      </c>
      <c r="F67" s="25">
        <v>44725594</v>
      </c>
      <c r="G67" s="25">
        <v>50697315</v>
      </c>
      <c r="H67" s="25">
        <v>41951715</v>
      </c>
      <c r="I67" s="25">
        <v>137374624</v>
      </c>
      <c r="J67" s="25">
        <v>45750716</v>
      </c>
      <c r="K67" s="25">
        <v>46144950</v>
      </c>
      <c r="L67" s="25">
        <v>41558517</v>
      </c>
      <c r="M67" s="25">
        <v>133454183</v>
      </c>
      <c r="N67" s="25"/>
      <c r="O67" s="25"/>
      <c r="P67" s="25"/>
      <c r="Q67" s="25"/>
      <c r="R67" s="25"/>
      <c r="S67" s="25"/>
      <c r="T67" s="25"/>
      <c r="U67" s="25"/>
      <c r="V67" s="25">
        <v>270828807</v>
      </c>
      <c r="W67" s="25">
        <v>292601920</v>
      </c>
      <c r="X67" s="25"/>
      <c r="Y67" s="24"/>
      <c r="Z67" s="26">
        <v>585203840</v>
      </c>
    </row>
    <row r="68" spans="1:26" ht="13.5" hidden="1">
      <c r="A68" s="36" t="s">
        <v>31</v>
      </c>
      <c r="B68" s="18">
        <v>92484526</v>
      </c>
      <c r="C68" s="18"/>
      <c r="D68" s="19">
        <v>93932380</v>
      </c>
      <c r="E68" s="20">
        <v>93932380</v>
      </c>
      <c r="F68" s="20">
        <v>15886568</v>
      </c>
      <c r="G68" s="20">
        <v>8087310</v>
      </c>
      <c r="H68" s="20">
        <v>7857025</v>
      </c>
      <c r="I68" s="20">
        <v>31830903</v>
      </c>
      <c r="J68" s="20">
        <v>8633560</v>
      </c>
      <c r="K68" s="20">
        <v>8077291</v>
      </c>
      <c r="L68" s="20">
        <v>8092954</v>
      </c>
      <c r="M68" s="20">
        <v>24803805</v>
      </c>
      <c r="N68" s="20"/>
      <c r="O68" s="20"/>
      <c r="P68" s="20"/>
      <c r="Q68" s="20"/>
      <c r="R68" s="20"/>
      <c r="S68" s="20"/>
      <c r="T68" s="20"/>
      <c r="U68" s="20"/>
      <c r="V68" s="20">
        <v>56634708</v>
      </c>
      <c r="W68" s="20">
        <v>46966190</v>
      </c>
      <c r="X68" s="20"/>
      <c r="Y68" s="19"/>
      <c r="Z68" s="22">
        <v>93932380</v>
      </c>
    </row>
    <row r="69" spans="1:26" ht="13.5" hidden="1">
      <c r="A69" s="37" t="s">
        <v>32</v>
      </c>
      <c r="B69" s="18">
        <v>370641733</v>
      </c>
      <c r="C69" s="18"/>
      <c r="D69" s="19">
        <v>473796460</v>
      </c>
      <c r="E69" s="20">
        <v>473796460</v>
      </c>
      <c r="F69" s="20">
        <v>27215203</v>
      </c>
      <c r="G69" s="20">
        <v>40933957</v>
      </c>
      <c r="H69" s="20">
        <v>32896349</v>
      </c>
      <c r="I69" s="20">
        <v>101045509</v>
      </c>
      <c r="J69" s="20">
        <v>35501281</v>
      </c>
      <c r="K69" s="20">
        <v>36455052</v>
      </c>
      <c r="L69" s="20">
        <v>31757791</v>
      </c>
      <c r="M69" s="20">
        <v>103714124</v>
      </c>
      <c r="N69" s="20"/>
      <c r="O69" s="20"/>
      <c r="P69" s="20"/>
      <c r="Q69" s="20"/>
      <c r="R69" s="20"/>
      <c r="S69" s="20"/>
      <c r="T69" s="20"/>
      <c r="U69" s="20"/>
      <c r="V69" s="20">
        <v>204759633</v>
      </c>
      <c r="W69" s="20">
        <v>236898230</v>
      </c>
      <c r="X69" s="20"/>
      <c r="Y69" s="19"/>
      <c r="Z69" s="22">
        <v>473796460</v>
      </c>
    </row>
    <row r="70" spans="1:26" ht="13.5" hidden="1">
      <c r="A70" s="38" t="s">
        <v>107</v>
      </c>
      <c r="B70" s="18">
        <v>164079433</v>
      </c>
      <c r="C70" s="18"/>
      <c r="D70" s="19">
        <v>201404060</v>
      </c>
      <c r="E70" s="20">
        <v>201404060</v>
      </c>
      <c r="F70" s="20">
        <v>13285288</v>
      </c>
      <c r="G70" s="20">
        <v>20360363</v>
      </c>
      <c r="H70" s="20">
        <v>13076941</v>
      </c>
      <c r="I70" s="20">
        <v>46722592</v>
      </c>
      <c r="J70" s="20">
        <v>16890547</v>
      </c>
      <c r="K70" s="20">
        <v>14218849</v>
      </c>
      <c r="L70" s="20">
        <v>11334614</v>
      </c>
      <c r="M70" s="20">
        <v>42444010</v>
      </c>
      <c r="N70" s="20"/>
      <c r="O70" s="20"/>
      <c r="P70" s="20"/>
      <c r="Q70" s="20"/>
      <c r="R70" s="20"/>
      <c r="S70" s="20"/>
      <c r="T70" s="20"/>
      <c r="U70" s="20"/>
      <c r="V70" s="20">
        <v>89166602</v>
      </c>
      <c r="W70" s="20">
        <v>100702030</v>
      </c>
      <c r="X70" s="20"/>
      <c r="Y70" s="19"/>
      <c r="Z70" s="22">
        <v>201404060</v>
      </c>
    </row>
    <row r="71" spans="1:26" ht="13.5" hidden="1">
      <c r="A71" s="38" t="s">
        <v>108</v>
      </c>
      <c r="B71" s="18">
        <v>159051485</v>
      </c>
      <c r="C71" s="18"/>
      <c r="D71" s="19">
        <v>186538800</v>
      </c>
      <c r="E71" s="20">
        <v>186538800</v>
      </c>
      <c r="F71" s="20">
        <v>10797835</v>
      </c>
      <c r="G71" s="20">
        <v>16197087</v>
      </c>
      <c r="H71" s="20">
        <v>15497858</v>
      </c>
      <c r="I71" s="20">
        <v>42492780</v>
      </c>
      <c r="J71" s="20">
        <v>14227585</v>
      </c>
      <c r="K71" s="20">
        <v>17872596</v>
      </c>
      <c r="L71" s="20">
        <v>16069740</v>
      </c>
      <c r="M71" s="20">
        <v>48169921</v>
      </c>
      <c r="N71" s="20"/>
      <c r="O71" s="20"/>
      <c r="P71" s="20"/>
      <c r="Q71" s="20"/>
      <c r="R71" s="20"/>
      <c r="S71" s="20"/>
      <c r="T71" s="20"/>
      <c r="U71" s="20"/>
      <c r="V71" s="20">
        <v>90662701</v>
      </c>
      <c r="W71" s="20">
        <v>93269400</v>
      </c>
      <c r="X71" s="20"/>
      <c r="Y71" s="19"/>
      <c r="Z71" s="22">
        <v>186538800</v>
      </c>
    </row>
    <row r="72" spans="1:26" ht="13.5" hidden="1">
      <c r="A72" s="38" t="s">
        <v>109</v>
      </c>
      <c r="B72" s="18">
        <v>19988900</v>
      </c>
      <c r="C72" s="18"/>
      <c r="D72" s="19">
        <v>31937770</v>
      </c>
      <c r="E72" s="20">
        <v>31937770</v>
      </c>
      <c r="F72" s="20">
        <v>1642037</v>
      </c>
      <c r="G72" s="20">
        <v>1866747</v>
      </c>
      <c r="H72" s="20">
        <v>1813463</v>
      </c>
      <c r="I72" s="20">
        <v>5322247</v>
      </c>
      <c r="J72" s="20">
        <v>1869985</v>
      </c>
      <c r="K72" s="20">
        <v>1839143</v>
      </c>
      <c r="L72" s="20">
        <v>1849057</v>
      </c>
      <c r="M72" s="20">
        <v>5558185</v>
      </c>
      <c r="N72" s="20"/>
      <c r="O72" s="20"/>
      <c r="P72" s="20"/>
      <c r="Q72" s="20"/>
      <c r="R72" s="20"/>
      <c r="S72" s="20"/>
      <c r="T72" s="20"/>
      <c r="U72" s="20"/>
      <c r="V72" s="20">
        <v>10880432</v>
      </c>
      <c r="W72" s="20">
        <v>15968885</v>
      </c>
      <c r="X72" s="20"/>
      <c r="Y72" s="19"/>
      <c r="Z72" s="22">
        <v>31937770</v>
      </c>
    </row>
    <row r="73" spans="1:26" ht="13.5" hidden="1">
      <c r="A73" s="38" t="s">
        <v>110</v>
      </c>
      <c r="B73" s="18">
        <v>27521915</v>
      </c>
      <c r="C73" s="18"/>
      <c r="D73" s="19">
        <v>44490830</v>
      </c>
      <c r="E73" s="20">
        <v>44490830</v>
      </c>
      <c r="F73" s="20">
        <v>1490043</v>
      </c>
      <c r="G73" s="20">
        <v>2509760</v>
      </c>
      <c r="H73" s="20">
        <v>2508087</v>
      </c>
      <c r="I73" s="20">
        <v>6507890</v>
      </c>
      <c r="J73" s="20">
        <v>2513164</v>
      </c>
      <c r="K73" s="20">
        <v>2524464</v>
      </c>
      <c r="L73" s="20">
        <v>2504380</v>
      </c>
      <c r="M73" s="20">
        <v>7542008</v>
      </c>
      <c r="N73" s="20"/>
      <c r="O73" s="20"/>
      <c r="P73" s="20"/>
      <c r="Q73" s="20"/>
      <c r="R73" s="20"/>
      <c r="S73" s="20"/>
      <c r="T73" s="20"/>
      <c r="U73" s="20"/>
      <c r="V73" s="20">
        <v>14049898</v>
      </c>
      <c r="W73" s="20">
        <v>22245415</v>
      </c>
      <c r="X73" s="20"/>
      <c r="Y73" s="19"/>
      <c r="Z73" s="22">
        <v>44490830</v>
      </c>
    </row>
    <row r="74" spans="1:26" ht="13.5" hidden="1">
      <c r="A74" s="38" t="s">
        <v>111</v>
      </c>
      <c r="B74" s="18"/>
      <c r="C74" s="18"/>
      <c r="D74" s="19">
        <v>9425000</v>
      </c>
      <c r="E74" s="20">
        <v>9425000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4712500</v>
      </c>
      <c r="X74" s="20"/>
      <c r="Y74" s="19"/>
      <c r="Z74" s="22">
        <v>9425000</v>
      </c>
    </row>
    <row r="75" spans="1:26" ht="13.5" hidden="1">
      <c r="A75" s="39" t="s">
        <v>112</v>
      </c>
      <c r="B75" s="27">
        <v>18158801</v>
      </c>
      <c r="C75" s="27"/>
      <c r="D75" s="28">
        <v>17475000</v>
      </c>
      <c r="E75" s="29">
        <v>17475000</v>
      </c>
      <c r="F75" s="29">
        <v>1623823</v>
      </c>
      <c r="G75" s="29">
        <v>1676048</v>
      </c>
      <c r="H75" s="29">
        <v>1198341</v>
      </c>
      <c r="I75" s="29">
        <v>4498212</v>
      </c>
      <c r="J75" s="29">
        <v>1615875</v>
      </c>
      <c r="K75" s="29">
        <v>1612607</v>
      </c>
      <c r="L75" s="29">
        <v>1707772</v>
      </c>
      <c r="M75" s="29">
        <v>4936254</v>
      </c>
      <c r="N75" s="29"/>
      <c r="O75" s="29"/>
      <c r="P75" s="29"/>
      <c r="Q75" s="29"/>
      <c r="R75" s="29"/>
      <c r="S75" s="29"/>
      <c r="T75" s="29"/>
      <c r="U75" s="29"/>
      <c r="V75" s="29">
        <v>9434466</v>
      </c>
      <c r="W75" s="29">
        <v>8737500</v>
      </c>
      <c r="X75" s="29"/>
      <c r="Y75" s="28"/>
      <c r="Z75" s="30">
        <v>17475000</v>
      </c>
    </row>
    <row r="76" spans="1:26" ht="13.5" hidden="1">
      <c r="A76" s="41" t="s">
        <v>114</v>
      </c>
      <c r="B76" s="31">
        <v>409485282</v>
      </c>
      <c r="C76" s="31"/>
      <c r="D76" s="32">
        <v>543620000</v>
      </c>
      <c r="E76" s="33">
        <v>543620000</v>
      </c>
      <c r="F76" s="33">
        <v>35735773</v>
      </c>
      <c r="G76" s="33">
        <v>39377090</v>
      </c>
      <c r="H76" s="33">
        <v>33241804</v>
      </c>
      <c r="I76" s="33">
        <v>108354667</v>
      </c>
      <c r="J76" s="33">
        <v>41303227</v>
      </c>
      <c r="K76" s="33">
        <v>31764927</v>
      </c>
      <c r="L76" s="33">
        <v>36962706</v>
      </c>
      <c r="M76" s="33">
        <v>110030860</v>
      </c>
      <c r="N76" s="33"/>
      <c r="O76" s="33"/>
      <c r="P76" s="33"/>
      <c r="Q76" s="33"/>
      <c r="R76" s="33"/>
      <c r="S76" s="33"/>
      <c r="T76" s="33"/>
      <c r="U76" s="33"/>
      <c r="V76" s="33">
        <v>218385527</v>
      </c>
      <c r="W76" s="33">
        <v>273731060</v>
      </c>
      <c r="X76" s="33"/>
      <c r="Y76" s="32"/>
      <c r="Z76" s="34">
        <v>543620000</v>
      </c>
    </row>
    <row r="77" spans="1:26" ht="13.5" hidden="1">
      <c r="A77" s="36" t="s">
        <v>31</v>
      </c>
      <c r="B77" s="18">
        <v>92484526</v>
      </c>
      <c r="C77" s="18"/>
      <c r="D77" s="19">
        <v>85356000</v>
      </c>
      <c r="E77" s="20">
        <v>85356000</v>
      </c>
      <c r="F77" s="20">
        <v>6991649</v>
      </c>
      <c r="G77" s="20">
        <v>7712420</v>
      </c>
      <c r="H77" s="20">
        <v>6984866</v>
      </c>
      <c r="I77" s="20">
        <v>21688935</v>
      </c>
      <c r="J77" s="20">
        <v>8170033</v>
      </c>
      <c r="K77" s="20">
        <v>5489601</v>
      </c>
      <c r="L77" s="20">
        <v>6667274</v>
      </c>
      <c r="M77" s="20">
        <v>20326908</v>
      </c>
      <c r="N77" s="20"/>
      <c r="O77" s="20"/>
      <c r="P77" s="20"/>
      <c r="Q77" s="20"/>
      <c r="R77" s="20"/>
      <c r="S77" s="20"/>
      <c r="T77" s="20"/>
      <c r="U77" s="20"/>
      <c r="V77" s="20">
        <v>42015843</v>
      </c>
      <c r="W77" s="20">
        <v>45224580</v>
      </c>
      <c r="X77" s="20"/>
      <c r="Y77" s="19"/>
      <c r="Z77" s="22">
        <v>85356000</v>
      </c>
    </row>
    <row r="78" spans="1:26" ht="13.5" hidden="1">
      <c r="A78" s="37" t="s">
        <v>32</v>
      </c>
      <c r="B78" s="18">
        <v>303253417</v>
      </c>
      <c r="C78" s="18"/>
      <c r="D78" s="19">
        <v>442536000</v>
      </c>
      <c r="E78" s="20">
        <v>442536000</v>
      </c>
      <c r="F78" s="20">
        <v>28476243</v>
      </c>
      <c r="G78" s="20">
        <v>31554506</v>
      </c>
      <c r="H78" s="20">
        <v>26046746</v>
      </c>
      <c r="I78" s="20">
        <v>86077495</v>
      </c>
      <c r="J78" s="20">
        <v>32888140</v>
      </c>
      <c r="K78" s="20">
        <v>26032532</v>
      </c>
      <c r="L78" s="20">
        <v>30127557</v>
      </c>
      <c r="M78" s="20">
        <v>89048229</v>
      </c>
      <c r="N78" s="20"/>
      <c r="O78" s="20"/>
      <c r="P78" s="20"/>
      <c r="Q78" s="20"/>
      <c r="R78" s="20"/>
      <c r="S78" s="20"/>
      <c r="T78" s="20"/>
      <c r="U78" s="20"/>
      <c r="V78" s="20">
        <v>175125724</v>
      </c>
      <c r="W78" s="20">
        <v>220642484</v>
      </c>
      <c r="X78" s="20"/>
      <c r="Y78" s="19"/>
      <c r="Z78" s="22">
        <v>442536000</v>
      </c>
    </row>
    <row r="79" spans="1:26" ht="13.5" hidden="1">
      <c r="A79" s="38" t="s">
        <v>107</v>
      </c>
      <c r="B79" s="18">
        <v>134020080</v>
      </c>
      <c r="C79" s="18"/>
      <c r="D79" s="19">
        <v>191655000</v>
      </c>
      <c r="E79" s="20">
        <v>191655000</v>
      </c>
      <c r="F79" s="20">
        <v>15324222</v>
      </c>
      <c r="G79" s="20">
        <v>17777231</v>
      </c>
      <c r="H79" s="20">
        <v>13967910</v>
      </c>
      <c r="I79" s="20">
        <v>47069363</v>
      </c>
      <c r="J79" s="20">
        <v>15165800</v>
      </c>
      <c r="K79" s="20">
        <v>13061378</v>
      </c>
      <c r="L79" s="20">
        <v>15957701</v>
      </c>
      <c r="M79" s="20">
        <v>44184879</v>
      </c>
      <c r="N79" s="20"/>
      <c r="O79" s="20"/>
      <c r="P79" s="20"/>
      <c r="Q79" s="20"/>
      <c r="R79" s="20"/>
      <c r="S79" s="20"/>
      <c r="T79" s="20"/>
      <c r="U79" s="20"/>
      <c r="V79" s="20">
        <v>91254242</v>
      </c>
      <c r="W79" s="20">
        <v>96831996</v>
      </c>
      <c r="X79" s="20"/>
      <c r="Y79" s="19"/>
      <c r="Z79" s="22">
        <v>191655000</v>
      </c>
    </row>
    <row r="80" spans="1:26" ht="13.5" hidden="1">
      <c r="A80" s="38" t="s">
        <v>108</v>
      </c>
      <c r="B80" s="18">
        <v>130426504</v>
      </c>
      <c r="C80" s="18"/>
      <c r="D80" s="19">
        <v>171615000</v>
      </c>
      <c r="E80" s="20">
        <v>171615000</v>
      </c>
      <c r="F80" s="20">
        <v>8317122</v>
      </c>
      <c r="G80" s="20">
        <v>8193897</v>
      </c>
      <c r="H80" s="20">
        <v>7917429</v>
      </c>
      <c r="I80" s="20">
        <v>24428448</v>
      </c>
      <c r="J80" s="20">
        <v>9165360</v>
      </c>
      <c r="K80" s="20">
        <v>8740075</v>
      </c>
      <c r="L80" s="20">
        <v>9475771</v>
      </c>
      <c r="M80" s="20">
        <v>27381206</v>
      </c>
      <c r="N80" s="20"/>
      <c r="O80" s="20"/>
      <c r="P80" s="20"/>
      <c r="Q80" s="20"/>
      <c r="R80" s="20"/>
      <c r="S80" s="20"/>
      <c r="T80" s="20"/>
      <c r="U80" s="20"/>
      <c r="V80" s="20">
        <v>51809654</v>
      </c>
      <c r="W80" s="20">
        <v>85829996</v>
      </c>
      <c r="X80" s="20"/>
      <c r="Y80" s="19"/>
      <c r="Z80" s="22">
        <v>171615000</v>
      </c>
    </row>
    <row r="81" spans="1:26" ht="13.5" hidden="1">
      <c r="A81" s="38" t="s">
        <v>109</v>
      </c>
      <c r="B81" s="18">
        <v>16326933</v>
      </c>
      <c r="C81" s="18"/>
      <c r="D81" s="19">
        <v>29382000</v>
      </c>
      <c r="E81" s="20">
        <v>29382000</v>
      </c>
      <c r="F81" s="20">
        <v>2177900</v>
      </c>
      <c r="G81" s="20">
        <v>2489997</v>
      </c>
      <c r="H81" s="20">
        <v>2094517</v>
      </c>
      <c r="I81" s="20">
        <v>6762414</v>
      </c>
      <c r="J81" s="20">
        <v>3746606</v>
      </c>
      <c r="K81" s="20">
        <v>1715437</v>
      </c>
      <c r="L81" s="20">
        <v>2139695</v>
      </c>
      <c r="M81" s="20">
        <v>7601738</v>
      </c>
      <c r="N81" s="20"/>
      <c r="O81" s="20"/>
      <c r="P81" s="20"/>
      <c r="Q81" s="20"/>
      <c r="R81" s="20"/>
      <c r="S81" s="20"/>
      <c r="T81" s="20"/>
      <c r="U81" s="20"/>
      <c r="V81" s="20">
        <v>14364152</v>
      </c>
      <c r="W81" s="20">
        <v>14371500</v>
      </c>
      <c r="X81" s="20"/>
      <c r="Y81" s="19"/>
      <c r="Z81" s="22">
        <v>29382000</v>
      </c>
    </row>
    <row r="82" spans="1:26" ht="13.5" hidden="1">
      <c r="A82" s="38" t="s">
        <v>110</v>
      </c>
      <c r="B82" s="18">
        <v>22479900</v>
      </c>
      <c r="C82" s="18"/>
      <c r="D82" s="19">
        <v>40931000</v>
      </c>
      <c r="E82" s="20">
        <v>40931000</v>
      </c>
      <c r="F82" s="20">
        <v>2278549</v>
      </c>
      <c r="G82" s="20">
        <v>2644078</v>
      </c>
      <c r="H82" s="20">
        <v>1958352</v>
      </c>
      <c r="I82" s="20">
        <v>6880979</v>
      </c>
      <c r="J82" s="20">
        <v>3879288</v>
      </c>
      <c r="K82" s="20">
        <v>1802836</v>
      </c>
      <c r="L82" s="20">
        <v>2231298</v>
      </c>
      <c r="M82" s="20">
        <v>7913422</v>
      </c>
      <c r="N82" s="20"/>
      <c r="O82" s="20"/>
      <c r="P82" s="20"/>
      <c r="Q82" s="20"/>
      <c r="R82" s="20"/>
      <c r="S82" s="20"/>
      <c r="T82" s="20"/>
      <c r="U82" s="20"/>
      <c r="V82" s="20">
        <v>14794401</v>
      </c>
      <c r="W82" s="20">
        <v>19415496</v>
      </c>
      <c r="X82" s="20"/>
      <c r="Y82" s="19"/>
      <c r="Z82" s="22">
        <v>40931000</v>
      </c>
    </row>
    <row r="83" spans="1:26" ht="13.5" hidden="1">
      <c r="A83" s="38" t="s">
        <v>111</v>
      </c>
      <c r="B83" s="18"/>
      <c r="C83" s="18"/>
      <c r="D83" s="19">
        <v>8953000</v>
      </c>
      <c r="E83" s="20">
        <v>8953000</v>
      </c>
      <c r="F83" s="20">
        <v>378450</v>
      </c>
      <c r="G83" s="20">
        <v>449303</v>
      </c>
      <c r="H83" s="20">
        <v>108538</v>
      </c>
      <c r="I83" s="20">
        <v>936291</v>
      </c>
      <c r="J83" s="20">
        <v>931086</v>
      </c>
      <c r="K83" s="20">
        <v>712806</v>
      </c>
      <c r="L83" s="20">
        <v>323092</v>
      </c>
      <c r="M83" s="20">
        <v>1966984</v>
      </c>
      <c r="N83" s="20"/>
      <c r="O83" s="20"/>
      <c r="P83" s="20"/>
      <c r="Q83" s="20"/>
      <c r="R83" s="20"/>
      <c r="S83" s="20"/>
      <c r="T83" s="20"/>
      <c r="U83" s="20"/>
      <c r="V83" s="20">
        <v>2903275</v>
      </c>
      <c r="W83" s="20">
        <v>4193496</v>
      </c>
      <c r="X83" s="20"/>
      <c r="Y83" s="19"/>
      <c r="Z83" s="22">
        <v>8953000</v>
      </c>
    </row>
    <row r="84" spans="1:26" ht="13.5" hidden="1">
      <c r="A84" s="39" t="s">
        <v>112</v>
      </c>
      <c r="B84" s="27">
        <v>13747339</v>
      </c>
      <c r="C84" s="27"/>
      <c r="D84" s="28">
        <v>15728000</v>
      </c>
      <c r="E84" s="29">
        <v>15728000</v>
      </c>
      <c r="F84" s="29">
        <v>267881</v>
      </c>
      <c r="G84" s="29">
        <v>110164</v>
      </c>
      <c r="H84" s="29">
        <v>210192</v>
      </c>
      <c r="I84" s="29">
        <v>588237</v>
      </c>
      <c r="J84" s="29">
        <v>245054</v>
      </c>
      <c r="K84" s="29">
        <v>242794</v>
      </c>
      <c r="L84" s="29">
        <v>167875</v>
      </c>
      <c r="M84" s="29">
        <v>655723</v>
      </c>
      <c r="N84" s="29"/>
      <c r="O84" s="29"/>
      <c r="P84" s="29"/>
      <c r="Q84" s="29"/>
      <c r="R84" s="29"/>
      <c r="S84" s="29"/>
      <c r="T84" s="29"/>
      <c r="U84" s="29"/>
      <c r="V84" s="29">
        <v>1243960</v>
      </c>
      <c r="W84" s="29">
        <v>7863996</v>
      </c>
      <c r="X84" s="29"/>
      <c r="Y84" s="28"/>
      <c r="Z84" s="30">
        <v>15728000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16322286</v>
      </c>
      <c r="C5" s="18">
        <v>0</v>
      </c>
      <c r="D5" s="63">
        <v>17437681</v>
      </c>
      <c r="E5" s="64">
        <v>17437681</v>
      </c>
      <c r="F5" s="64">
        <v>499096</v>
      </c>
      <c r="G5" s="64">
        <v>1312739</v>
      </c>
      <c r="H5" s="64">
        <v>3358602</v>
      </c>
      <c r="I5" s="64">
        <v>5170437</v>
      </c>
      <c r="J5" s="64">
        <v>1689246</v>
      </c>
      <c r="K5" s="64">
        <v>1658051</v>
      </c>
      <c r="L5" s="64">
        <v>1658051</v>
      </c>
      <c r="M5" s="64">
        <v>5005348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10175785</v>
      </c>
      <c r="W5" s="64">
        <v>8718841</v>
      </c>
      <c r="X5" s="64">
        <v>1456944</v>
      </c>
      <c r="Y5" s="65">
        <v>16.71</v>
      </c>
      <c r="Z5" s="66">
        <v>17437681</v>
      </c>
    </row>
    <row r="6" spans="1:26" ht="13.5">
      <c r="A6" s="62" t="s">
        <v>32</v>
      </c>
      <c r="B6" s="18">
        <v>43222421</v>
      </c>
      <c r="C6" s="18">
        <v>0</v>
      </c>
      <c r="D6" s="63">
        <v>31944488</v>
      </c>
      <c r="E6" s="64">
        <v>31944488</v>
      </c>
      <c r="F6" s="64">
        <v>1383714</v>
      </c>
      <c r="G6" s="64">
        <v>1983969</v>
      </c>
      <c r="H6" s="64">
        <v>1056002</v>
      </c>
      <c r="I6" s="64">
        <v>4423685</v>
      </c>
      <c r="J6" s="64">
        <v>3693528</v>
      </c>
      <c r="K6" s="64">
        <v>4284963</v>
      </c>
      <c r="L6" s="64">
        <v>3898641</v>
      </c>
      <c r="M6" s="64">
        <v>11877132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16300817</v>
      </c>
      <c r="W6" s="64">
        <v>15972244</v>
      </c>
      <c r="X6" s="64">
        <v>328573</v>
      </c>
      <c r="Y6" s="65">
        <v>2.06</v>
      </c>
      <c r="Z6" s="66">
        <v>31944488</v>
      </c>
    </row>
    <row r="7" spans="1:26" ht="13.5">
      <c r="A7" s="62" t="s">
        <v>33</v>
      </c>
      <c r="B7" s="18">
        <v>159604</v>
      </c>
      <c r="C7" s="18">
        <v>0</v>
      </c>
      <c r="D7" s="63">
        <v>90406</v>
      </c>
      <c r="E7" s="64">
        <v>90406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45203</v>
      </c>
      <c r="X7" s="64">
        <v>-45203</v>
      </c>
      <c r="Y7" s="65">
        <v>-100</v>
      </c>
      <c r="Z7" s="66">
        <v>90406</v>
      </c>
    </row>
    <row r="8" spans="1:26" ht="13.5">
      <c r="A8" s="62" t="s">
        <v>34</v>
      </c>
      <c r="B8" s="18">
        <v>78560200</v>
      </c>
      <c r="C8" s="18">
        <v>0</v>
      </c>
      <c r="D8" s="63">
        <v>78084000</v>
      </c>
      <c r="E8" s="64">
        <v>78084000</v>
      </c>
      <c r="F8" s="64">
        <v>28298000</v>
      </c>
      <c r="G8" s="64">
        <v>890000</v>
      </c>
      <c r="H8" s="64">
        <v>0</v>
      </c>
      <c r="I8" s="64">
        <v>29188000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29188000</v>
      </c>
      <c r="W8" s="64">
        <v>39042000</v>
      </c>
      <c r="X8" s="64">
        <v>-9854000</v>
      </c>
      <c r="Y8" s="65">
        <v>-25.24</v>
      </c>
      <c r="Z8" s="66">
        <v>78084000</v>
      </c>
    </row>
    <row r="9" spans="1:26" ht="13.5">
      <c r="A9" s="62" t="s">
        <v>35</v>
      </c>
      <c r="B9" s="18">
        <v>14474853</v>
      </c>
      <c r="C9" s="18">
        <v>0</v>
      </c>
      <c r="D9" s="63">
        <v>26774117</v>
      </c>
      <c r="E9" s="64">
        <v>26774117</v>
      </c>
      <c r="F9" s="64">
        <v>224190</v>
      </c>
      <c r="G9" s="64">
        <v>0</v>
      </c>
      <c r="H9" s="64">
        <v>4770119</v>
      </c>
      <c r="I9" s="64">
        <v>4994309</v>
      </c>
      <c r="J9" s="64">
        <v>0</v>
      </c>
      <c r="K9" s="64">
        <v>116181</v>
      </c>
      <c r="L9" s="64">
        <v>678061</v>
      </c>
      <c r="M9" s="64">
        <v>794242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5788551</v>
      </c>
      <c r="W9" s="64">
        <v>13387059</v>
      </c>
      <c r="X9" s="64">
        <v>-7598508</v>
      </c>
      <c r="Y9" s="65">
        <v>-56.76</v>
      </c>
      <c r="Z9" s="66">
        <v>26774117</v>
      </c>
    </row>
    <row r="10" spans="1:26" ht="25.5">
      <c r="A10" s="67" t="s">
        <v>99</v>
      </c>
      <c r="B10" s="68">
        <f>SUM(B5:B9)</f>
        <v>152739364</v>
      </c>
      <c r="C10" s="68">
        <f>SUM(C5:C9)</f>
        <v>0</v>
      </c>
      <c r="D10" s="69">
        <f aca="true" t="shared" si="0" ref="D10:Z10">SUM(D5:D9)</f>
        <v>154330692</v>
      </c>
      <c r="E10" s="70">
        <f t="shared" si="0"/>
        <v>154330692</v>
      </c>
      <c r="F10" s="70">
        <f t="shared" si="0"/>
        <v>30405000</v>
      </c>
      <c r="G10" s="70">
        <f t="shared" si="0"/>
        <v>4186708</v>
      </c>
      <c r="H10" s="70">
        <f t="shared" si="0"/>
        <v>9184723</v>
      </c>
      <c r="I10" s="70">
        <f t="shared" si="0"/>
        <v>43776431</v>
      </c>
      <c r="J10" s="70">
        <f t="shared" si="0"/>
        <v>5382774</v>
      </c>
      <c r="K10" s="70">
        <f t="shared" si="0"/>
        <v>6059195</v>
      </c>
      <c r="L10" s="70">
        <f t="shared" si="0"/>
        <v>6234753</v>
      </c>
      <c r="M10" s="70">
        <f t="shared" si="0"/>
        <v>17676722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61453153</v>
      </c>
      <c r="W10" s="70">
        <f t="shared" si="0"/>
        <v>77165347</v>
      </c>
      <c r="X10" s="70">
        <f t="shared" si="0"/>
        <v>-15712194</v>
      </c>
      <c r="Y10" s="71">
        <f>+IF(W10&lt;&gt;0,(X10/W10)*100,0)</f>
        <v>-20.36172273028203</v>
      </c>
      <c r="Z10" s="72">
        <f t="shared" si="0"/>
        <v>154330692</v>
      </c>
    </row>
    <row r="11" spans="1:26" ht="13.5">
      <c r="A11" s="62" t="s">
        <v>36</v>
      </c>
      <c r="B11" s="18">
        <v>66426989</v>
      </c>
      <c r="C11" s="18">
        <v>0</v>
      </c>
      <c r="D11" s="63">
        <v>59673471</v>
      </c>
      <c r="E11" s="64">
        <v>59673471</v>
      </c>
      <c r="F11" s="64">
        <v>9076245</v>
      </c>
      <c r="G11" s="64">
        <v>4492650</v>
      </c>
      <c r="H11" s="64">
        <v>3660167</v>
      </c>
      <c r="I11" s="64">
        <v>17229062</v>
      </c>
      <c r="J11" s="64">
        <v>1922361</v>
      </c>
      <c r="K11" s="64">
        <v>1494815</v>
      </c>
      <c r="L11" s="64">
        <v>1494815</v>
      </c>
      <c r="M11" s="64">
        <v>4911991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22141053</v>
      </c>
      <c r="W11" s="64">
        <v>29836736</v>
      </c>
      <c r="X11" s="64">
        <v>-7695683</v>
      </c>
      <c r="Y11" s="65">
        <v>-25.79</v>
      </c>
      <c r="Z11" s="66">
        <v>59673471</v>
      </c>
    </row>
    <row r="12" spans="1:26" ht="13.5">
      <c r="A12" s="62" t="s">
        <v>37</v>
      </c>
      <c r="B12" s="18">
        <v>5440964</v>
      </c>
      <c r="C12" s="18">
        <v>0</v>
      </c>
      <c r="D12" s="63">
        <v>4486566</v>
      </c>
      <c r="E12" s="64">
        <v>4486566</v>
      </c>
      <c r="F12" s="64">
        <v>254878</v>
      </c>
      <c r="G12" s="64">
        <v>249659</v>
      </c>
      <c r="H12" s="64">
        <v>248627</v>
      </c>
      <c r="I12" s="64">
        <v>753164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753164</v>
      </c>
      <c r="W12" s="64">
        <v>2243283</v>
      </c>
      <c r="X12" s="64">
        <v>-1490119</v>
      </c>
      <c r="Y12" s="65">
        <v>-66.43</v>
      </c>
      <c r="Z12" s="66">
        <v>4486566</v>
      </c>
    </row>
    <row r="13" spans="1:26" ht="13.5">
      <c r="A13" s="62" t="s">
        <v>100</v>
      </c>
      <c r="B13" s="18">
        <v>123676891</v>
      </c>
      <c r="C13" s="18">
        <v>0</v>
      </c>
      <c r="D13" s="63">
        <v>1144000</v>
      </c>
      <c r="E13" s="64">
        <v>1144000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572000</v>
      </c>
      <c r="X13" s="64">
        <v>-572000</v>
      </c>
      <c r="Y13" s="65">
        <v>-100</v>
      </c>
      <c r="Z13" s="66">
        <v>1144000</v>
      </c>
    </row>
    <row r="14" spans="1:26" ht="13.5">
      <c r="A14" s="62" t="s">
        <v>38</v>
      </c>
      <c r="B14" s="18">
        <v>7278597</v>
      </c>
      <c r="C14" s="18">
        <v>0</v>
      </c>
      <c r="D14" s="63">
        <v>0</v>
      </c>
      <c r="E14" s="64">
        <v>0</v>
      </c>
      <c r="F14" s="64">
        <v>7326945</v>
      </c>
      <c r="G14" s="64">
        <v>0</v>
      </c>
      <c r="H14" s="64">
        <v>0</v>
      </c>
      <c r="I14" s="64">
        <v>7326945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7326945</v>
      </c>
      <c r="W14" s="64">
        <v>0</v>
      </c>
      <c r="X14" s="64">
        <v>7326945</v>
      </c>
      <c r="Y14" s="65">
        <v>0</v>
      </c>
      <c r="Z14" s="66">
        <v>0</v>
      </c>
    </row>
    <row r="15" spans="1:26" ht="13.5">
      <c r="A15" s="62" t="s">
        <v>39</v>
      </c>
      <c r="B15" s="18">
        <v>9168910</v>
      </c>
      <c r="C15" s="18">
        <v>0</v>
      </c>
      <c r="D15" s="63">
        <v>13500000</v>
      </c>
      <c r="E15" s="64">
        <v>13500000</v>
      </c>
      <c r="F15" s="64">
        <v>45786</v>
      </c>
      <c r="G15" s="64">
        <v>37886</v>
      </c>
      <c r="H15" s="64">
        <v>0</v>
      </c>
      <c r="I15" s="64">
        <v>83672</v>
      </c>
      <c r="J15" s="64">
        <v>3477176</v>
      </c>
      <c r="K15" s="64">
        <v>3310295</v>
      </c>
      <c r="L15" s="64">
        <v>3477176</v>
      </c>
      <c r="M15" s="64">
        <v>10264647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10348319</v>
      </c>
      <c r="W15" s="64">
        <v>6750000</v>
      </c>
      <c r="X15" s="64">
        <v>3598319</v>
      </c>
      <c r="Y15" s="65">
        <v>53.31</v>
      </c>
      <c r="Z15" s="66">
        <v>13500000</v>
      </c>
    </row>
    <row r="16" spans="1:26" ht="13.5">
      <c r="A16" s="73" t="s">
        <v>40</v>
      </c>
      <c r="B16" s="18">
        <v>7529210</v>
      </c>
      <c r="C16" s="18">
        <v>0</v>
      </c>
      <c r="D16" s="63">
        <v>11859683</v>
      </c>
      <c r="E16" s="64">
        <v>11859683</v>
      </c>
      <c r="F16" s="64">
        <v>417706</v>
      </c>
      <c r="G16" s="64">
        <v>0</v>
      </c>
      <c r="H16" s="64">
        <v>0</v>
      </c>
      <c r="I16" s="64">
        <v>417706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417706</v>
      </c>
      <c r="W16" s="64">
        <v>5929842</v>
      </c>
      <c r="X16" s="64">
        <v>-5512136</v>
      </c>
      <c r="Y16" s="65">
        <v>-92.96</v>
      </c>
      <c r="Z16" s="66">
        <v>11859683</v>
      </c>
    </row>
    <row r="17" spans="1:26" ht="13.5">
      <c r="A17" s="62" t="s">
        <v>41</v>
      </c>
      <c r="B17" s="18">
        <v>83536871</v>
      </c>
      <c r="C17" s="18">
        <v>0</v>
      </c>
      <c r="D17" s="63">
        <v>63422198</v>
      </c>
      <c r="E17" s="64">
        <v>63422198</v>
      </c>
      <c r="F17" s="64">
        <v>8877904</v>
      </c>
      <c r="G17" s="64">
        <v>6291082</v>
      </c>
      <c r="H17" s="64">
        <v>4287848</v>
      </c>
      <c r="I17" s="64">
        <v>19456834</v>
      </c>
      <c r="J17" s="64">
        <v>7828300</v>
      </c>
      <c r="K17" s="64">
        <v>2035181</v>
      </c>
      <c r="L17" s="64">
        <v>4971105</v>
      </c>
      <c r="M17" s="64">
        <v>14834586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34291420</v>
      </c>
      <c r="W17" s="64">
        <v>31711099</v>
      </c>
      <c r="X17" s="64">
        <v>2580321</v>
      </c>
      <c r="Y17" s="65">
        <v>8.14</v>
      </c>
      <c r="Z17" s="66">
        <v>63422198</v>
      </c>
    </row>
    <row r="18" spans="1:26" ht="13.5">
      <c r="A18" s="74" t="s">
        <v>42</v>
      </c>
      <c r="B18" s="75">
        <f>SUM(B11:B17)</f>
        <v>303058432</v>
      </c>
      <c r="C18" s="75">
        <f>SUM(C11:C17)</f>
        <v>0</v>
      </c>
      <c r="D18" s="76">
        <f aca="true" t="shared" si="1" ref="D18:Z18">SUM(D11:D17)</f>
        <v>154085918</v>
      </c>
      <c r="E18" s="77">
        <f t="shared" si="1"/>
        <v>154085918</v>
      </c>
      <c r="F18" s="77">
        <f t="shared" si="1"/>
        <v>25999464</v>
      </c>
      <c r="G18" s="77">
        <f t="shared" si="1"/>
        <v>11071277</v>
      </c>
      <c r="H18" s="77">
        <f t="shared" si="1"/>
        <v>8196642</v>
      </c>
      <c r="I18" s="77">
        <f t="shared" si="1"/>
        <v>45267383</v>
      </c>
      <c r="J18" s="77">
        <f t="shared" si="1"/>
        <v>13227837</v>
      </c>
      <c r="K18" s="77">
        <f t="shared" si="1"/>
        <v>6840291</v>
      </c>
      <c r="L18" s="77">
        <f t="shared" si="1"/>
        <v>9943096</v>
      </c>
      <c r="M18" s="77">
        <f t="shared" si="1"/>
        <v>30011224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75278607</v>
      </c>
      <c r="W18" s="77">
        <f t="shared" si="1"/>
        <v>77042960</v>
      </c>
      <c r="X18" s="77">
        <f t="shared" si="1"/>
        <v>-1764353</v>
      </c>
      <c r="Y18" s="71">
        <f>+IF(W18&lt;&gt;0,(X18/W18)*100,0)</f>
        <v>-2.2900898407849333</v>
      </c>
      <c r="Z18" s="78">
        <f t="shared" si="1"/>
        <v>154085918</v>
      </c>
    </row>
    <row r="19" spans="1:26" ht="13.5">
      <c r="A19" s="74" t="s">
        <v>43</v>
      </c>
      <c r="B19" s="79">
        <f>+B10-B18</f>
        <v>-150319068</v>
      </c>
      <c r="C19" s="79">
        <f>+C10-C18</f>
        <v>0</v>
      </c>
      <c r="D19" s="80">
        <f aca="true" t="shared" si="2" ref="D19:Z19">+D10-D18</f>
        <v>244774</v>
      </c>
      <c r="E19" s="81">
        <f t="shared" si="2"/>
        <v>244774</v>
      </c>
      <c r="F19" s="81">
        <f t="shared" si="2"/>
        <v>4405536</v>
      </c>
      <c r="G19" s="81">
        <f t="shared" si="2"/>
        <v>-6884569</v>
      </c>
      <c r="H19" s="81">
        <f t="shared" si="2"/>
        <v>988081</v>
      </c>
      <c r="I19" s="81">
        <f t="shared" si="2"/>
        <v>-1490952</v>
      </c>
      <c r="J19" s="81">
        <f t="shared" si="2"/>
        <v>-7845063</v>
      </c>
      <c r="K19" s="81">
        <f t="shared" si="2"/>
        <v>-781096</v>
      </c>
      <c r="L19" s="81">
        <f t="shared" si="2"/>
        <v>-3708343</v>
      </c>
      <c r="M19" s="81">
        <f t="shared" si="2"/>
        <v>-12334502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-13825454</v>
      </c>
      <c r="W19" s="81">
        <f>IF(E10=E18,0,W10-W18)</f>
        <v>122387</v>
      </c>
      <c r="X19" s="81">
        <f t="shared" si="2"/>
        <v>-13947841</v>
      </c>
      <c r="Y19" s="82">
        <f>+IF(W19&lt;&gt;0,(X19/W19)*100,0)</f>
        <v>-11396.505347790206</v>
      </c>
      <c r="Z19" s="83">
        <f t="shared" si="2"/>
        <v>244774</v>
      </c>
    </row>
    <row r="20" spans="1:26" ht="13.5">
      <c r="A20" s="62" t="s">
        <v>44</v>
      </c>
      <c r="B20" s="18">
        <v>31615313</v>
      </c>
      <c r="C20" s="18">
        <v>0</v>
      </c>
      <c r="D20" s="63">
        <v>25533000</v>
      </c>
      <c r="E20" s="64">
        <v>25533000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12766500</v>
      </c>
      <c r="X20" s="64">
        <v>-12766500</v>
      </c>
      <c r="Y20" s="65">
        <v>-100</v>
      </c>
      <c r="Z20" s="66">
        <v>25533000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-118703755</v>
      </c>
      <c r="C22" s="90">
        <f>SUM(C19:C21)</f>
        <v>0</v>
      </c>
      <c r="D22" s="91">
        <f aca="true" t="shared" si="3" ref="D22:Z22">SUM(D19:D21)</f>
        <v>25777774</v>
      </c>
      <c r="E22" s="92">
        <f t="shared" si="3"/>
        <v>25777774</v>
      </c>
      <c r="F22" s="92">
        <f t="shared" si="3"/>
        <v>4405536</v>
      </c>
      <c r="G22" s="92">
        <f t="shared" si="3"/>
        <v>-6884569</v>
      </c>
      <c r="H22" s="92">
        <f t="shared" si="3"/>
        <v>988081</v>
      </c>
      <c r="I22" s="92">
        <f t="shared" si="3"/>
        <v>-1490952</v>
      </c>
      <c r="J22" s="92">
        <f t="shared" si="3"/>
        <v>-7845063</v>
      </c>
      <c r="K22" s="92">
        <f t="shared" si="3"/>
        <v>-781096</v>
      </c>
      <c r="L22" s="92">
        <f t="shared" si="3"/>
        <v>-3708343</v>
      </c>
      <c r="M22" s="92">
        <f t="shared" si="3"/>
        <v>-12334502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-13825454</v>
      </c>
      <c r="W22" s="92">
        <f t="shared" si="3"/>
        <v>12888887</v>
      </c>
      <c r="X22" s="92">
        <f t="shared" si="3"/>
        <v>-26714341</v>
      </c>
      <c r="Y22" s="93">
        <f>+IF(W22&lt;&gt;0,(X22/W22)*100,0)</f>
        <v>-207.26646916836185</v>
      </c>
      <c r="Z22" s="94">
        <f t="shared" si="3"/>
        <v>25777774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-118703755</v>
      </c>
      <c r="C24" s="79">
        <f>SUM(C22:C23)</f>
        <v>0</v>
      </c>
      <c r="D24" s="80">
        <f aca="true" t="shared" si="4" ref="D24:Z24">SUM(D22:D23)</f>
        <v>25777774</v>
      </c>
      <c r="E24" s="81">
        <f t="shared" si="4"/>
        <v>25777774</v>
      </c>
      <c r="F24" s="81">
        <f t="shared" si="4"/>
        <v>4405536</v>
      </c>
      <c r="G24" s="81">
        <f t="shared" si="4"/>
        <v>-6884569</v>
      </c>
      <c r="H24" s="81">
        <f t="shared" si="4"/>
        <v>988081</v>
      </c>
      <c r="I24" s="81">
        <f t="shared" si="4"/>
        <v>-1490952</v>
      </c>
      <c r="J24" s="81">
        <f t="shared" si="4"/>
        <v>-7845063</v>
      </c>
      <c r="K24" s="81">
        <f t="shared" si="4"/>
        <v>-781096</v>
      </c>
      <c r="L24" s="81">
        <f t="shared" si="4"/>
        <v>-3708343</v>
      </c>
      <c r="M24" s="81">
        <f t="shared" si="4"/>
        <v>-12334502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-13825454</v>
      </c>
      <c r="W24" s="81">
        <f t="shared" si="4"/>
        <v>12888887</v>
      </c>
      <c r="X24" s="81">
        <f t="shared" si="4"/>
        <v>-26714341</v>
      </c>
      <c r="Y24" s="82">
        <f>+IF(W24&lt;&gt;0,(X24/W24)*100,0)</f>
        <v>-207.26646916836185</v>
      </c>
      <c r="Z24" s="83">
        <f t="shared" si="4"/>
        <v>25777774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33637223</v>
      </c>
      <c r="C27" s="21">
        <v>0</v>
      </c>
      <c r="D27" s="103">
        <v>36445600</v>
      </c>
      <c r="E27" s="104">
        <v>36445600</v>
      </c>
      <c r="F27" s="104">
        <v>4345341</v>
      </c>
      <c r="G27" s="104">
        <v>1501646</v>
      </c>
      <c r="H27" s="104">
        <v>1418048</v>
      </c>
      <c r="I27" s="104">
        <v>7265035</v>
      </c>
      <c r="J27" s="104">
        <v>801850</v>
      </c>
      <c r="K27" s="104">
        <v>2209373</v>
      </c>
      <c r="L27" s="104">
        <v>2282013</v>
      </c>
      <c r="M27" s="104">
        <v>5293236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12558271</v>
      </c>
      <c r="W27" s="104">
        <v>18222800</v>
      </c>
      <c r="X27" s="104">
        <v>-5664529</v>
      </c>
      <c r="Y27" s="105">
        <v>-31.08</v>
      </c>
      <c r="Z27" s="106">
        <v>36445600</v>
      </c>
    </row>
    <row r="28" spans="1:26" ht="13.5">
      <c r="A28" s="107" t="s">
        <v>44</v>
      </c>
      <c r="B28" s="18">
        <v>27591342</v>
      </c>
      <c r="C28" s="18">
        <v>0</v>
      </c>
      <c r="D28" s="63">
        <v>25533000</v>
      </c>
      <c r="E28" s="64">
        <v>25533000</v>
      </c>
      <c r="F28" s="64">
        <v>1532351</v>
      </c>
      <c r="G28" s="64">
        <v>777127</v>
      </c>
      <c r="H28" s="64">
        <v>1411038</v>
      </c>
      <c r="I28" s="64">
        <v>3720516</v>
      </c>
      <c r="J28" s="64">
        <v>801850</v>
      </c>
      <c r="K28" s="64">
        <v>2209373</v>
      </c>
      <c r="L28" s="64">
        <v>1782013</v>
      </c>
      <c r="M28" s="64">
        <v>4793236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8513752</v>
      </c>
      <c r="W28" s="64">
        <v>12766500</v>
      </c>
      <c r="X28" s="64">
        <v>-4252748</v>
      </c>
      <c r="Y28" s="65">
        <v>-33.31</v>
      </c>
      <c r="Z28" s="66">
        <v>25533000</v>
      </c>
    </row>
    <row r="29" spans="1:26" ht="13.5">
      <c r="A29" s="62" t="s">
        <v>104</v>
      </c>
      <c r="B29" s="18">
        <v>759154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5286727</v>
      </c>
      <c r="C31" s="18">
        <v>0</v>
      </c>
      <c r="D31" s="63">
        <v>10912600</v>
      </c>
      <c r="E31" s="64">
        <v>10912600</v>
      </c>
      <c r="F31" s="64">
        <v>2812990</v>
      </c>
      <c r="G31" s="64">
        <v>724519</v>
      </c>
      <c r="H31" s="64">
        <v>7010</v>
      </c>
      <c r="I31" s="64">
        <v>3544519</v>
      </c>
      <c r="J31" s="64">
        <v>0</v>
      </c>
      <c r="K31" s="64">
        <v>0</v>
      </c>
      <c r="L31" s="64">
        <v>500000</v>
      </c>
      <c r="M31" s="64">
        <v>500000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4044519</v>
      </c>
      <c r="W31" s="64">
        <v>5456300</v>
      </c>
      <c r="X31" s="64">
        <v>-1411781</v>
      </c>
      <c r="Y31" s="65">
        <v>-25.87</v>
      </c>
      <c r="Z31" s="66">
        <v>10912600</v>
      </c>
    </row>
    <row r="32" spans="1:26" ht="13.5">
      <c r="A32" s="74" t="s">
        <v>50</v>
      </c>
      <c r="B32" s="21">
        <f>SUM(B28:B31)</f>
        <v>33637223</v>
      </c>
      <c r="C32" s="21">
        <f>SUM(C28:C31)</f>
        <v>0</v>
      </c>
      <c r="D32" s="103">
        <f aca="true" t="shared" si="5" ref="D32:Z32">SUM(D28:D31)</f>
        <v>36445600</v>
      </c>
      <c r="E32" s="104">
        <f t="shared" si="5"/>
        <v>36445600</v>
      </c>
      <c r="F32" s="104">
        <f t="shared" si="5"/>
        <v>4345341</v>
      </c>
      <c r="G32" s="104">
        <f t="shared" si="5"/>
        <v>1501646</v>
      </c>
      <c r="H32" s="104">
        <f t="shared" si="5"/>
        <v>1418048</v>
      </c>
      <c r="I32" s="104">
        <f t="shared" si="5"/>
        <v>7265035</v>
      </c>
      <c r="J32" s="104">
        <f t="shared" si="5"/>
        <v>801850</v>
      </c>
      <c r="K32" s="104">
        <f t="shared" si="5"/>
        <v>2209373</v>
      </c>
      <c r="L32" s="104">
        <f t="shared" si="5"/>
        <v>2282013</v>
      </c>
      <c r="M32" s="104">
        <f t="shared" si="5"/>
        <v>5293236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12558271</v>
      </c>
      <c r="W32" s="104">
        <f t="shared" si="5"/>
        <v>18222800</v>
      </c>
      <c r="X32" s="104">
        <f t="shared" si="5"/>
        <v>-5664529</v>
      </c>
      <c r="Y32" s="105">
        <f>+IF(W32&lt;&gt;0,(X32/W32)*100,0)</f>
        <v>-31.084844261035627</v>
      </c>
      <c r="Z32" s="106">
        <f t="shared" si="5"/>
        <v>36445600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44543794</v>
      </c>
      <c r="C35" s="18">
        <v>0</v>
      </c>
      <c r="D35" s="63">
        <v>37108761</v>
      </c>
      <c r="E35" s="64">
        <v>37108761</v>
      </c>
      <c r="F35" s="64">
        <v>7380003</v>
      </c>
      <c r="G35" s="64">
        <v>-54970</v>
      </c>
      <c r="H35" s="64">
        <v>7616600</v>
      </c>
      <c r="I35" s="64">
        <v>7616600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18554381</v>
      </c>
      <c r="X35" s="64">
        <v>-18554381</v>
      </c>
      <c r="Y35" s="65">
        <v>-100</v>
      </c>
      <c r="Z35" s="66">
        <v>37108761</v>
      </c>
    </row>
    <row r="36" spans="1:26" ht="13.5">
      <c r="A36" s="62" t="s">
        <v>53</v>
      </c>
      <c r="B36" s="18">
        <v>1726281638</v>
      </c>
      <c r="C36" s="18">
        <v>0</v>
      </c>
      <c r="D36" s="63">
        <v>290509000</v>
      </c>
      <c r="E36" s="64">
        <v>290509000</v>
      </c>
      <c r="F36" s="64">
        <v>-1085</v>
      </c>
      <c r="G36" s="64">
        <v>0</v>
      </c>
      <c r="H36" s="64">
        <v>-270607</v>
      </c>
      <c r="I36" s="64">
        <v>-270607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145254500</v>
      </c>
      <c r="X36" s="64">
        <v>-145254500</v>
      </c>
      <c r="Y36" s="65">
        <v>-100</v>
      </c>
      <c r="Z36" s="66">
        <v>290509000</v>
      </c>
    </row>
    <row r="37" spans="1:26" ht="13.5">
      <c r="A37" s="62" t="s">
        <v>54</v>
      </c>
      <c r="B37" s="18">
        <v>167758762</v>
      </c>
      <c r="C37" s="18">
        <v>0</v>
      </c>
      <c r="D37" s="63">
        <v>15000000</v>
      </c>
      <c r="E37" s="64">
        <v>15000000</v>
      </c>
      <c r="F37" s="64">
        <v>46304315</v>
      </c>
      <c r="G37" s="64">
        <v>128723</v>
      </c>
      <c r="H37" s="64">
        <v>63814478</v>
      </c>
      <c r="I37" s="64">
        <v>63814478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7500000</v>
      </c>
      <c r="X37" s="64">
        <v>-7500000</v>
      </c>
      <c r="Y37" s="65">
        <v>-100</v>
      </c>
      <c r="Z37" s="66">
        <v>15000000</v>
      </c>
    </row>
    <row r="38" spans="1:26" ht="13.5">
      <c r="A38" s="62" t="s">
        <v>55</v>
      </c>
      <c r="B38" s="18">
        <v>17731931</v>
      </c>
      <c r="C38" s="18">
        <v>0</v>
      </c>
      <c r="D38" s="63">
        <v>0</v>
      </c>
      <c r="E38" s="64">
        <v>0</v>
      </c>
      <c r="F38" s="64">
        <v>-80648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1585334739</v>
      </c>
      <c r="C39" s="18">
        <v>0</v>
      </c>
      <c r="D39" s="63">
        <v>312617761</v>
      </c>
      <c r="E39" s="64">
        <v>312617761</v>
      </c>
      <c r="F39" s="64">
        <v>-38844749</v>
      </c>
      <c r="G39" s="64">
        <v>-183693</v>
      </c>
      <c r="H39" s="64">
        <v>-56468485</v>
      </c>
      <c r="I39" s="64">
        <v>-56468485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156308881</v>
      </c>
      <c r="X39" s="64">
        <v>-156308881</v>
      </c>
      <c r="Y39" s="65">
        <v>-100</v>
      </c>
      <c r="Z39" s="66">
        <v>312617761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38632576</v>
      </c>
      <c r="C42" s="18">
        <v>0</v>
      </c>
      <c r="D42" s="63">
        <v>36690177</v>
      </c>
      <c r="E42" s="64">
        <v>36690177</v>
      </c>
      <c r="F42" s="64">
        <v>17465481</v>
      </c>
      <c r="G42" s="64">
        <v>-6484576</v>
      </c>
      <c r="H42" s="64">
        <v>1412781</v>
      </c>
      <c r="I42" s="64">
        <v>12393686</v>
      </c>
      <c r="J42" s="64">
        <v>-4236091</v>
      </c>
      <c r="K42" s="64">
        <v>30242817</v>
      </c>
      <c r="L42" s="64">
        <v>-20856868</v>
      </c>
      <c r="M42" s="64">
        <v>5149858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17543544</v>
      </c>
      <c r="W42" s="64">
        <v>40203308</v>
      </c>
      <c r="X42" s="64">
        <v>-22659764</v>
      </c>
      <c r="Y42" s="65">
        <v>-56.36</v>
      </c>
      <c r="Z42" s="66">
        <v>36690177</v>
      </c>
    </row>
    <row r="43" spans="1:26" ht="13.5">
      <c r="A43" s="62" t="s">
        <v>59</v>
      </c>
      <c r="B43" s="18">
        <v>-30743390</v>
      </c>
      <c r="C43" s="18">
        <v>0</v>
      </c>
      <c r="D43" s="63">
        <v>-36445600</v>
      </c>
      <c r="E43" s="64">
        <v>-36445600</v>
      </c>
      <c r="F43" s="64">
        <v>-4345341</v>
      </c>
      <c r="G43" s="64">
        <v>-1501645</v>
      </c>
      <c r="H43" s="64">
        <v>-1418048</v>
      </c>
      <c r="I43" s="64">
        <v>-7265034</v>
      </c>
      <c r="J43" s="64">
        <v>-801850</v>
      </c>
      <c r="K43" s="64">
        <v>-2209373</v>
      </c>
      <c r="L43" s="64">
        <v>-2282012</v>
      </c>
      <c r="M43" s="64">
        <v>-5293235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-12558269</v>
      </c>
      <c r="W43" s="64">
        <v>-23909108</v>
      </c>
      <c r="X43" s="64">
        <v>11350839</v>
      </c>
      <c r="Y43" s="65">
        <v>-47.47</v>
      </c>
      <c r="Z43" s="66">
        <v>-36445600</v>
      </c>
    </row>
    <row r="44" spans="1:26" ht="13.5">
      <c r="A44" s="62" t="s">
        <v>60</v>
      </c>
      <c r="B44" s="18">
        <v>-2395741</v>
      </c>
      <c r="C44" s="18">
        <v>0</v>
      </c>
      <c r="D44" s="63">
        <v>0</v>
      </c>
      <c r="E44" s="64">
        <v>0</v>
      </c>
      <c r="F44" s="64">
        <v>-7326945</v>
      </c>
      <c r="G44" s="64">
        <v>0</v>
      </c>
      <c r="H44" s="64">
        <v>0</v>
      </c>
      <c r="I44" s="64">
        <v>-7326945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-7326945</v>
      </c>
      <c r="W44" s="64">
        <v>0</v>
      </c>
      <c r="X44" s="64">
        <v>-7326945</v>
      </c>
      <c r="Y44" s="65">
        <v>0</v>
      </c>
      <c r="Z44" s="66">
        <v>0</v>
      </c>
    </row>
    <row r="45" spans="1:26" ht="13.5">
      <c r="A45" s="74" t="s">
        <v>61</v>
      </c>
      <c r="B45" s="21">
        <v>2699097</v>
      </c>
      <c r="C45" s="21">
        <v>0</v>
      </c>
      <c r="D45" s="103">
        <v>244577</v>
      </c>
      <c r="E45" s="104">
        <v>244577</v>
      </c>
      <c r="F45" s="104">
        <v>8143145</v>
      </c>
      <c r="G45" s="104">
        <v>156924</v>
      </c>
      <c r="H45" s="104">
        <v>151657</v>
      </c>
      <c r="I45" s="104">
        <v>151657</v>
      </c>
      <c r="J45" s="104">
        <v>-4886284</v>
      </c>
      <c r="K45" s="104">
        <v>23147160</v>
      </c>
      <c r="L45" s="104">
        <v>8280</v>
      </c>
      <c r="M45" s="104">
        <v>8280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8280</v>
      </c>
      <c r="W45" s="104">
        <v>16294200</v>
      </c>
      <c r="X45" s="104">
        <v>-16285920</v>
      </c>
      <c r="Y45" s="105">
        <v>-99.95</v>
      </c>
      <c r="Z45" s="106">
        <v>244577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6415775</v>
      </c>
      <c r="C49" s="56">
        <v>0</v>
      </c>
      <c r="D49" s="133">
        <v>5892786</v>
      </c>
      <c r="E49" s="58">
        <v>4356185</v>
      </c>
      <c r="F49" s="58">
        <v>0</v>
      </c>
      <c r="G49" s="58">
        <v>0</v>
      </c>
      <c r="H49" s="58">
        <v>0</v>
      </c>
      <c r="I49" s="58">
        <v>165500169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182164915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8469886</v>
      </c>
      <c r="C51" s="56">
        <v>0</v>
      </c>
      <c r="D51" s="133">
        <v>8066825</v>
      </c>
      <c r="E51" s="58">
        <v>6803005</v>
      </c>
      <c r="F51" s="58">
        <v>0</v>
      </c>
      <c r="G51" s="58">
        <v>0</v>
      </c>
      <c r="H51" s="58">
        <v>0</v>
      </c>
      <c r="I51" s="58">
        <v>101956505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125296221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56.519300836547714</v>
      </c>
      <c r="C58" s="5">
        <f>IF(C67=0,0,+(C76/C67)*100)</f>
        <v>0</v>
      </c>
      <c r="D58" s="6">
        <f aca="true" t="shared" si="6" ref="D58:Z58">IF(D67=0,0,+(D76/D67)*100)</f>
        <v>100.96490500502293</v>
      </c>
      <c r="E58" s="7">
        <f t="shared" si="6"/>
        <v>100.96490500502293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39.61147170585278</v>
      </c>
      <c r="K58" s="7">
        <f t="shared" si="6"/>
        <v>42.14829377820749</v>
      </c>
      <c r="L58" s="7">
        <f t="shared" si="6"/>
        <v>34.57477938312939</v>
      </c>
      <c r="M58" s="7">
        <f t="shared" si="6"/>
        <v>38.846715648411845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61.00634919256045</v>
      </c>
      <c r="W58" s="7">
        <f t="shared" si="6"/>
        <v>101.564178202857</v>
      </c>
      <c r="X58" s="7">
        <f t="shared" si="6"/>
        <v>0</v>
      </c>
      <c r="Y58" s="7">
        <f t="shared" si="6"/>
        <v>0</v>
      </c>
      <c r="Z58" s="8">
        <f t="shared" si="6"/>
        <v>100.96490500502293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100.00000573470751</v>
      </c>
      <c r="E59" s="10">
        <f t="shared" si="7"/>
        <v>100.00000573470751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30.680019369588564</v>
      </c>
      <c r="K59" s="10">
        <f t="shared" si="7"/>
        <v>72.35368513996252</v>
      </c>
      <c r="L59" s="10">
        <f t="shared" si="7"/>
        <v>46.25243734963521</v>
      </c>
      <c r="M59" s="10">
        <f t="shared" si="7"/>
        <v>49.64312171701148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75.23003155139587</v>
      </c>
      <c r="W59" s="10">
        <f t="shared" si="7"/>
        <v>99.35528128107853</v>
      </c>
      <c r="X59" s="10">
        <f t="shared" si="7"/>
        <v>0</v>
      </c>
      <c r="Y59" s="10">
        <f t="shared" si="7"/>
        <v>0</v>
      </c>
      <c r="Z59" s="11">
        <f t="shared" si="7"/>
        <v>100.00000573470751</v>
      </c>
    </row>
    <row r="60" spans="1:26" ht="13.5">
      <c r="A60" s="37" t="s">
        <v>32</v>
      </c>
      <c r="B60" s="12">
        <f t="shared" si="7"/>
        <v>70.46375537362889</v>
      </c>
      <c r="C60" s="12">
        <f t="shared" si="7"/>
        <v>0</v>
      </c>
      <c r="D60" s="3">
        <f t="shared" si="7"/>
        <v>101.57286915977492</v>
      </c>
      <c r="E60" s="13">
        <f t="shared" si="7"/>
        <v>101.57286915977492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43.696297956858594</v>
      </c>
      <c r="K60" s="13">
        <f t="shared" si="7"/>
        <v>30.460426379410976</v>
      </c>
      <c r="L60" s="13">
        <f t="shared" si="7"/>
        <v>29.608394309709464</v>
      </c>
      <c r="M60" s="13">
        <f t="shared" si="7"/>
        <v>34.29681508970347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52.12722159877017</v>
      </c>
      <c r="W60" s="13">
        <f t="shared" si="7"/>
        <v>102.7974276627988</v>
      </c>
      <c r="X60" s="13">
        <f t="shared" si="7"/>
        <v>0</v>
      </c>
      <c r="Y60" s="13">
        <f t="shared" si="7"/>
        <v>0</v>
      </c>
      <c r="Z60" s="14">
        <f t="shared" si="7"/>
        <v>101.57286915977492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57.210419454449635</v>
      </c>
      <c r="K62" s="13">
        <f t="shared" si="7"/>
        <v>35.56785922308589</v>
      </c>
      <c r="L62" s="13">
        <f t="shared" si="7"/>
        <v>38.95904031213627</v>
      </c>
      <c r="M62" s="13">
        <f t="shared" si="7"/>
        <v>42.23469077206454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61.315393994300514</v>
      </c>
      <c r="W62" s="13">
        <f t="shared" si="7"/>
        <v>101.33052414587564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24.097999801099903</v>
      </c>
      <c r="K63" s="13">
        <f t="shared" si="7"/>
        <v>20.180833242003413</v>
      </c>
      <c r="L63" s="13">
        <f t="shared" si="7"/>
        <v>8.242894420885714</v>
      </c>
      <c r="M63" s="13">
        <f t="shared" si="7"/>
        <v>17.505984315131567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31.756409168732052</v>
      </c>
      <c r="W63" s="13">
        <f t="shared" si="7"/>
        <v>100.64515236359371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23.706648311071987</v>
      </c>
      <c r="K64" s="13">
        <f t="shared" si="7"/>
        <v>19.366779479332806</v>
      </c>
      <c r="L64" s="13">
        <f t="shared" si="7"/>
        <v>8.367278676792795</v>
      </c>
      <c r="M64" s="13">
        <f t="shared" si="7"/>
        <v>17.145639192601248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31.4261053396787</v>
      </c>
      <c r="W64" s="13">
        <f t="shared" si="7"/>
        <v>102.05498769203032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2655.5763269754766</v>
      </c>
      <c r="C65" s="12">
        <f t="shared" si="7"/>
        <v>0</v>
      </c>
      <c r="D65" s="3">
        <f t="shared" si="7"/>
        <v>209.7379324202429</v>
      </c>
      <c r="E65" s="13">
        <f t="shared" si="7"/>
        <v>209.7379324202429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325.52905262068606</v>
      </c>
      <c r="K65" s="13">
        <f t="shared" si="7"/>
        <v>0</v>
      </c>
      <c r="L65" s="13">
        <f t="shared" si="7"/>
        <v>0</v>
      </c>
      <c r="M65" s="13">
        <f t="shared" si="7"/>
        <v>797.2051189182663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198.89919412055409</v>
      </c>
      <c r="W65" s="13">
        <f t="shared" si="7"/>
        <v>197.14017385226924</v>
      </c>
      <c r="X65" s="13">
        <f t="shared" si="7"/>
        <v>0</v>
      </c>
      <c r="Y65" s="13">
        <f t="shared" si="7"/>
        <v>0</v>
      </c>
      <c r="Z65" s="14">
        <f t="shared" si="7"/>
        <v>209.7379324202429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101.23796423658872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113</v>
      </c>
      <c r="B67" s="23">
        <v>66899950</v>
      </c>
      <c r="C67" s="23"/>
      <c r="D67" s="24">
        <v>52072069</v>
      </c>
      <c r="E67" s="25">
        <v>52072069</v>
      </c>
      <c r="F67" s="25">
        <v>1882810</v>
      </c>
      <c r="G67" s="25">
        <v>3296701</v>
      </c>
      <c r="H67" s="25">
        <v>4414604</v>
      </c>
      <c r="I67" s="25">
        <v>9594115</v>
      </c>
      <c r="J67" s="25">
        <v>5382774</v>
      </c>
      <c r="K67" s="25">
        <v>5943014</v>
      </c>
      <c r="L67" s="25">
        <v>5556692</v>
      </c>
      <c r="M67" s="25">
        <v>16882480</v>
      </c>
      <c r="N67" s="25"/>
      <c r="O67" s="25"/>
      <c r="P67" s="25"/>
      <c r="Q67" s="25"/>
      <c r="R67" s="25"/>
      <c r="S67" s="25"/>
      <c r="T67" s="25"/>
      <c r="U67" s="25"/>
      <c r="V67" s="25">
        <v>26476595</v>
      </c>
      <c r="W67" s="25">
        <v>26036036</v>
      </c>
      <c r="X67" s="25"/>
      <c r="Y67" s="24"/>
      <c r="Z67" s="26">
        <v>52072069</v>
      </c>
    </row>
    <row r="68" spans="1:26" ht="13.5" hidden="1">
      <c r="A68" s="36" t="s">
        <v>31</v>
      </c>
      <c r="B68" s="18">
        <v>16322286</v>
      </c>
      <c r="C68" s="18"/>
      <c r="D68" s="19">
        <v>17437681</v>
      </c>
      <c r="E68" s="20">
        <v>17437681</v>
      </c>
      <c r="F68" s="20">
        <v>499096</v>
      </c>
      <c r="G68" s="20">
        <v>1312732</v>
      </c>
      <c r="H68" s="20">
        <v>3358602</v>
      </c>
      <c r="I68" s="20">
        <v>5170430</v>
      </c>
      <c r="J68" s="20">
        <v>1689246</v>
      </c>
      <c r="K68" s="20">
        <v>1658051</v>
      </c>
      <c r="L68" s="20">
        <v>1658051</v>
      </c>
      <c r="M68" s="20">
        <v>5005348</v>
      </c>
      <c r="N68" s="20"/>
      <c r="O68" s="20"/>
      <c r="P68" s="20"/>
      <c r="Q68" s="20"/>
      <c r="R68" s="20"/>
      <c r="S68" s="20"/>
      <c r="T68" s="20"/>
      <c r="U68" s="20"/>
      <c r="V68" s="20">
        <v>10175778</v>
      </c>
      <c r="W68" s="20">
        <v>8718841</v>
      </c>
      <c r="X68" s="20"/>
      <c r="Y68" s="19"/>
      <c r="Z68" s="22">
        <v>17437681</v>
      </c>
    </row>
    <row r="69" spans="1:26" ht="13.5" hidden="1">
      <c r="A69" s="37" t="s">
        <v>32</v>
      </c>
      <c r="B69" s="18">
        <v>43222421</v>
      </c>
      <c r="C69" s="18"/>
      <c r="D69" s="19">
        <v>31944488</v>
      </c>
      <c r="E69" s="20">
        <v>31944488</v>
      </c>
      <c r="F69" s="20">
        <v>1383714</v>
      </c>
      <c r="G69" s="20">
        <v>1983969</v>
      </c>
      <c r="H69" s="20">
        <v>1056002</v>
      </c>
      <c r="I69" s="20">
        <v>4423685</v>
      </c>
      <c r="J69" s="20">
        <v>3693528</v>
      </c>
      <c r="K69" s="20">
        <v>4284963</v>
      </c>
      <c r="L69" s="20">
        <v>3898641</v>
      </c>
      <c r="M69" s="20">
        <v>11877132</v>
      </c>
      <c r="N69" s="20"/>
      <c r="O69" s="20"/>
      <c r="P69" s="20"/>
      <c r="Q69" s="20"/>
      <c r="R69" s="20"/>
      <c r="S69" s="20"/>
      <c r="T69" s="20"/>
      <c r="U69" s="20"/>
      <c r="V69" s="20">
        <v>16300817</v>
      </c>
      <c r="W69" s="20">
        <v>15972245</v>
      </c>
      <c r="X69" s="20"/>
      <c r="Y69" s="19"/>
      <c r="Z69" s="22">
        <v>31944488</v>
      </c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>
        <v>14824634</v>
      </c>
      <c r="C71" s="18"/>
      <c r="D71" s="19">
        <v>13854540</v>
      </c>
      <c r="E71" s="20">
        <v>13854540</v>
      </c>
      <c r="F71" s="20">
        <v>695272</v>
      </c>
      <c r="G71" s="20">
        <v>1133196</v>
      </c>
      <c r="H71" s="20">
        <v>370811</v>
      </c>
      <c r="I71" s="20">
        <v>2199279</v>
      </c>
      <c r="J71" s="20">
        <v>1144129</v>
      </c>
      <c r="K71" s="20">
        <v>1850758</v>
      </c>
      <c r="L71" s="20">
        <v>1463976</v>
      </c>
      <c r="M71" s="20">
        <v>4458863</v>
      </c>
      <c r="N71" s="20"/>
      <c r="O71" s="20"/>
      <c r="P71" s="20"/>
      <c r="Q71" s="20"/>
      <c r="R71" s="20"/>
      <c r="S71" s="20"/>
      <c r="T71" s="20"/>
      <c r="U71" s="20"/>
      <c r="V71" s="20">
        <v>6658142</v>
      </c>
      <c r="W71" s="20">
        <v>6927270</v>
      </c>
      <c r="X71" s="20"/>
      <c r="Y71" s="19"/>
      <c r="Z71" s="22">
        <v>13854540</v>
      </c>
    </row>
    <row r="72" spans="1:26" ht="13.5" hidden="1">
      <c r="A72" s="38" t="s">
        <v>109</v>
      </c>
      <c r="B72" s="18">
        <v>14328048</v>
      </c>
      <c r="C72" s="18"/>
      <c r="D72" s="19">
        <v>6938206</v>
      </c>
      <c r="E72" s="20">
        <v>6938206</v>
      </c>
      <c r="F72" s="20">
        <v>252212</v>
      </c>
      <c r="G72" s="20">
        <v>291088</v>
      </c>
      <c r="H72" s="20">
        <v>256908</v>
      </c>
      <c r="I72" s="20">
        <v>800208</v>
      </c>
      <c r="J72" s="20">
        <v>1277023</v>
      </c>
      <c r="K72" s="20">
        <v>1277420</v>
      </c>
      <c r="L72" s="20">
        <v>1277658</v>
      </c>
      <c r="M72" s="20">
        <v>3832101</v>
      </c>
      <c r="N72" s="20"/>
      <c r="O72" s="20"/>
      <c r="P72" s="20"/>
      <c r="Q72" s="20"/>
      <c r="R72" s="20"/>
      <c r="S72" s="20"/>
      <c r="T72" s="20"/>
      <c r="U72" s="20"/>
      <c r="V72" s="20">
        <v>4632309</v>
      </c>
      <c r="W72" s="20">
        <v>3469103</v>
      </c>
      <c r="X72" s="20"/>
      <c r="Y72" s="19"/>
      <c r="Z72" s="22">
        <v>6938206</v>
      </c>
    </row>
    <row r="73" spans="1:26" ht="13.5" hidden="1">
      <c r="A73" s="38" t="s">
        <v>110</v>
      </c>
      <c r="B73" s="18">
        <v>12922864</v>
      </c>
      <c r="C73" s="18"/>
      <c r="D73" s="19">
        <v>10693883</v>
      </c>
      <c r="E73" s="20">
        <v>10693883</v>
      </c>
      <c r="F73" s="20">
        <v>224345</v>
      </c>
      <c r="G73" s="20">
        <v>252777</v>
      </c>
      <c r="H73" s="20">
        <v>245546</v>
      </c>
      <c r="I73" s="20">
        <v>722668</v>
      </c>
      <c r="J73" s="20">
        <v>1156414</v>
      </c>
      <c r="K73" s="20">
        <v>1156785</v>
      </c>
      <c r="L73" s="20">
        <v>1157007</v>
      </c>
      <c r="M73" s="20">
        <v>3470206</v>
      </c>
      <c r="N73" s="20"/>
      <c r="O73" s="20"/>
      <c r="P73" s="20"/>
      <c r="Q73" s="20"/>
      <c r="R73" s="20"/>
      <c r="S73" s="20"/>
      <c r="T73" s="20"/>
      <c r="U73" s="20"/>
      <c r="V73" s="20">
        <v>4192874</v>
      </c>
      <c r="W73" s="20">
        <v>5346942</v>
      </c>
      <c r="X73" s="20"/>
      <c r="Y73" s="19"/>
      <c r="Z73" s="22">
        <v>10693883</v>
      </c>
    </row>
    <row r="74" spans="1:26" ht="13.5" hidden="1">
      <c r="A74" s="38" t="s">
        <v>111</v>
      </c>
      <c r="B74" s="18">
        <v>1146875</v>
      </c>
      <c r="C74" s="18"/>
      <c r="D74" s="19">
        <v>457859</v>
      </c>
      <c r="E74" s="20">
        <v>457859</v>
      </c>
      <c r="F74" s="20">
        <v>211885</v>
      </c>
      <c r="G74" s="20">
        <v>306908</v>
      </c>
      <c r="H74" s="20">
        <v>182737</v>
      </c>
      <c r="I74" s="20">
        <v>701530</v>
      </c>
      <c r="J74" s="20">
        <v>115962</v>
      </c>
      <c r="K74" s="20"/>
      <c r="L74" s="20"/>
      <c r="M74" s="20">
        <v>115962</v>
      </c>
      <c r="N74" s="20"/>
      <c r="O74" s="20"/>
      <c r="P74" s="20"/>
      <c r="Q74" s="20"/>
      <c r="R74" s="20"/>
      <c r="S74" s="20"/>
      <c r="T74" s="20"/>
      <c r="U74" s="20"/>
      <c r="V74" s="20">
        <v>817492</v>
      </c>
      <c r="W74" s="20">
        <v>228930</v>
      </c>
      <c r="X74" s="20"/>
      <c r="Y74" s="19"/>
      <c r="Z74" s="22">
        <v>457859</v>
      </c>
    </row>
    <row r="75" spans="1:26" ht="13.5" hidden="1">
      <c r="A75" s="39" t="s">
        <v>112</v>
      </c>
      <c r="B75" s="27">
        <v>7355243</v>
      </c>
      <c r="C75" s="27"/>
      <c r="D75" s="28">
        <v>2689900</v>
      </c>
      <c r="E75" s="29">
        <v>2689900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1344950</v>
      </c>
      <c r="X75" s="29"/>
      <c r="Y75" s="28"/>
      <c r="Z75" s="30">
        <v>2689900</v>
      </c>
    </row>
    <row r="76" spans="1:26" ht="13.5" hidden="1">
      <c r="A76" s="41" t="s">
        <v>114</v>
      </c>
      <c r="B76" s="31">
        <v>37811384</v>
      </c>
      <c r="C76" s="31"/>
      <c r="D76" s="32">
        <v>52574515</v>
      </c>
      <c r="E76" s="33">
        <v>52574515</v>
      </c>
      <c r="F76" s="33">
        <v>1882810</v>
      </c>
      <c r="G76" s="33">
        <v>3296701</v>
      </c>
      <c r="H76" s="33">
        <v>4414604</v>
      </c>
      <c r="I76" s="33">
        <v>9594115</v>
      </c>
      <c r="J76" s="33">
        <v>2132196</v>
      </c>
      <c r="K76" s="33">
        <v>2504879</v>
      </c>
      <c r="L76" s="33">
        <v>1921214</v>
      </c>
      <c r="M76" s="33">
        <v>6558289</v>
      </c>
      <c r="N76" s="33"/>
      <c r="O76" s="33"/>
      <c r="P76" s="33"/>
      <c r="Q76" s="33"/>
      <c r="R76" s="33"/>
      <c r="S76" s="33"/>
      <c r="T76" s="33"/>
      <c r="U76" s="33"/>
      <c r="V76" s="33">
        <v>16152404</v>
      </c>
      <c r="W76" s="33">
        <v>26443286</v>
      </c>
      <c r="X76" s="33"/>
      <c r="Y76" s="32"/>
      <c r="Z76" s="34">
        <v>52574515</v>
      </c>
    </row>
    <row r="77" spans="1:26" ht="13.5" hidden="1">
      <c r="A77" s="36" t="s">
        <v>31</v>
      </c>
      <c r="B77" s="18"/>
      <c r="C77" s="18"/>
      <c r="D77" s="19">
        <v>17437682</v>
      </c>
      <c r="E77" s="20">
        <v>17437682</v>
      </c>
      <c r="F77" s="20">
        <v>499096</v>
      </c>
      <c r="G77" s="20">
        <v>1312732</v>
      </c>
      <c r="H77" s="20">
        <v>3358602</v>
      </c>
      <c r="I77" s="20">
        <v>5170430</v>
      </c>
      <c r="J77" s="20">
        <v>518261</v>
      </c>
      <c r="K77" s="20">
        <v>1199661</v>
      </c>
      <c r="L77" s="20">
        <v>766889</v>
      </c>
      <c r="M77" s="20">
        <v>2484811</v>
      </c>
      <c r="N77" s="20"/>
      <c r="O77" s="20"/>
      <c r="P77" s="20"/>
      <c r="Q77" s="20"/>
      <c r="R77" s="20"/>
      <c r="S77" s="20"/>
      <c r="T77" s="20"/>
      <c r="U77" s="20"/>
      <c r="V77" s="20">
        <v>7655241</v>
      </c>
      <c r="W77" s="20">
        <v>8662629</v>
      </c>
      <c r="X77" s="20"/>
      <c r="Y77" s="19"/>
      <c r="Z77" s="22">
        <v>17437682</v>
      </c>
    </row>
    <row r="78" spans="1:26" ht="13.5" hidden="1">
      <c r="A78" s="37" t="s">
        <v>32</v>
      </c>
      <c r="B78" s="18">
        <v>30456141</v>
      </c>
      <c r="C78" s="18"/>
      <c r="D78" s="19">
        <v>32446933</v>
      </c>
      <c r="E78" s="20">
        <v>32446933</v>
      </c>
      <c r="F78" s="20">
        <v>1383714</v>
      </c>
      <c r="G78" s="20">
        <v>1983969</v>
      </c>
      <c r="H78" s="20">
        <v>1056002</v>
      </c>
      <c r="I78" s="20">
        <v>4423685</v>
      </c>
      <c r="J78" s="20">
        <v>1613935</v>
      </c>
      <c r="K78" s="20">
        <v>1305218</v>
      </c>
      <c r="L78" s="20">
        <v>1154325</v>
      </c>
      <c r="M78" s="20">
        <v>4073478</v>
      </c>
      <c r="N78" s="20"/>
      <c r="O78" s="20"/>
      <c r="P78" s="20"/>
      <c r="Q78" s="20"/>
      <c r="R78" s="20"/>
      <c r="S78" s="20"/>
      <c r="T78" s="20"/>
      <c r="U78" s="20"/>
      <c r="V78" s="20">
        <v>8497163</v>
      </c>
      <c r="W78" s="20">
        <v>16419057</v>
      </c>
      <c r="X78" s="20"/>
      <c r="Y78" s="19"/>
      <c r="Z78" s="22">
        <v>32446933</v>
      </c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>
        <v>13854540</v>
      </c>
      <c r="E80" s="20">
        <v>13854540</v>
      </c>
      <c r="F80" s="20">
        <v>695272</v>
      </c>
      <c r="G80" s="20">
        <v>1133196</v>
      </c>
      <c r="H80" s="20">
        <v>370811</v>
      </c>
      <c r="I80" s="20">
        <v>2199279</v>
      </c>
      <c r="J80" s="20">
        <v>654561</v>
      </c>
      <c r="K80" s="20">
        <v>658275</v>
      </c>
      <c r="L80" s="20">
        <v>570351</v>
      </c>
      <c r="M80" s="20">
        <v>1883187</v>
      </c>
      <c r="N80" s="20"/>
      <c r="O80" s="20"/>
      <c r="P80" s="20"/>
      <c r="Q80" s="20"/>
      <c r="R80" s="20"/>
      <c r="S80" s="20"/>
      <c r="T80" s="20"/>
      <c r="U80" s="20"/>
      <c r="V80" s="20">
        <v>4082466</v>
      </c>
      <c r="W80" s="20">
        <v>7019439</v>
      </c>
      <c r="X80" s="20"/>
      <c r="Y80" s="19"/>
      <c r="Z80" s="22">
        <v>13854540</v>
      </c>
    </row>
    <row r="81" spans="1:26" ht="13.5" hidden="1">
      <c r="A81" s="38" t="s">
        <v>109</v>
      </c>
      <c r="B81" s="18"/>
      <c r="C81" s="18"/>
      <c r="D81" s="19">
        <v>6938206</v>
      </c>
      <c r="E81" s="20">
        <v>6938206</v>
      </c>
      <c r="F81" s="20">
        <v>252212</v>
      </c>
      <c r="G81" s="20">
        <v>291088</v>
      </c>
      <c r="H81" s="20">
        <v>256908</v>
      </c>
      <c r="I81" s="20">
        <v>800208</v>
      </c>
      <c r="J81" s="20">
        <v>307737</v>
      </c>
      <c r="K81" s="20">
        <v>257794</v>
      </c>
      <c r="L81" s="20">
        <v>105316</v>
      </c>
      <c r="M81" s="20">
        <v>670847</v>
      </c>
      <c r="N81" s="20"/>
      <c r="O81" s="20"/>
      <c r="P81" s="20"/>
      <c r="Q81" s="20"/>
      <c r="R81" s="20"/>
      <c r="S81" s="20"/>
      <c r="T81" s="20"/>
      <c r="U81" s="20"/>
      <c r="V81" s="20">
        <v>1471055</v>
      </c>
      <c r="W81" s="20">
        <v>3491484</v>
      </c>
      <c r="X81" s="20"/>
      <c r="Y81" s="19"/>
      <c r="Z81" s="22">
        <v>6938206</v>
      </c>
    </row>
    <row r="82" spans="1:26" ht="13.5" hidden="1">
      <c r="A82" s="38" t="s">
        <v>110</v>
      </c>
      <c r="B82" s="18"/>
      <c r="C82" s="18"/>
      <c r="D82" s="19">
        <v>10693883</v>
      </c>
      <c r="E82" s="20">
        <v>10693883</v>
      </c>
      <c r="F82" s="20">
        <v>224345</v>
      </c>
      <c r="G82" s="20">
        <v>252777</v>
      </c>
      <c r="H82" s="20">
        <v>245546</v>
      </c>
      <c r="I82" s="20">
        <v>722668</v>
      </c>
      <c r="J82" s="20">
        <v>274147</v>
      </c>
      <c r="K82" s="20">
        <v>224032</v>
      </c>
      <c r="L82" s="20">
        <v>96810</v>
      </c>
      <c r="M82" s="20">
        <v>594989</v>
      </c>
      <c r="N82" s="20"/>
      <c r="O82" s="20"/>
      <c r="P82" s="20"/>
      <c r="Q82" s="20"/>
      <c r="R82" s="20"/>
      <c r="S82" s="20"/>
      <c r="T82" s="20"/>
      <c r="U82" s="20"/>
      <c r="V82" s="20">
        <v>1317657</v>
      </c>
      <c r="W82" s="20">
        <v>5456821</v>
      </c>
      <c r="X82" s="20"/>
      <c r="Y82" s="19"/>
      <c r="Z82" s="22">
        <v>10693883</v>
      </c>
    </row>
    <row r="83" spans="1:26" ht="13.5" hidden="1">
      <c r="A83" s="38" t="s">
        <v>111</v>
      </c>
      <c r="B83" s="18">
        <v>30456141</v>
      </c>
      <c r="C83" s="18"/>
      <c r="D83" s="19">
        <v>960304</v>
      </c>
      <c r="E83" s="20">
        <v>960304</v>
      </c>
      <c r="F83" s="20">
        <v>211885</v>
      </c>
      <c r="G83" s="20">
        <v>306908</v>
      </c>
      <c r="H83" s="20">
        <v>182737</v>
      </c>
      <c r="I83" s="20">
        <v>701530</v>
      </c>
      <c r="J83" s="20">
        <v>377490</v>
      </c>
      <c r="K83" s="20">
        <v>165117</v>
      </c>
      <c r="L83" s="20">
        <v>381848</v>
      </c>
      <c r="M83" s="20">
        <v>924455</v>
      </c>
      <c r="N83" s="20"/>
      <c r="O83" s="20"/>
      <c r="P83" s="20"/>
      <c r="Q83" s="20"/>
      <c r="R83" s="20"/>
      <c r="S83" s="20"/>
      <c r="T83" s="20"/>
      <c r="U83" s="20"/>
      <c r="V83" s="20">
        <v>1625985</v>
      </c>
      <c r="W83" s="20">
        <v>451313</v>
      </c>
      <c r="X83" s="20"/>
      <c r="Y83" s="19"/>
      <c r="Z83" s="22">
        <v>960304</v>
      </c>
    </row>
    <row r="84" spans="1:26" ht="13.5" hidden="1">
      <c r="A84" s="39" t="s">
        <v>112</v>
      </c>
      <c r="B84" s="27">
        <v>7355243</v>
      </c>
      <c r="C84" s="27"/>
      <c r="D84" s="28">
        <v>2689900</v>
      </c>
      <c r="E84" s="29">
        <v>2689900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1361600</v>
      </c>
      <c r="X84" s="29"/>
      <c r="Y84" s="28"/>
      <c r="Z84" s="30">
        <v>2689900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9363768</v>
      </c>
      <c r="C7" s="18">
        <v>0</v>
      </c>
      <c r="D7" s="63">
        <v>10112212</v>
      </c>
      <c r="E7" s="64">
        <v>10112212</v>
      </c>
      <c r="F7" s="64">
        <v>237048</v>
      </c>
      <c r="G7" s="64">
        <v>204158</v>
      </c>
      <c r="H7" s="64">
        <v>1243459</v>
      </c>
      <c r="I7" s="64">
        <v>1684665</v>
      </c>
      <c r="J7" s="64">
        <v>110966</v>
      </c>
      <c r="K7" s="64">
        <v>96914</v>
      </c>
      <c r="L7" s="64">
        <v>2377061</v>
      </c>
      <c r="M7" s="64">
        <v>2584941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4269606</v>
      </c>
      <c r="W7" s="64">
        <v>5056106</v>
      </c>
      <c r="X7" s="64">
        <v>-786500</v>
      </c>
      <c r="Y7" s="65">
        <v>-15.56</v>
      </c>
      <c r="Z7" s="66">
        <v>10112212</v>
      </c>
    </row>
    <row r="8" spans="1:26" ht="13.5">
      <c r="A8" s="62" t="s">
        <v>34</v>
      </c>
      <c r="B8" s="18">
        <v>134627219</v>
      </c>
      <c r="C8" s="18">
        <v>0</v>
      </c>
      <c r="D8" s="63">
        <v>137641000</v>
      </c>
      <c r="E8" s="64">
        <v>137641000</v>
      </c>
      <c r="F8" s="64">
        <v>57292000</v>
      </c>
      <c r="G8" s="64">
        <v>890000</v>
      </c>
      <c r="H8" s="64">
        <v>0</v>
      </c>
      <c r="I8" s="64">
        <v>58182000</v>
      </c>
      <c r="J8" s="64">
        <v>0</v>
      </c>
      <c r="K8" s="64">
        <v>44834000</v>
      </c>
      <c r="L8" s="64">
        <v>0</v>
      </c>
      <c r="M8" s="64">
        <v>44834000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103016000</v>
      </c>
      <c r="W8" s="64">
        <v>68820500</v>
      </c>
      <c r="X8" s="64">
        <v>34195500</v>
      </c>
      <c r="Y8" s="65">
        <v>49.69</v>
      </c>
      <c r="Z8" s="66">
        <v>137641000</v>
      </c>
    </row>
    <row r="9" spans="1:26" ht="13.5">
      <c r="A9" s="62" t="s">
        <v>35</v>
      </c>
      <c r="B9" s="18">
        <v>1469441</v>
      </c>
      <c r="C9" s="18">
        <v>0</v>
      </c>
      <c r="D9" s="63">
        <v>326430</v>
      </c>
      <c r="E9" s="64">
        <v>326430</v>
      </c>
      <c r="F9" s="64">
        <v>1042889</v>
      </c>
      <c r="G9" s="64">
        <v>580823</v>
      </c>
      <c r="H9" s="64">
        <v>241454</v>
      </c>
      <c r="I9" s="64">
        <v>1865166</v>
      </c>
      <c r="J9" s="64">
        <v>-28430</v>
      </c>
      <c r="K9" s="64">
        <v>109784</v>
      </c>
      <c r="L9" s="64">
        <v>2069952</v>
      </c>
      <c r="M9" s="64">
        <v>2151306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4016472</v>
      </c>
      <c r="W9" s="64">
        <v>163215</v>
      </c>
      <c r="X9" s="64">
        <v>3853257</v>
      </c>
      <c r="Y9" s="65">
        <v>2360.85</v>
      </c>
      <c r="Z9" s="66">
        <v>326430</v>
      </c>
    </row>
    <row r="10" spans="1:26" ht="25.5">
      <c r="A10" s="67" t="s">
        <v>99</v>
      </c>
      <c r="B10" s="68">
        <f>SUM(B5:B9)</f>
        <v>145460428</v>
      </c>
      <c r="C10" s="68">
        <f>SUM(C5:C9)</f>
        <v>0</v>
      </c>
      <c r="D10" s="69">
        <f aca="true" t="shared" si="0" ref="D10:Z10">SUM(D5:D9)</f>
        <v>148079642</v>
      </c>
      <c r="E10" s="70">
        <f t="shared" si="0"/>
        <v>148079642</v>
      </c>
      <c r="F10" s="70">
        <f t="shared" si="0"/>
        <v>58571937</v>
      </c>
      <c r="G10" s="70">
        <f t="shared" si="0"/>
        <v>1674981</v>
      </c>
      <c r="H10" s="70">
        <f t="shared" si="0"/>
        <v>1484913</v>
      </c>
      <c r="I10" s="70">
        <f t="shared" si="0"/>
        <v>61731831</v>
      </c>
      <c r="J10" s="70">
        <f t="shared" si="0"/>
        <v>82536</v>
      </c>
      <c r="K10" s="70">
        <f t="shared" si="0"/>
        <v>45040698</v>
      </c>
      <c r="L10" s="70">
        <f t="shared" si="0"/>
        <v>4447013</v>
      </c>
      <c r="M10" s="70">
        <f t="shared" si="0"/>
        <v>49570247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111302078</v>
      </c>
      <c r="W10" s="70">
        <f t="shared" si="0"/>
        <v>74039821</v>
      </c>
      <c r="X10" s="70">
        <f t="shared" si="0"/>
        <v>37262257</v>
      </c>
      <c r="Y10" s="71">
        <f>+IF(W10&lt;&gt;0,(X10/W10)*100,0)</f>
        <v>50.327319132767755</v>
      </c>
      <c r="Z10" s="72">
        <f t="shared" si="0"/>
        <v>148079642</v>
      </c>
    </row>
    <row r="11" spans="1:26" ht="13.5">
      <c r="A11" s="62" t="s">
        <v>36</v>
      </c>
      <c r="B11" s="18">
        <v>61983411</v>
      </c>
      <c r="C11" s="18">
        <v>0</v>
      </c>
      <c r="D11" s="63">
        <v>75606554</v>
      </c>
      <c r="E11" s="64">
        <v>75606554</v>
      </c>
      <c r="F11" s="64">
        <v>5641099</v>
      </c>
      <c r="G11" s="64">
        <v>5367664</v>
      </c>
      <c r="H11" s="64">
        <v>5635695</v>
      </c>
      <c r="I11" s="64">
        <v>16644458</v>
      </c>
      <c r="J11" s="64">
        <v>5515869</v>
      </c>
      <c r="K11" s="64">
        <v>5542471</v>
      </c>
      <c r="L11" s="64">
        <v>5028694</v>
      </c>
      <c r="M11" s="64">
        <v>16087034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32731492</v>
      </c>
      <c r="W11" s="64">
        <v>37803277</v>
      </c>
      <c r="X11" s="64">
        <v>-5071785</v>
      </c>
      <c r="Y11" s="65">
        <v>-13.42</v>
      </c>
      <c r="Z11" s="66">
        <v>75606554</v>
      </c>
    </row>
    <row r="12" spans="1:26" ht="13.5">
      <c r="A12" s="62" t="s">
        <v>37</v>
      </c>
      <c r="B12" s="18">
        <v>5934951</v>
      </c>
      <c r="C12" s="18">
        <v>0</v>
      </c>
      <c r="D12" s="63">
        <v>6574770</v>
      </c>
      <c r="E12" s="64">
        <v>6574770</v>
      </c>
      <c r="F12" s="64">
        <v>480210</v>
      </c>
      <c r="G12" s="64">
        <v>485922</v>
      </c>
      <c r="H12" s="64">
        <v>494898</v>
      </c>
      <c r="I12" s="64">
        <v>1461030</v>
      </c>
      <c r="J12" s="64">
        <v>482658</v>
      </c>
      <c r="K12" s="64">
        <v>480387</v>
      </c>
      <c r="L12" s="64">
        <v>477086</v>
      </c>
      <c r="M12" s="64">
        <v>1440131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2901161</v>
      </c>
      <c r="W12" s="64">
        <v>3287385</v>
      </c>
      <c r="X12" s="64">
        <v>-386224</v>
      </c>
      <c r="Y12" s="65">
        <v>-11.75</v>
      </c>
      <c r="Z12" s="66">
        <v>6574770</v>
      </c>
    </row>
    <row r="13" spans="1:26" ht="13.5">
      <c r="A13" s="62" t="s">
        <v>100</v>
      </c>
      <c r="B13" s="18">
        <v>4211362</v>
      </c>
      <c r="C13" s="18">
        <v>0</v>
      </c>
      <c r="D13" s="63">
        <v>4200000</v>
      </c>
      <c r="E13" s="64">
        <v>4200000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2100000</v>
      </c>
      <c r="X13" s="64">
        <v>-2100000</v>
      </c>
      <c r="Y13" s="65">
        <v>-100</v>
      </c>
      <c r="Z13" s="66">
        <v>4200000</v>
      </c>
    </row>
    <row r="14" spans="1:26" ht="13.5">
      <c r="A14" s="62" t="s">
        <v>38</v>
      </c>
      <c r="B14" s="18">
        <v>2922635</v>
      </c>
      <c r="C14" s="18">
        <v>0</v>
      </c>
      <c r="D14" s="63">
        <v>0</v>
      </c>
      <c r="E14" s="64">
        <v>0</v>
      </c>
      <c r="F14" s="64">
        <v>0</v>
      </c>
      <c r="G14" s="64">
        <v>17286400</v>
      </c>
      <c r="H14" s="64">
        <v>0</v>
      </c>
      <c r="I14" s="64">
        <v>17286400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17286400</v>
      </c>
      <c r="W14" s="64">
        <v>0</v>
      </c>
      <c r="X14" s="64">
        <v>17286400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1054845</v>
      </c>
      <c r="E15" s="64">
        <v>1054845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527423</v>
      </c>
      <c r="X15" s="64">
        <v>-527423</v>
      </c>
      <c r="Y15" s="65">
        <v>-100</v>
      </c>
      <c r="Z15" s="66">
        <v>1054845</v>
      </c>
    </row>
    <row r="16" spans="1:26" ht="13.5">
      <c r="A16" s="73" t="s">
        <v>40</v>
      </c>
      <c r="B16" s="18">
        <v>11147408</v>
      </c>
      <c r="C16" s="18">
        <v>0</v>
      </c>
      <c r="D16" s="63">
        <v>15450000</v>
      </c>
      <c r="E16" s="64">
        <v>15450000</v>
      </c>
      <c r="F16" s="64">
        <v>1742059</v>
      </c>
      <c r="G16" s="64">
        <v>796746</v>
      </c>
      <c r="H16" s="64">
        <v>14182</v>
      </c>
      <c r="I16" s="64">
        <v>2552987</v>
      </c>
      <c r="J16" s="64">
        <v>1992057</v>
      </c>
      <c r="K16" s="64">
        <v>-1742059</v>
      </c>
      <c r="L16" s="64">
        <v>452773</v>
      </c>
      <c r="M16" s="64">
        <v>702771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3255758</v>
      </c>
      <c r="W16" s="64">
        <v>7725000</v>
      </c>
      <c r="X16" s="64">
        <v>-4469242</v>
      </c>
      <c r="Y16" s="65">
        <v>-57.85</v>
      </c>
      <c r="Z16" s="66">
        <v>15450000</v>
      </c>
    </row>
    <row r="17" spans="1:26" ht="13.5">
      <c r="A17" s="62" t="s">
        <v>41</v>
      </c>
      <c r="B17" s="18">
        <v>51438450</v>
      </c>
      <c r="C17" s="18">
        <v>0</v>
      </c>
      <c r="D17" s="63">
        <v>92640317</v>
      </c>
      <c r="E17" s="64">
        <v>92640317</v>
      </c>
      <c r="F17" s="64">
        <v>3120874</v>
      </c>
      <c r="G17" s="64">
        <v>4970722</v>
      </c>
      <c r="H17" s="64">
        <v>4456178</v>
      </c>
      <c r="I17" s="64">
        <v>12547774</v>
      </c>
      <c r="J17" s="64">
        <v>5388866</v>
      </c>
      <c r="K17" s="64">
        <v>7357193</v>
      </c>
      <c r="L17" s="64">
        <v>5874928</v>
      </c>
      <c r="M17" s="64">
        <v>18620987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31168761</v>
      </c>
      <c r="W17" s="64">
        <v>46320159</v>
      </c>
      <c r="X17" s="64">
        <v>-15151398</v>
      </c>
      <c r="Y17" s="65">
        <v>-32.71</v>
      </c>
      <c r="Z17" s="66">
        <v>92640317</v>
      </c>
    </row>
    <row r="18" spans="1:26" ht="13.5">
      <c r="A18" s="74" t="s">
        <v>42</v>
      </c>
      <c r="B18" s="75">
        <f>SUM(B11:B17)</f>
        <v>137638217</v>
      </c>
      <c r="C18" s="75">
        <f>SUM(C11:C17)</f>
        <v>0</v>
      </c>
      <c r="D18" s="76">
        <f aca="true" t="shared" si="1" ref="D18:Z18">SUM(D11:D17)</f>
        <v>195526486</v>
      </c>
      <c r="E18" s="77">
        <f t="shared" si="1"/>
        <v>195526486</v>
      </c>
      <c r="F18" s="77">
        <f t="shared" si="1"/>
        <v>10984242</v>
      </c>
      <c r="G18" s="77">
        <f t="shared" si="1"/>
        <v>28907454</v>
      </c>
      <c r="H18" s="77">
        <f t="shared" si="1"/>
        <v>10600953</v>
      </c>
      <c r="I18" s="77">
        <f t="shared" si="1"/>
        <v>50492649</v>
      </c>
      <c r="J18" s="77">
        <f t="shared" si="1"/>
        <v>13379450</v>
      </c>
      <c r="K18" s="77">
        <f t="shared" si="1"/>
        <v>11637992</v>
      </c>
      <c r="L18" s="77">
        <f t="shared" si="1"/>
        <v>11833481</v>
      </c>
      <c r="M18" s="77">
        <f t="shared" si="1"/>
        <v>36850923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87343572</v>
      </c>
      <c r="W18" s="77">
        <f t="shared" si="1"/>
        <v>97763244</v>
      </c>
      <c r="X18" s="77">
        <f t="shared" si="1"/>
        <v>-10419672</v>
      </c>
      <c r="Y18" s="71">
        <f>+IF(W18&lt;&gt;0,(X18/W18)*100,0)</f>
        <v>-10.658066952033629</v>
      </c>
      <c r="Z18" s="78">
        <f t="shared" si="1"/>
        <v>195526486</v>
      </c>
    </row>
    <row r="19" spans="1:26" ht="13.5">
      <c r="A19" s="74" t="s">
        <v>43</v>
      </c>
      <c r="B19" s="79">
        <f>+B10-B18</f>
        <v>7822211</v>
      </c>
      <c r="C19" s="79">
        <f>+C10-C18</f>
        <v>0</v>
      </c>
      <c r="D19" s="80">
        <f aca="true" t="shared" si="2" ref="D19:Z19">+D10-D18</f>
        <v>-47446844</v>
      </c>
      <c r="E19" s="81">
        <f t="shared" si="2"/>
        <v>-47446844</v>
      </c>
      <c r="F19" s="81">
        <f t="shared" si="2"/>
        <v>47587695</v>
      </c>
      <c r="G19" s="81">
        <f t="shared" si="2"/>
        <v>-27232473</v>
      </c>
      <c r="H19" s="81">
        <f t="shared" si="2"/>
        <v>-9116040</v>
      </c>
      <c r="I19" s="81">
        <f t="shared" si="2"/>
        <v>11239182</v>
      </c>
      <c r="J19" s="81">
        <f t="shared" si="2"/>
        <v>-13296914</v>
      </c>
      <c r="K19" s="81">
        <f t="shared" si="2"/>
        <v>33402706</v>
      </c>
      <c r="L19" s="81">
        <f t="shared" si="2"/>
        <v>-7386468</v>
      </c>
      <c r="M19" s="81">
        <f t="shared" si="2"/>
        <v>12719324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23958506</v>
      </c>
      <c r="W19" s="81">
        <f>IF(E10=E18,0,W10-W18)</f>
        <v>-23723423</v>
      </c>
      <c r="X19" s="81">
        <f t="shared" si="2"/>
        <v>47681929</v>
      </c>
      <c r="Y19" s="82">
        <f>+IF(W19&lt;&gt;0,(X19/W19)*100,0)</f>
        <v>-200.9909320421425</v>
      </c>
      <c r="Z19" s="83">
        <f t="shared" si="2"/>
        <v>-47446844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7822211</v>
      </c>
      <c r="C22" s="90">
        <f>SUM(C19:C21)</f>
        <v>0</v>
      </c>
      <c r="D22" s="91">
        <f aca="true" t="shared" si="3" ref="D22:Z22">SUM(D19:D21)</f>
        <v>-47446844</v>
      </c>
      <c r="E22" s="92">
        <f t="shared" si="3"/>
        <v>-47446844</v>
      </c>
      <c r="F22" s="92">
        <f t="shared" si="3"/>
        <v>47587695</v>
      </c>
      <c r="G22" s="92">
        <f t="shared" si="3"/>
        <v>-27232473</v>
      </c>
      <c r="H22" s="92">
        <f t="shared" si="3"/>
        <v>-9116040</v>
      </c>
      <c r="I22" s="92">
        <f t="shared" si="3"/>
        <v>11239182</v>
      </c>
      <c r="J22" s="92">
        <f t="shared" si="3"/>
        <v>-13296914</v>
      </c>
      <c r="K22" s="92">
        <f t="shared" si="3"/>
        <v>33402706</v>
      </c>
      <c r="L22" s="92">
        <f t="shared" si="3"/>
        <v>-7386468</v>
      </c>
      <c r="M22" s="92">
        <f t="shared" si="3"/>
        <v>12719324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23958506</v>
      </c>
      <c r="W22" s="92">
        <f t="shared" si="3"/>
        <v>-23723423</v>
      </c>
      <c r="X22" s="92">
        <f t="shared" si="3"/>
        <v>47681929</v>
      </c>
      <c r="Y22" s="93">
        <f>+IF(W22&lt;&gt;0,(X22/W22)*100,0)</f>
        <v>-200.9909320421425</v>
      </c>
      <c r="Z22" s="94">
        <f t="shared" si="3"/>
        <v>-47446844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7822211</v>
      </c>
      <c r="C24" s="79">
        <f>SUM(C22:C23)</f>
        <v>0</v>
      </c>
      <c r="D24" s="80">
        <f aca="true" t="shared" si="4" ref="D24:Z24">SUM(D22:D23)</f>
        <v>-47446844</v>
      </c>
      <c r="E24" s="81">
        <f t="shared" si="4"/>
        <v>-47446844</v>
      </c>
      <c r="F24" s="81">
        <f t="shared" si="4"/>
        <v>47587695</v>
      </c>
      <c r="G24" s="81">
        <f t="shared" si="4"/>
        <v>-27232473</v>
      </c>
      <c r="H24" s="81">
        <f t="shared" si="4"/>
        <v>-9116040</v>
      </c>
      <c r="I24" s="81">
        <f t="shared" si="4"/>
        <v>11239182</v>
      </c>
      <c r="J24" s="81">
        <f t="shared" si="4"/>
        <v>-13296914</v>
      </c>
      <c r="K24" s="81">
        <f t="shared" si="4"/>
        <v>33402706</v>
      </c>
      <c r="L24" s="81">
        <f t="shared" si="4"/>
        <v>-7386468</v>
      </c>
      <c r="M24" s="81">
        <f t="shared" si="4"/>
        <v>12719324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23958506</v>
      </c>
      <c r="W24" s="81">
        <f t="shared" si="4"/>
        <v>-23723423</v>
      </c>
      <c r="X24" s="81">
        <f t="shared" si="4"/>
        <v>47681929</v>
      </c>
      <c r="Y24" s="82">
        <f>+IF(W24&lt;&gt;0,(X24/W24)*100,0)</f>
        <v>-200.9909320421425</v>
      </c>
      <c r="Z24" s="83">
        <f t="shared" si="4"/>
        <v>-47446844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3808289</v>
      </c>
      <c r="C27" s="21">
        <v>0</v>
      </c>
      <c r="D27" s="103">
        <v>3795800</v>
      </c>
      <c r="E27" s="104">
        <v>3795800</v>
      </c>
      <c r="F27" s="104">
        <v>44181</v>
      </c>
      <c r="G27" s="104">
        <v>182120</v>
      </c>
      <c r="H27" s="104">
        <v>34065</v>
      </c>
      <c r="I27" s="104">
        <v>260366</v>
      </c>
      <c r="J27" s="104">
        <v>18639</v>
      </c>
      <c r="K27" s="104">
        <v>10440</v>
      </c>
      <c r="L27" s="104">
        <v>254580</v>
      </c>
      <c r="M27" s="104">
        <v>283659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544025</v>
      </c>
      <c r="W27" s="104">
        <v>1897900</v>
      </c>
      <c r="X27" s="104">
        <v>-1353875</v>
      </c>
      <c r="Y27" s="105">
        <v>-71.34</v>
      </c>
      <c r="Z27" s="106">
        <v>3795800</v>
      </c>
    </row>
    <row r="28" spans="1:26" ht="13.5">
      <c r="A28" s="107" t="s">
        <v>44</v>
      </c>
      <c r="B28" s="18">
        <v>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5">
        <v>0</v>
      </c>
      <c r="Z28" s="66">
        <v>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3808289</v>
      </c>
      <c r="C31" s="18">
        <v>0</v>
      </c>
      <c r="D31" s="63">
        <v>3795800</v>
      </c>
      <c r="E31" s="64">
        <v>3795800</v>
      </c>
      <c r="F31" s="64">
        <v>44181</v>
      </c>
      <c r="G31" s="64">
        <v>182120</v>
      </c>
      <c r="H31" s="64">
        <v>34065</v>
      </c>
      <c r="I31" s="64">
        <v>260366</v>
      </c>
      <c r="J31" s="64">
        <v>18639</v>
      </c>
      <c r="K31" s="64">
        <v>10440</v>
      </c>
      <c r="L31" s="64">
        <v>254580</v>
      </c>
      <c r="M31" s="64">
        <v>283659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544025</v>
      </c>
      <c r="W31" s="64">
        <v>1897900</v>
      </c>
      <c r="X31" s="64">
        <v>-1353875</v>
      </c>
      <c r="Y31" s="65">
        <v>-71.34</v>
      </c>
      <c r="Z31" s="66">
        <v>3795800</v>
      </c>
    </row>
    <row r="32" spans="1:26" ht="13.5">
      <c r="A32" s="74" t="s">
        <v>50</v>
      </c>
      <c r="B32" s="21">
        <f>SUM(B28:B31)</f>
        <v>3808289</v>
      </c>
      <c r="C32" s="21">
        <f>SUM(C28:C31)</f>
        <v>0</v>
      </c>
      <c r="D32" s="103">
        <f aca="true" t="shared" si="5" ref="D32:Z32">SUM(D28:D31)</f>
        <v>3795800</v>
      </c>
      <c r="E32" s="104">
        <f t="shared" si="5"/>
        <v>3795800</v>
      </c>
      <c r="F32" s="104">
        <f t="shared" si="5"/>
        <v>44181</v>
      </c>
      <c r="G32" s="104">
        <f t="shared" si="5"/>
        <v>182120</v>
      </c>
      <c r="H32" s="104">
        <f t="shared" si="5"/>
        <v>34065</v>
      </c>
      <c r="I32" s="104">
        <f t="shared" si="5"/>
        <v>260366</v>
      </c>
      <c r="J32" s="104">
        <f t="shared" si="5"/>
        <v>18639</v>
      </c>
      <c r="K32" s="104">
        <f t="shared" si="5"/>
        <v>10440</v>
      </c>
      <c r="L32" s="104">
        <f t="shared" si="5"/>
        <v>254580</v>
      </c>
      <c r="M32" s="104">
        <f t="shared" si="5"/>
        <v>283659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544025</v>
      </c>
      <c r="W32" s="104">
        <f t="shared" si="5"/>
        <v>1897900</v>
      </c>
      <c r="X32" s="104">
        <f t="shared" si="5"/>
        <v>-1353875</v>
      </c>
      <c r="Y32" s="105">
        <f>+IF(W32&lt;&gt;0,(X32/W32)*100,0)</f>
        <v>-71.335423362664</v>
      </c>
      <c r="Z32" s="106">
        <f t="shared" si="5"/>
        <v>3795800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168563699</v>
      </c>
      <c r="C35" s="18">
        <v>0</v>
      </c>
      <c r="D35" s="63">
        <v>118807086</v>
      </c>
      <c r="E35" s="64">
        <v>118807086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59403543</v>
      </c>
      <c r="X35" s="64">
        <v>-59403543</v>
      </c>
      <c r="Y35" s="65">
        <v>-100</v>
      </c>
      <c r="Z35" s="66">
        <v>118807086</v>
      </c>
    </row>
    <row r="36" spans="1:26" ht="13.5">
      <c r="A36" s="62" t="s">
        <v>53</v>
      </c>
      <c r="B36" s="18">
        <v>34169485</v>
      </c>
      <c r="C36" s="18">
        <v>0</v>
      </c>
      <c r="D36" s="63">
        <v>21949113</v>
      </c>
      <c r="E36" s="64">
        <v>21949113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10974557</v>
      </c>
      <c r="X36" s="64">
        <v>-10974557</v>
      </c>
      <c r="Y36" s="65">
        <v>-100</v>
      </c>
      <c r="Z36" s="66">
        <v>21949113</v>
      </c>
    </row>
    <row r="37" spans="1:26" ht="13.5">
      <c r="A37" s="62" t="s">
        <v>54</v>
      </c>
      <c r="B37" s="18">
        <v>30754300</v>
      </c>
      <c r="C37" s="18">
        <v>0</v>
      </c>
      <c r="D37" s="63">
        <v>13900015</v>
      </c>
      <c r="E37" s="64">
        <v>13900015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6950008</v>
      </c>
      <c r="X37" s="64">
        <v>-6950008</v>
      </c>
      <c r="Y37" s="65">
        <v>-100</v>
      </c>
      <c r="Z37" s="66">
        <v>13900015</v>
      </c>
    </row>
    <row r="38" spans="1:26" ht="13.5">
      <c r="A38" s="62" t="s">
        <v>55</v>
      </c>
      <c r="B38" s="18">
        <v>30335227</v>
      </c>
      <c r="C38" s="18">
        <v>0</v>
      </c>
      <c r="D38" s="63">
        <v>22634166</v>
      </c>
      <c r="E38" s="64">
        <v>22634166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11317083</v>
      </c>
      <c r="X38" s="64">
        <v>-11317083</v>
      </c>
      <c r="Y38" s="65">
        <v>-100</v>
      </c>
      <c r="Z38" s="66">
        <v>22634166</v>
      </c>
    </row>
    <row r="39" spans="1:26" ht="13.5">
      <c r="A39" s="62" t="s">
        <v>56</v>
      </c>
      <c r="B39" s="18">
        <v>141643657</v>
      </c>
      <c r="C39" s="18">
        <v>0</v>
      </c>
      <c r="D39" s="63">
        <v>104222018</v>
      </c>
      <c r="E39" s="64">
        <v>104222018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52111009</v>
      </c>
      <c r="X39" s="64">
        <v>-52111009</v>
      </c>
      <c r="Y39" s="65">
        <v>-100</v>
      </c>
      <c r="Z39" s="66">
        <v>104222018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-21479505</v>
      </c>
      <c r="C42" s="18">
        <v>0</v>
      </c>
      <c r="D42" s="63">
        <v>-43247358</v>
      </c>
      <c r="E42" s="64">
        <v>-43247358</v>
      </c>
      <c r="F42" s="64">
        <v>47587786</v>
      </c>
      <c r="G42" s="64">
        <v>-10741901</v>
      </c>
      <c r="H42" s="64">
        <v>-9312037</v>
      </c>
      <c r="I42" s="64">
        <v>27533848</v>
      </c>
      <c r="J42" s="64">
        <v>-13296884</v>
      </c>
      <c r="K42" s="64">
        <v>33402665</v>
      </c>
      <c r="L42" s="64">
        <v>-7386467</v>
      </c>
      <c r="M42" s="64">
        <v>12719314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40253162</v>
      </c>
      <c r="W42" s="64">
        <v>13689976</v>
      </c>
      <c r="X42" s="64">
        <v>26563186</v>
      </c>
      <c r="Y42" s="65">
        <v>194.03</v>
      </c>
      <c r="Z42" s="66">
        <v>-43247358</v>
      </c>
    </row>
    <row r="43" spans="1:26" ht="13.5">
      <c r="A43" s="62" t="s">
        <v>59</v>
      </c>
      <c r="B43" s="18">
        <v>-3709205</v>
      </c>
      <c r="C43" s="18">
        <v>0</v>
      </c>
      <c r="D43" s="63">
        <v>-3796000</v>
      </c>
      <c r="E43" s="64">
        <v>-3796000</v>
      </c>
      <c r="F43" s="64">
        <v>-44181</v>
      </c>
      <c r="G43" s="64">
        <v>-182120</v>
      </c>
      <c r="H43" s="64">
        <v>161935</v>
      </c>
      <c r="I43" s="64">
        <v>-64366</v>
      </c>
      <c r="J43" s="64">
        <v>-18639</v>
      </c>
      <c r="K43" s="64">
        <v>-10440</v>
      </c>
      <c r="L43" s="64">
        <v>-254580</v>
      </c>
      <c r="M43" s="64">
        <v>-283659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-348025</v>
      </c>
      <c r="W43" s="64">
        <v>-3451000</v>
      </c>
      <c r="X43" s="64">
        <v>3102975</v>
      </c>
      <c r="Y43" s="65">
        <v>-89.92</v>
      </c>
      <c r="Z43" s="66">
        <v>-3796000</v>
      </c>
    </row>
    <row r="44" spans="1:26" ht="13.5">
      <c r="A44" s="62" t="s">
        <v>60</v>
      </c>
      <c r="B44" s="18">
        <v>-5281866</v>
      </c>
      <c r="C44" s="18">
        <v>0</v>
      </c>
      <c r="D44" s="63">
        <v>-17286000</v>
      </c>
      <c r="E44" s="64">
        <v>-17286000</v>
      </c>
      <c r="F44" s="64">
        <v>0</v>
      </c>
      <c r="G44" s="64">
        <v>-17286400</v>
      </c>
      <c r="H44" s="64">
        <v>0</v>
      </c>
      <c r="I44" s="64">
        <v>-17286400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-17286400</v>
      </c>
      <c r="W44" s="64">
        <v>-17286000</v>
      </c>
      <c r="X44" s="64">
        <v>-400</v>
      </c>
      <c r="Y44" s="65">
        <v>0</v>
      </c>
      <c r="Z44" s="66">
        <v>-17286000</v>
      </c>
    </row>
    <row r="45" spans="1:26" ht="13.5">
      <c r="A45" s="74" t="s">
        <v>61</v>
      </c>
      <c r="B45" s="21">
        <v>160354216</v>
      </c>
      <c r="C45" s="21">
        <v>0</v>
      </c>
      <c r="D45" s="103">
        <v>58287642</v>
      </c>
      <c r="E45" s="104">
        <v>58287642</v>
      </c>
      <c r="F45" s="104">
        <v>70304982</v>
      </c>
      <c r="G45" s="104">
        <v>42094561</v>
      </c>
      <c r="H45" s="104">
        <v>32944459</v>
      </c>
      <c r="I45" s="104">
        <v>32944459</v>
      </c>
      <c r="J45" s="104">
        <v>19628936</v>
      </c>
      <c r="K45" s="104">
        <v>53021161</v>
      </c>
      <c r="L45" s="104">
        <v>45380114</v>
      </c>
      <c r="M45" s="104">
        <v>45380114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45380114</v>
      </c>
      <c r="W45" s="104">
        <v>115569976</v>
      </c>
      <c r="X45" s="104">
        <v>-70189862</v>
      </c>
      <c r="Y45" s="105">
        <v>-60.73</v>
      </c>
      <c r="Z45" s="106">
        <v>58287642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681150927</v>
      </c>
      <c r="C5" s="18">
        <v>0</v>
      </c>
      <c r="D5" s="63">
        <v>1363854397</v>
      </c>
      <c r="E5" s="64">
        <v>1363854397</v>
      </c>
      <c r="F5" s="64">
        <v>189971254</v>
      </c>
      <c r="G5" s="64">
        <v>228220608</v>
      </c>
      <c r="H5" s="64">
        <v>145088365</v>
      </c>
      <c r="I5" s="64">
        <v>563280227</v>
      </c>
      <c r="J5" s="64">
        <v>147150136</v>
      </c>
      <c r="K5" s="64">
        <v>130997746</v>
      </c>
      <c r="L5" s="64">
        <v>141167182</v>
      </c>
      <c r="M5" s="64">
        <v>419315064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982595291</v>
      </c>
      <c r="W5" s="64">
        <v>681927200</v>
      </c>
      <c r="X5" s="64">
        <v>300668091</v>
      </c>
      <c r="Y5" s="65">
        <v>44.09</v>
      </c>
      <c r="Z5" s="66">
        <v>1363854397</v>
      </c>
    </row>
    <row r="6" spans="1:26" ht="13.5">
      <c r="A6" s="62" t="s">
        <v>32</v>
      </c>
      <c r="B6" s="18">
        <v>2494619850</v>
      </c>
      <c r="C6" s="18">
        <v>0</v>
      </c>
      <c r="D6" s="63">
        <v>6651990952</v>
      </c>
      <c r="E6" s="64">
        <v>6651990952</v>
      </c>
      <c r="F6" s="64">
        <v>537787101</v>
      </c>
      <c r="G6" s="64">
        <v>560675133</v>
      </c>
      <c r="H6" s="64">
        <v>528357872</v>
      </c>
      <c r="I6" s="64">
        <v>1626820106</v>
      </c>
      <c r="J6" s="64">
        <v>510617579</v>
      </c>
      <c r="K6" s="64">
        <v>461417531</v>
      </c>
      <c r="L6" s="64">
        <v>461073758</v>
      </c>
      <c r="M6" s="64">
        <v>1433108868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3059928974</v>
      </c>
      <c r="W6" s="64">
        <v>3325995480</v>
      </c>
      <c r="X6" s="64">
        <v>-266066506</v>
      </c>
      <c r="Y6" s="65">
        <v>-8</v>
      </c>
      <c r="Z6" s="66">
        <v>6651990952</v>
      </c>
    </row>
    <row r="7" spans="1:26" ht="13.5">
      <c r="A7" s="62" t="s">
        <v>33</v>
      </c>
      <c r="B7" s="18">
        <v>37229090</v>
      </c>
      <c r="C7" s="18">
        <v>0</v>
      </c>
      <c r="D7" s="63">
        <v>202253802</v>
      </c>
      <c r="E7" s="64">
        <v>202253802</v>
      </c>
      <c r="F7" s="64">
        <v>12563939</v>
      </c>
      <c r="G7" s="64">
        <v>14827885</v>
      </c>
      <c r="H7" s="64">
        <v>15008076</v>
      </c>
      <c r="I7" s="64">
        <v>42399900</v>
      </c>
      <c r="J7" s="64">
        <v>13338567</v>
      </c>
      <c r="K7" s="64">
        <v>13611921</v>
      </c>
      <c r="L7" s="64">
        <v>17025729</v>
      </c>
      <c r="M7" s="64">
        <v>43976217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86376117</v>
      </c>
      <c r="W7" s="64">
        <v>101126902</v>
      </c>
      <c r="X7" s="64">
        <v>-14750785</v>
      </c>
      <c r="Y7" s="65">
        <v>-14.59</v>
      </c>
      <c r="Z7" s="66">
        <v>202253802</v>
      </c>
    </row>
    <row r="8" spans="1:26" ht="13.5">
      <c r="A8" s="62" t="s">
        <v>34</v>
      </c>
      <c r="B8" s="18">
        <v>2342040231</v>
      </c>
      <c r="C8" s="18">
        <v>0</v>
      </c>
      <c r="D8" s="63">
        <v>3549376504</v>
      </c>
      <c r="E8" s="64">
        <v>3549376504</v>
      </c>
      <c r="F8" s="64">
        <v>1255517758</v>
      </c>
      <c r="G8" s="64">
        <v>57891534</v>
      </c>
      <c r="H8" s="64">
        <v>28014004</v>
      </c>
      <c r="I8" s="64">
        <v>1341423296</v>
      </c>
      <c r="J8" s="64">
        <v>24187117</v>
      </c>
      <c r="K8" s="64">
        <v>610471707</v>
      </c>
      <c r="L8" s="64">
        <v>310009242</v>
      </c>
      <c r="M8" s="64">
        <v>944668066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2286091362</v>
      </c>
      <c r="W8" s="64">
        <v>1774688254</v>
      </c>
      <c r="X8" s="64">
        <v>511403108</v>
      </c>
      <c r="Y8" s="65">
        <v>28.82</v>
      </c>
      <c r="Z8" s="66">
        <v>3549376504</v>
      </c>
    </row>
    <row r="9" spans="1:26" ht="13.5">
      <c r="A9" s="62" t="s">
        <v>35</v>
      </c>
      <c r="B9" s="18">
        <v>423951978</v>
      </c>
      <c r="C9" s="18">
        <v>0</v>
      </c>
      <c r="D9" s="63">
        <v>2070101562</v>
      </c>
      <c r="E9" s="64">
        <v>2070101562</v>
      </c>
      <c r="F9" s="64">
        <v>94858265</v>
      </c>
      <c r="G9" s="64">
        <v>189065195</v>
      </c>
      <c r="H9" s="64">
        <v>113740287</v>
      </c>
      <c r="I9" s="64">
        <v>397663747</v>
      </c>
      <c r="J9" s="64">
        <v>129011719</v>
      </c>
      <c r="K9" s="64">
        <v>124499090</v>
      </c>
      <c r="L9" s="64">
        <v>240106619</v>
      </c>
      <c r="M9" s="64">
        <v>493617428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891281175</v>
      </c>
      <c r="W9" s="64">
        <v>1035050784</v>
      </c>
      <c r="X9" s="64">
        <v>-143769609</v>
      </c>
      <c r="Y9" s="65">
        <v>-13.89</v>
      </c>
      <c r="Z9" s="66">
        <v>2070101562</v>
      </c>
    </row>
    <row r="10" spans="1:26" ht="25.5">
      <c r="A10" s="67" t="s">
        <v>99</v>
      </c>
      <c r="B10" s="68">
        <f>SUM(B5:B9)</f>
        <v>5978992076</v>
      </c>
      <c r="C10" s="68">
        <f>SUM(C5:C9)</f>
        <v>0</v>
      </c>
      <c r="D10" s="69">
        <f aca="true" t="shared" si="0" ref="D10:Z10">SUM(D5:D9)</f>
        <v>13837577217</v>
      </c>
      <c r="E10" s="70">
        <f t="shared" si="0"/>
        <v>13837577217</v>
      </c>
      <c r="F10" s="70">
        <f t="shared" si="0"/>
        <v>2090698317</v>
      </c>
      <c r="G10" s="70">
        <f t="shared" si="0"/>
        <v>1050680355</v>
      </c>
      <c r="H10" s="70">
        <f t="shared" si="0"/>
        <v>830208604</v>
      </c>
      <c r="I10" s="70">
        <f t="shared" si="0"/>
        <v>3971587276</v>
      </c>
      <c r="J10" s="70">
        <f t="shared" si="0"/>
        <v>824305118</v>
      </c>
      <c r="K10" s="70">
        <f t="shared" si="0"/>
        <v>1340997995</v>
      </c>
      <c r="L10" s="70">
        <f t="shared" si="0"/>
        <v>1169382530</v>
      </c>
      <c r="M10" s="70">
        <f t="shared" si="0"/>
        <v>3334685643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7306272919</v>
      </c>
      <c r="W10" s="70">
        <f t="shared" si="0"/>
        <v>6918788620</v>
      </c>
      <c r="X10" s="70">
        <f t="shared" si="0"/>
        <v>387484299</v>
      </c>
      <c r="Y10" s="71">
        <f>+IF(W10&lt;&gt;0,(X10/W10)*100,0)</f>
        <v>5.600464478419056</v>
      </c>
      <c r="Z10" s="72">
        <f t="shared" si="0"/>
        <v>13837577217</v>
      </c>
    </row>
    <row r="11" spans="1:26" ht="13.5">
      <c r="A11" s="62" t="s">
        <v>36</v>
      </c>
      <c r="B11" s="18">
        <v>1905049499</v>
      </c>
      <c r="C11" s="18">
        <v>0</v>
      </c>
      <c r="D11" s="63">
        <v>3662554693</v>
      </c>
      <c r="E11" s="64">
        <v>3662554693</v>
      </c>
      <c r="F11" s="64">
        <v>290056649</v>
      </c>
      <c r="G11" s="64">
        <v>285820888</v>
      </c>
      <c r="H11" s="64">
        <v>286582605</v>
      </c>
      <c r="I11" s="64">
        <v>862460142</v>
      </c>
      <c r="J11" s="64">
        <v>284375287</v>
      </c>
      <c r="K11" s="64">
        <v>280422579</v>
      </c>
      <c r="L11" s="64">
        <v>301513073</v>
      </c>
      <c r="M11" s="64">
        <v>866310939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1728771081</v>
      </c>
      <c r="W11" s="64">
        <v>1831277349</v>
      </c>
      <c r="X11" s="64">
        <v>-102506268</v>
      </c>
      <c r="Y11" s="65">
        <v>-5.6</v>
      </c>
      <c r="Z11" s="66">
        <v>3662554693</v>
      </c>
    </row>
    <row r="12" spans="1:26" ht="13.5">
      <c r="A12" s="62" t="s">
        <v>37</v>
      </c>
      <c r="B12" s="18">
        <v>145192827</v>
      </c>
      <c r="C12" s="18">
        <v>0</v>
      </c>
      <c r="D12" s="63">
        <v>235336869</v>
      </c>
      <c r="E12" s="64">
        <v>235336869</v>
      </c>
      <c r="F12" s="64">
        <v>16996928</v>
      </c>
      <c r="G12" s="64">
        <v>17780071</v>
      </c>
      <c r="H12" s="64">
        <v>17982396</v>
      </c>
      <c r="I12" s="64">
        <v>52759395</v>
      </c>
      <c r="J12" s="64">
        <v>17103088</v>
      </c>
      <c r="K12" s="64">
        <v>17634125</v>
      </c>
      <c r="L12" s="64">
        <v>16199730</v>
      </c>
      <c r="M12" s="64">
        <v>50936943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103696338</v>
      </c>
      <c r="W12" s="64">
        <v>117668436</v>
      </c>
      <c r="X12" s="64">
        <v>-13972098</v>
      </c>
      <c r="Y12" s="65">
        <v>-11.87</v>
      </c>
      <c r="Z12" s="66">
        <v>235336869</v>
      </c>
    </row>
    <row r="13" spans="1:26" ht="13.5">
      <c r="A13" s="62" t="s">
        <v>100</v>
      </c>
      <c r="B13" s="18">
        <v>1271081694</v>
      </c>
      <c r="C13" s="18">
        <v>0</v>
      </c>
      <c r="D13" s="63">
        <v>1307329462</v>
      </c>
      <c r="E13" s="64">
        <v>1307329462</v>
      </c>
      <c r="F13" s="64">
        <v>51251491</v>
      </c>
      <c r="G13" s="64">
        <v>37568829</v>
      </c>
      <c r="H13" s="64">
        <v>37574953</v>
      </c>
      <c r="I13" s="64">
        <v>126395273</v>
      </c>
      <c r="J13" s="64">
        <v>38152097</v>
      </c>
      <c r="K13" s="64">
        <v>13325016</v>
      </c>
      <c r="L13" s="64">
        <v>89192644</v>
      </c>
      <c r="M13" s="64">
        <v>140669757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267065030</v>
      </c>
      <c r="W13" s="64">
        <v>653664731</v>
      </c>
      <c r="X13" s="64">
        <v>-386599701</v>
      </c>
      <c r="Y13" s="65">
        <v>-59.14</v>
      </c>
      <c r="Z13" s="66">
        <v>1307329462</v>
      </c>
    </row>
    <row r="14" spans="1:26" ht="13.5">
      <c r="A14" s="62" t="s">
        <v>38</v>
      </c>
      <c r="B14" s="18">
        <v>144015416</v>
      </c>
      <c r="C14" s="18">
        <v>0</v>
      </c>
      <c r="D14" s="63">
        <v>244836760</v>
      </c>
      <c r="E14" s="64">
        <v>244836760</v>
      </c>
      <c r="F14" s="64">
        <v>21644896</v>
      </c>
      <c r="G14" s="64">
        <v>30568219</v>
      </c>
      <c r="H14" s="64">
        <v>15389843</v>
      </c>
      <c r="I14" s="64">
        <v>67602958</v>
      </c>
      <c r="J14" s="64">
        <v>14102221</v>
      </c>
      <c r="K14" s="64">
        <v>14900699</v>
      </c>
      <c r="L14" s="64">
        <v>13327981</v>
      </c>
      <c r="M14" s="64">
        <v>42330901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109933859</v>
      </c>
      <c r="W14" s="64">
        <v>122418381</v>
      </c>
      <c r="X14" s="64">
        <v>-12484522</v>
      </c>
      <c r="Y14" s="65">
        <v>-10.2</v>
      </c>
      <c r="Z14" s="66">
        <v>244836760</v>
      </c>
    </row>
    <row r="15" spans="1:26" ht="13.5">
      <c r="A15" s="62" t="s">
        <v>39</v>
      </c>
      <c r="B15" s="18">
        <v>1654701707</v>
      </c>
      <c r="C15" s="18">
        <v>0</v>
      </c>
      <c r="D15" s="63">
        <v>4027540028</v>
      </c>
      <c r="E15" s="64">
        <v>4027540028</v>
      </c>
      <c r="F15" s="64">
        <v>280110057</v>
      </c>
      <c r="G15" s="64">
        <v>309802139</v>
      </c>
      <c r="H15" s="64">
        <v>292425661</v>
      </c>
      <c r="I15" s="64">
        <v>882337857</v>
      </c>
      <c r="J15" s="64">
        <v>225785708</v>
      </c>
      <c r="K15" s="64">
        <v>348388983</v>
      </c>
      <c r="L15" s="64">
        <v>310066229</v>
      </c>
      <c r="M15" s="64">
        <v>884240920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1766578777</v>
      </c>
      <c r="W15" s="64">
        <v>2013770015</v>
      </c>
      <c r="X15" s="64">
        <v>-247191238</v>
      </c>
      <c r="Y15" s="65">
        <v>-12.28</v>
      </c>
      <c r="Z15" s="66">
        <v>4027540028</v>
      </c>
    </row>
    <row r="16" spans="1:26" ht="13.5">
      <c r="A16" s="73" t="s">
        <v>40</v>
      </c>
      <c r="B16" s="18">
        <v>192827784</v>
      </c>
      <c r="C16" s="18">
        <v>0</v>
      </c>
      <c r="D16" s="63">
        <v>416803607</v>
      </c>
      <c r="E16" s="64">
        <v>416803607</v>
      </c>
      <c r="F16" s="64">
        <v>3861442</v>
      </c>
      <c r="G16" s="64">
        <v>8077336</v>
      </c>
      <c r="H16" s="64">
        <v>23080600</v>
      </c>
      <c r="I16" s="64">
        <v>35019378</v>
      </c>
      <c r="J16" s="64">
        <v>19169343</v>
      </c>
      <c r="K16" s="64">
        <v>20613869</v>
      </c>
      <c r="L16" s="64">
        <v>52879347</v>
      </c>
      <c r="M16" s="64">
        <v>92662559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127681937</v>
      </c>
      <c r="W16" s="64">
        <v>208401805</v>
      </c>
      <c r="X16" s="64">
        <v>-80719868</v>
      </c>
      <c r="Y16" s="65">
        <v>-38.73</v>
      </c>
      <c r="Z16" s="66">
        <v>416803607</v>
      </c>
    </row>
    <row r="17" spans="1:26" ht="13.5">
      <c r="A17" s="62" t="s">
        <v>41</v>
      </c>
      <c r="B17" s="18">
        <v>2535221066</v>
      </c>
      <c r="C17" s="18">
        <v>0</v>
      </c>
      <c r="D17" s="63">
        <v>3929076997</v>
      </c>
      <c r="E17" s="64">
        <v>3929076997</v>
      </c>
      <c r="F17" s="64">
        <v>282169279</v>
      </c>
      <c r="G17" s="64">
        <v>254259868</v>
      </c>
      <c r="H17" s="64">
        <v>240360974</v>
      </c>
      <c r="I17" s="64">
        <v>776790121</v>
      </c>
      <c r="J17" s="64">
        <v>278498495</v>
      </c>
      <c r="K17" s="64">
        <v>258756056</v>
      </c>
      <c r="L17" s="64">
        <v>319628587</v>
      </c>
      <c r="M17" s="64">
        <v>856883138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1633673259</v>
      </c>
      <c r="W17" s="64">
        <v>1964538501</v>
      </c>
      <c r="X17" s="64">
        <v>-330865242</v>
      </c>
      <c r="Y17" s="65">
        <v>-16.84</v>
      </c>
      <c r="Z17" s="66">
        <v>3929076997</v>
      </c>
    </row>
    <row r="18" spans="1:26" ht="13.5">
      <c r="A18" s="74" t="s">
        <v>42</v>
      </c>
      <c r="B18" s="75">
        <f>SUM(B11:B17)</f>
        <v>7848089993</v>
      </c>
      <c r="C18" s="75">
        <f>SUM(C11:C17)</f>
        <v>0</v>
      </c>
      <c r="D18" s="76">
        <f aca="true" t="shared" si="1" ref="D18:Z18">SUM(D11:D17)</f>
        <v>13823478416</v>
      </c>
      <c r="E18" s="77">
        <f t="shared" si="1"/>
        <v>13823478416</v>
      </c>
      <c r="F18" s="77">
        <f t="shared" si="1"/>
        <v>946090742</v>
      </c>
      <c r="G18" s="77">
        <f t="shared" si="1"/>
        <v>943877350</v>
      </c>
      <c r="H18" s="77">
        <f t="shared" si="1"/>
        <v>913397032</v>
      </c>
      <c r="I18" s="77">
        <f t="shared" si="1"/>
        <v>2803365124</v>
      </c>
      <c r="J18" s="77">
        <f t="shared" si="1"/>
        <v>877186239</v>
      </c>
      <c r="K18" s="77">
        <f t="shared" si="1"/>
        <v>954041327</v>
      </c>
      <c r="L18" s="77">
        <f t="shared" si="1"/>
        <v>1102807591</v>
      </c>
      <c r="M18" s="77">
        <f t="shared" si="1"/>
        <v>2934035157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5737400281</v>
      </c>
      <c r="W18" s="77">
        <f t="shared" si="1"/>
        <v>6911739218</v>
      </c>
      <c r="X18" s="77">
        <f t="shared" si="1"/>
        <v>-1174338937</v>
      </c>
      <c r="Y18" s="71">
        <f>+IF(W18&lt;&gt;0,(X18/W18)*100,0)</f>
        <v>-16.990498338561594</v>
      </c>
      <c r="Z18" s="78">
        <f t="shared" si="1"/>
        <v>13823478416</v>
      </c>
    </row>
    <row r="19" spans="1:26" ht="13.5">
      <c r="A19" s="74" t="s">
        <v>43</v>
      </c>
      <c r="B19" s="79">
        <f>+B10-B18</f>
        <v>-1869097917</v>
      </c>
      <c r="C19" s="79">
        <f>+C10-C18</f>
        <v>0</v>
      </c>
      <c r="D19" s="80">
        <f aca="true" t="shared" si="2" ref="D19:Z19">+D10-D18</f>
        <v>14098801</v>
      </c>
      <c r="E19" s="81">
        <f t="shared" si="2"/>
        <v>14098801</v>
      </c>
      <c r="F19" s="81">
        <f t="shared" si="2"/>
        <v>1144607575</v>
      </c>
      <c r="G19" s="81">
        <f t="shared" si="2"/>
        <v>106803005</v>
      </c>
      <c r="H19" s="81">
        <f t="shared" si="2"/>
        <v>-83188428</v>
      </c>
      <c r="I19" s="81">
        <f t="shared" si="2"/>
        <v>1168222152</v>
      </c>
      <c r="J19" s="81">
        <f t="shared" si="2"/>
        <v>-52881121</v>
      </c>
      <c r="K19" s="81">
        <f t="shared" si="2"/>
        <v>386956668</v>
      </c>
      <c r="L19" s="81">
        <f t="shared" si="2"/>
        <v>66574939</v>
      </c>
      <c r="M19" s="81">
        <f t="shared" si="2"/>
        <v>400650486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1568872638</v>
      </c>
      <c r="W19" s="81">
        <f>IF(E10=E18,0,W10-W18)</f>
        <v>7049402</v>
      </c>
      <c r="X19" s="81">
        <f t="shared" si="2"/>
        <v>1561823236</v>
      </c>
      <c r="Y19" s="82">
        <f>+IF(W19&lt;&gt;0,(X19/W19)*100,0)</f>
        <v>22155.400358782204</v>
      </c>
      <c r="Z19" s="83">
        <f t="shared" si="2"/>
        <v>14098801</v>
      </c>
    </row>
    <row r="20" spans="1:26" ht="13.5">
      <c r="A20" s="62" t="s">
        <v>44</v>
      </c>
      <c r="B20" s="18">
        <v>1093822911</v>
      </c>
      <c r="C20" s="18">
        <v>0</v>
      </c>
      <c r="D20" s="63">
        <v>1885038606</v>
      </c>
      <c r="E20" s="64">
        <v>1885038606</v>
      </c>
      <c r="F20" s="64">
        <v>201125224</v>
      </c>
      <c r="G20" s="64">
        <v>29144636</v>
      </c>
      <c r="H20" s="64">
        <v>28751929</v>
      </c>
      <c r="I20" s="64">
        <v>259021789</v>
      </c>
      <c r="J20" s="64">
        <v>153222944</v>
      </c>
      <c r="K20" s="64">
        <v>114900717</v>
      </c>
      <c r="L20" s="64">
        <v>51597563</v>
      </c>
      <c r="M20" s="64">
        <v>319721224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578743013</v>
      </c>
      <c r="W20" s="64">
        <v>942519304</v>
      </c>
      <c r="X20" s="64">
        <v>-363776291</v>
      </c>
      <c r="Y20" s="65">
        <v>-38.6</v>
      </c>
      <c r="Z20" s="66">
        <v>1885038606</v>
      </c>
    </row>
    <row r="21" spans="1:26" ht="13.5">
      <c r="A21" s="62" t="s">
        <v>101</v>
      </c>
      <c r="B21" s="84">
        <v>0</v>
      </c>
      <c r="C21" s="84">
        <v>0</v>
      </c>
      <c r="D21" s="85">
        <v>53325797</v>
      </c>
      <c r="E21" s="86">
        <v>53325797</v>
      </c>
      <c r="F21" s="86">
        <v>0</v>
      </c>
      <c r="G21" s="86">
        <v>5440553</v>
      </c>
      <c r="H21" s="86">
        <v>1887396</v>
      </c>
      <c r="I21" s="86">
        <v>7327949</v>
      </c>
      <c r="J21" s="86">
        <v>5344669</v>
      </c>
      <c r="K21" s="86">
        <v>1020419</v>
      </c>
      <c r="L21" s="86">
        <v>1746065</v>
      </c>
      <c r="M21" s="86">
        <v>8111153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15439102</v>
      </c>
      <c r="W21" s="86">
        <v>26662899</v>
      </c>
      <c r="X21" s="86">
        <v>-11223797</v>
      </c>
      <c r="Y21" s="87">
        <v>-42.1</v>
      </c>
      <c r="Z21" s="88">
        <v>53325797</v>
      </c>
    </row>
    <row r="22" spans="1:26" ht="25.5">
      <c r="A22" s="89" t="s">
        <v>102</v>
      </c>
      <c r="B22" s="90">
        <f>SUM(B19:B21)</f>
        <v>-775275006</v>
      </c>
      <c r="C22" s="90">
        <f>SUM(C19:C21)</f>
        <v>0</v>
      </c>
      <c r="D22" s="91">
        <f aca="true" t="shared" si="3" ref="D22:Z22">SUM(D19:D21)</f>
        <v>1952463204</v>
      </c>
      <c r="E22" s="92">
        <f t="shared" si="3"/>
        <v>1952463204</v>
      </c>
      <c r="F22" s="92">
        <f t="shared" si="3"/>
        <v>1345732799</v>
      </c>
      <c r="G22" s="92">
        <f t="shared" si="3"/>
        <v>141388194</v>
      </c>
      <c r="H22" s="92">
        <f t="shared" si="3"/>
        <v>-52549103</v>
      </c>
      <c r="I22" s="92">
        <f t="shared" si="3"/>
        <v>1434571890</v>
      </c>
      <c r="J22" s="92">
        <f t="shared" si="3"/>
        <v>105686492</v>
      </c>
      <c r="K22" s="92">
        <f t="shared" si="3"/>
        <v>502877804</v>
      </c>
      <c r="L22" s="92">
        <f t="shared" si="3"/>
        <v>119918567</v>
      </c>
      <c r="M22" s="92">
        <f t="shared" si="3"/>
        <v>728482863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2163054753</v>
      </c>
      <c r="W22" s="92">
        <f t="shared" si="3"/>
        <v>976231605</v>
      </c>
      <c r="X22" s="92">
        <f t="shared" si="3"/>
        <v>1186823148</v>
      </c>
      <c r="Y22" s="93">
        <f>+IF(W22&lt;&gt;0,(X22/W22)*100,0)</f>
        <v>121.57188334421933</v>
      </c>
      <c r="Z22" s="94">
        <f t="shared" si="3"/>
        <v>1952463204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-775275006</v>
      </c>
      <c r="C24" s="79">
        <f>SUM(C22:C23)</f>
        <v>0</v>
      </c>
      <c r="D24" s="80">
        <f aca="true" t="shared" si="4" ref="D24:Z24">SUM(D22:D23)</f>
        <v>1952463204</v>
      </c>
      <c r="E24" s="81">
        <f t="shared" si="4"/>
        <v>1952463204</v>
      </c>
      <c r="F24" s="81">
        <f t="shared" si="4"/>
        <v>1345732799</v>
      </c>
      <c r="G24" s="81">
        <f t="shared" si="4"/>
        <v>141388194</v>
      </c>
      <c r="H24" s="81">
        <f t="shared" si="4"/>
        <v>-52549103</v>
      </c>
      <c r="I24" s="81">
        <f t="shared" si="4"/>
        <v>1434571890</v>
      </c>
      <c r="J24" s="81">
        <f t="shared" si="4"/>
        <v>105686492</v>
      </c>
      <c r="K24" s="81">
        <f t="shared" si="4"/>
        <v>502877804</v>
      </c>
      <c r="L24" s="81">
        <f t="shared" si="4"/>
        <v>119918567</v>
      </c>
      <c r="M24" s="81">
        <f t="shared" si="4"/>
        <v>728482863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2163054753</v>
      </c>
      <c r="W24" s="81">
        <f t="shared" si="4"/>
        <v>976231605</v>
      </c>
      <c r="X24" s="81">
        <f t="shared" si="4"/>
        <v>1186823148</v>
      </c>
      <c r="Y24" s="82">
        <f>+IF(W24&lt;&gt;0,(X24/W24)*100,0)</f>
        <v>121.57188334421933</v>
      </c>
      <c r="Z24" s="83">
        <f t="shared" si="4"/>
        <v>1952463204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1059344100</v>
      </c>
      <c r="C27" s="21">
        <v>0</v>
      </c>
      <c r="D27" s="103">
        <v>2589747824</v>
      </c>
      <c r="E27" s="104">
        <v>2589747824</v>
      </c>
      <c r="F27" s="104">
        <v>109580362</v>
      </c>
      <c r="G27" s="104">
        <v>150952317</v>
      </c>
      <c r="H27" s="104">
        <v>100907349</v>
      </c>
      <c r="I27" s="104">
        <v>361440028</v>
      </c>
      <c r="J27" s="104">
        <v>164846816</v>
      </c>
      <c r="K27" s="104">
        <v>172417997</v>
      </c>
      <c r="L27" s="104">
        <v>157549444</v>
      </c>
      <c r="M27" s="104">
        <v>494814257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856254285</v>
      </c>
      <c r="W27" s="104">
        <v>1294873914</v>
      </c>
      <c r="X27" s="104">
        <v>-438619629</v>
      </c>
      <c r="Y27" s="105">
        <v>-33.87</v>
      </c>
      <c r="Z27" s="106">
        <v>2589747824</v>
      </c>
    </row>
    <row r="28" spans="1:26" ht="13.5">
      <c r="A28" s="107" t="s">
        <v>44</v>
      </c>
      <c r="B28" s="18">
        <v>986729608</v>
      </c>
      <c r="C28" s="18">
        <v>0</v>
      </c>
      <c r="D28" s="63">
        <v>2083168054</v>
      </c>
      <c r="E28" s="64">
        <v>2083168344</v>
      </c>
      <c r="F28" s="64">
        <v>91979627</v>
      </c>
      <c r="G28" s="64">
        <v>133925226</v>
      </c>
      <c r="H28" s="64">
        <v>90214010</v>
      </c>
      <c r="I28" s="64">
        <v>316118863</v>
      </c>
      <c r="J28" s="64">
        <v>147190125</v>
      </c>
      <c r="K28" s="64">
        <v>156590373</v>
      </c>
      <c r="L28" s="64">
        <v>144383511</v>
      </c>
      <c r="M28" s="64">
        <v>448164009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764282872</v>
      </c>
      <c r="W28" s="64">
        <v>1041584174</v>
      </c>
      <c r="X28" s="64">
        <v>-277301302</v>
      </c>
      <c r="Y28" s="65">
        <v>-26.62</v>
      </c>
      <c r="Z28" s="66">
        <v>2083168344</v>
      </c>
    </row>
    <row r="29" spans="1:26" ht="13.5">
      <c r="A29" s="62" t="s">
        <v>104</v>
      </c>
      <c r="B29" s="18">
        <v>7994438</v>
      </c>
      <c r="C29" s="18">
        <v>0</v>
      </c>
      <c r="D29" s="63">
        <v>13923804</v>
      </c>
      <c r="E29" s="64">
        <v>13923804</v>
      </c>
      <c r="F29" s="64">
        <v>1591909</v>
      </c>
      <c r="G29" s="64">
        <v>1751308</v>
      </c>
      <c r="H29" s="64">
        <v>2759930</v>
      </c>
      <c r="I29" s="64">
        <v>6103147</v>
      </c>
      <c r="J29" s="64">
        <v>1463367</v>
      </c>
      <c r="K29" s="64">
        <v>1756641</v>
      </c>
      <c r="L29" s="64">
        <v>753529</v>
      </c>
      <c r="M29" s="64">
        <v>3973537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10076684</v>
      </c>
      <c r="W29" s="64">
        <v>6961902</v>
      </c>
      <c r="X29" s="64">
        <v>3114782</v>
      </c>
      <c r="Y29" s="65">
        <v>44.74</v>
      </c>
      <c r="Z29" s="66">
        <v>13923804</v>
      </c>
    </row>
    <row r="30" spans="1:26" ht="13.5">
      <c r="A30" s="62" t="s">
        <v>48</v>
      </c>
      <c r="B30" s="18">
        <v>29092894</v>
      </c>
      <c r="C30" s="18">
        <v>0</v>
      </c>
      <c r="D30" s="63">
        <v>168184148</v>
      </c>
      <c r="E30" s="64">
        <v>168184148</v>
      </c>
      <c r="F30" s="64">
        <v>0</v>
      </c>
      <c r="G30" s="64">
        <v>1272267</v>
      </c>
      <c r="H30" s="64">
        <v>998351</v>
      </c>
      <c r="I30" s="64">
        <v>2270618</v>
      </c>
      <c r="J30" s="64">
        <v>2419987</v>
      </c>
      <c r="K30" s="64">
        <v>2337215</v>
      </c>
      <c r="L30" s="64">
        <v>3533358</v>
      </c>
      <c r="M30" s="64">
        <v>8290560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10561178</v>
      </c>
      <c r="W30" s="64">
        <v>84092074</v>
      </c>
      <c r="X30" s="64">
        <v>-73530896</v>
      </c>
      <c r="Y30" s="65">
        <v>-87.44</v>
      </c>
      <c r="Z30" s="66">
        <v>168184148</v>
      </c>
    </row>
    <row r="31" spans="1:26" ht="13.5">
      <c r="A31" s="62" t="s">
        <v>49</v>
      </c>
      <c r="B31" s="18">
        <v>35527161</v>
      </c>
      <c r="C31" s="18">
        <v>0</v>
      </c>
      <c r="D31" s="63">
        <v>324471818</v>
      </c>
      <c r="E31" s="64">
        <v>324471528</v>
      </c>
      <c r="F31" s="64">
        <v>16008826</v>
      </c>
      <c r="G31" s="64">
        <v>14003516</v>
      </c>
      <c r="H31" s="64">
        <v>5513328</v>
      </c>
      <c r="I31" s="64">
        <v>35525670</v>
      </c>
      <c r="J31" s="64">
        <v>13773335</v>
      </c>
      <c r="K31" s="64">
        <v>11733769</v>
      </c>
      <c r="L31" s="64">
        <v>8879045</v>
      </c>
      <c r="M31" s="64">
        <v>34386149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69911819</v>
      </c>
      <c r="W31" s="64">
        <v>162235766</v>
      </c>
      <c r="X31" s="64">
        <v>-92323947</v>
      </c>
      <c r="Y31" s="65">
        <v>-56.91</v>
      </c>
      <c r="Z31" s="66">
        <v>324471528</v>
      </c>
    </row>
    <row r="32" spans="1:26" ht="13.5">
      <c r="A32" s="74" t="s">
        <v>50</v>
      </c>
      <c r="B32" s="21">
        <f>SUM(B28:B31)</f>
        <v>1059344101</v>
      </c>
      <c r="C32" s="21">
        <f>SUM(C28:C31)</f>
        <v>0</v>
      </c>
      <c r="D32" s="103">
        <f aca="true" t="shared" si="5" ref="D32:Z32">SUM(D28:D31)</f>
        <v>2589747824</v>
      </c>
      <c r="E32" s="104">
        <f t="shared" si="5"/>
        <v>2589747824</v>
      </c>
      <c r="F32" s="104">
        <f t="shared" si="5"/>
        <v>109580362</v>
      </c>
      <c r="G32" s="104">
        <f t="shared" si="5"/>
        <v>150952317</v>
      </c>
      <c r="H32" s="104">
        <f t="shared" si="5"/>
        <v>99485619</v>
      </c>
      <c r="I32" s="104">
        <f t="shared" si="5"/>
        <v>360018298</v>
      </c>
      <c r="J32" s="104">
        <f t="shared" si="5"/>
        <v>164846814</v>
      </c>
      <c r="K32" s="104">
        <f t="shared" si="5"/>
        <v>172417998</v>
      </c>
      <c r="L32" s="104">
        <f t="shared" si="5"/>
        <v>157549443</v>
      </c>
      <c r="M32" s="104">
        <f t="shared" si="5"/>
        <v>494814255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854832553</v>
      </c>
      <c r="W32" s="104">
        <f t="shared" si="5"/>
        <v>1294873916</v>
      </c>
      <c r="X32" s="104">
        <f t="shared" si="5"/>
        <v>-440041363</v>
      </c>
      <c r="Y32" s="105">
        <f>+IF(W32&lt;&gt;0,(X32/W32)*100,0)</f>
        <v>-33.983336722028774</v>
      </c>
      <c r="Z32" s="106">
        <f t="shared" si="5"/>
        <v>2589747824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2548345429</v>
      </c>
      <c r="C35" s="18">
        <v>0</v>
      </c>
      <c r="D35" s="63">
        <v>4237144537</v>
      </c>
      <c r="E35" s="64">
        <v>4237144537</v>
      </c>
      <c r="F35" s="64">
        <v>3786559142</v>
      </c>
      <c r="G35" s="64">
        <v>3253565057</v>
      </c>
      <c r="H35" s="64">
        <v>3378504949</v>
      </c>
      <c r="I35" s="64">
        <v>3378504949</v>
      </c>
      <c r="J35" s="64">
        <v>3128703615</v>
      </c>
      <c r="K35" s="64">
        <v>3941003082</v>
      </c>
      <c r="L35" s="64">
        <v>3361368213</v>
      </c>
      <c r="M35" s="64">
        <v>3411131719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3411131719</v>
      </c>
      <c r="W35" s="64">
        <v>2118572270</v>
      </c>
      <c r="X35" s="64">
        <v>1292559449</v>
      </c>
      <c r="Y35" s="65">
        <v>61.01</v>
      </c>
      <c r="Z35" s="66">
        <v>4237144537</v>
      </c>
    </row>
    <row r="36" spans="1:26" ht="13.5">
      <c r="A36" s="62" t="s">
        <v>53</v>
      </c>
      <c r="B36" s="18">
        <v>26933227489</v>
      </c>
      <c r="C36" s="18">
        <v>0</v>
      </c>
      <c r="D36" s="63">
        <v>33968396956</v>
      </c>
      <c r="E36" s="64">
        <v>33968396956</v>
      </c>
      <c r="F36" s="64">
        <v>17176853665</v>
      </c>
      <c r="G36" s="64">
        <v>18672483414</v>
      </c>
      <c r="H36" s="64">
        <v>19918425078</v>
      </c>
      <c r="I36" s="64">
        <v>19918425078</v>
      </c>
      <c r="J36" s="64">
        <v>19032268618</v>
      </c>
      <c r="K36" s="64">
        <v>19400975163</v>
      </c>
      <c r="L36" s="64">
        <v>19948696951</v>
      </c>
      <c r="M36" s="64">
        <v>19996791818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19996791818</v>
      </c>
      <c r="W36" s="64">
        <v>16984198482</v>
      </c>
      <c r="X36" s="64">
        <v>3012593336</v>
      </c>
      <c r="Y36" s="65">
        <v>17.74</v>
      </c>
      <c r="Z36" s="66">
        <v>33968396956</v>
      </c>
    </row>
    <row r="37" spans="1:26" ht="13.5">
      <c r="A37" s="62" t="s">
        <v>54</v>
      </c>
      <c r="B37" s="18">
        <v>2992247942</v>
      </c>
      <c r="C37" s="18">
        <v>0</v>
      </c>
      <c r="D37" s="63">
        <v>3488745598</v>
      </c>
      <c r="E37" s="64">
        <v>3488745598</v>
      </c>
      <c r="F37" s="64">
        <v>1611368327</v>
      </c>
      <c r="G37" s="64">
        <v>1237075499</v>
      </c>
      <c r="H37" s="64">
        <v>1671064936</v>
      </c>
      <c r="I37" s="64">
        <v>1671064936</v>
      </c>
      <c r="J37" s="64">
        <v>1406251327</v>
      </c>
      <c r="K37" s="64">
        <v>2038447737</v>
      </c>
      <c r="L37" s="64">
        <v>1745286419</v>
      </c>
      <c r="M37" s="64">
        <v>1763253777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1763253777</v>
      </c>
      <c r="W37" s="64">
        <v>1744372802</v>
      </c>
      <c r="X37" s="64">
        <v>18880975</v>
      </c>
      <c r="Y37" s="65">
        <v>1.08</v>
      </c>
      <c r="Z37" s="66">
        <v>3488745598</v>
      </c>
    </row>
    <row r="38" spans="1:26" ht="13.5">
      <c r="A38" s="62" t="s">
        <v>55</v>
      </c>
      <c r="B38" s="18">
        <v>1071059015</v>
      </c>
      <c r="C38" s="18">
        <v>0</v>
      </c>
      <c r="D38" s="63">
        <v>1779345270</v>
      </c>
      <c r="E38" s="64">
        <v>1779345270</v>
      </c>
      <c r="F38" s="64">
        <v>828369135</v>
      </c>
      <c r="G38" s="64">
        <v>1054920858</v>
      </c>
      <c r="H38" s="64">
        <v>1394274923</v>
      </c>
      <c r="I38" s="64">
        <v>1394274923</v>
      </c>
      <c r="J38" s="64">
        <v>1331043050</v>
      </c>
      <c r="K38" s="64">
        <v>1330541935</v>
      </c>
      <c r="L38" s="64">
        <v>1317738784</v>
      </c>
      <c r="M38" s="64">
        <v>1319699817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1319699817</v>
      </c>
      <c r="W38" s="64">
        <v>889672637</v>
      </c>
      <c r="X38" s="64">
        <v>430027180</v>
      </c>
      <c r="Y38" s="65">
        <v>48.34</v>
      </c>
      <c r="Z38" s="66">
        <v>1779345270</v>
      </c>
    </row>
    <row r="39" spans="1:26" ht="13.5">
      <c r="A39" s="62" t="s">
        <v>56</v>
      </c>
      <c r="B39" s="18">
        <v>25418265961</v>
      </c>
      <c r="C39" s="18">
        <v>0</v>
      </c>
      <c r="D39" s="63">
        <v>32937450625</v>
      </c>
      <c r="E39" s="64">
        <v>32937450625</v>
      </c>
      <c r="F39" s="64">
        <v>18523675346</v>
      </c>
      <c r="G39" s="64">
        <v>19634052113</v>
      </c>
      <c r="H39" s="64">
        <v>20231590167</v>
      </c>
      <c r="I39" s="64">
        <v>20231590167</v>
      </c>
      <c r="J39" s="64">
        <v>19423677855</v>
      </c>
      <c r="K39" s="64">
        <v>19972988572</v>
      </c>
      <c r="L39" s="64">
        <v>20247039960</v>
      </c>
      <c r="M39" s="64">
        <v>20324969942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20324969942</v>
      </c>
      <c r="W39" s="64">
        <v>16468725316</v>
      </c>
      <c r="X39" s="64">
        <v>3856244626</v>
      </c>
      <c r="Y39" s="65">
        <v>23.42</v>
      </c>
      <c r="Z39" s="66">
        <v>32937450625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648537559</v>
      </c>
      <c r="C42" s="18">
        <v>0</v>
      </c>
      <c r="D42" s="63">
        <v>2150611630</v>
      </c>
      <c r="E42" s="64">
        <v>2150611630</v>
      </c>
      <c r="F42" s="64">
        <v>1090383732</v>
      </c>
      <c r="G42" s="64">
        <v>-198542548</v>
      </c>
      <c r="H42" s="64">
        <v>-177761487</v>
      </c>
      <c r="I42" s="64">
        <v>714079697</v>
      </c>
      <c r="J42" s="64">
        <v>111921202</v>
      </c>
      <c r="K42" s="64">
        <v>1243410609</v>
      </c>
      <c r="L42" s="64">
        <v>303667423</v>
      </c>
      <c r="M42" s="64">
        <v>1658999234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2373078931</v>
      </c>
      <c r="W42" s="64">
        <v>1680779775</v>
      </c>
      <c r="X42" s="64">
        <v>692299156</v>
      </c>
      <c r="Y42" s="65">
        <v>41.19</v>
      </c>
      <c r="Z42" s="66">
        <v>2150611630</v>
      </c>
    </row>
    <row r="43" spans="1:26" ht="13.5">
      <c r="A43" s="62" t="s">
        <v>59</v>
      </c>
      <c r="B43" s="18">
        <v>-893315791</v>
      </c>
      <c r="C43" s="18">
        <v>0</v>
      </c>
      <c r="D43" s="63">
        <v>-1680130928</v>
      </c>
      <c r="E43" s="64">
        <v>-1680130928</v>
      </c>
      <c r="F43" s="64">
        <v>-264238404</v>
      </c>
      <c r="G43" s="64">
        <v>-112952210</v>
      </c>
      <c r="H43" s="64">
        <v>-75516921</v>
      </c>
      <c r="I43" s="64">
        <v>-452707535</v>
      </c>
      <c r="J43" s="64">
        <v>-152596137</v>
      </c>
      <c r="K43" s="64">
        <v>-391235023</v>
      </c>
      <c r="L43" s="64">
        <v>-222183638</v>
      </c>
      <c r="M43" s="64">
        <v>-766014798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-1218722333</v>
      </c>
      <c r="W43" s="64">
        <v>-859116010</v>
      </c>
      <c r="X43" s="64">
        <v>-359606323</v>
      </c>
      <c r="Y43" s="65">
        <v>41.86</v>
      </c>
      <c r="Z43" s="66">
        <v>-1680130928</v>
      </c>
    </row>
    <row r="44" spans="1:26" ht="13.5">
      <c r="A44" s="62" t="s">
        <v>60</v>
      </c>
      <c r="B44" s="18">
        <v>-34531200</v>
      </c>
      <c r="C44" s="18">
        <v>0</v>
      </c>
      <c r="D44" s="63">
        <v>1526115</v>
      </c>
      <c r="E44" s="64">
        <v>1526115</v>
      </c>
      <c r="F44" s="64">
        <v>10148892</v>
      </c>
      <c r="G44" s="64">
        <v>-28099964</v>
      </c>
      <c r="H44" s="64">
        <v>-5045133</v>
      </c>
      <c r="I44" s="64">
        <v>-22996205</v>
      </c>
      <c r="J44" s="64">
        <v>5596371</v>
      </c>
      <c r="K44" s="64">
        <v>-572470</v>
      </c>
      <c r="L44" s="64">
        <v>-17394682</v>
      </c>
      <c r="M44" s="64">
        <v>-12370781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-35366986</v>
      </c>
      <c r="W44" s="64">
        <v>2874089</v>
      </c>
      <c r="X44" s="64">
        <v>-38241075</v>
      </c>
      <c r="Y44" s="65">
        <v>-1330.55</v>
      </c>
      <c r="Z44" s="66">
        <v>1526115</v>
      </c>
    </row>
    <row r="45" spans="1:26" ht="13.5">
      <c r="A45" s="74" t="s">
        <v>61</v>
      </c>
      <c r="B45" s="21">
        <v>94470594</v>
      </c>
      <c r="C45" s="21">
        <v>0</v>
      </c>
      <c r="D45" s="103">
        <v>1218010713</v>
      </c>
      <c r="E45" s="104">
        <v>1218010713</v>
      </c>
      <c r="F45" s="104">
        <v>1535254781</v>
      </c>
      <c r="G45" s="104">
        <v>1195660059</v>
      </c>
      <c r="H45" s="104">
        <v>937336518</v>
      </c>
      <c r="I45" s="104">
        <v>937336518</v>
      </c>
      <c r="J45" s="104">
        <v>902257954</v>
      </c>
      <c r="K45" s="104">
        <v>1753861070</v>
      </c>
      <c r="L45" s="104">
        <v>1897108972</v>
      </c>
      <c r="M45" s="104">
        <v>1817950173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1817950173</v>
      </c>
      <c r="W45" s="104">
        <v>1570541750</v>
      </c>
      <c r="X45" s="104">
        <v>247408423</v>
      </c>
      <c r="Y45" s="105">
        <v>15.75</v>
      </c>
      <c r="Z45" s="106">
        <v>1218010713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608449552</v>
      </c>
      <c r="C49" s="56">
        <v>0</v>
      </c>
      <c r="D49" s="133">
        <v>407075120</v>
      </c>
      <c r="E49" s="58">
        <v>380367508</v>
      </c>
      <c r="F49" s="58">
        <v>0</v>
      </c>
      <c r="G49" s="58">
        <v>0</v>
      </c>
      <c r="H49" s="58">
        <v>0</v>
      </c>
      <c r="I49" s="58">
        <v>2353011903</v>
      </c>
      <c r="J49" s="58">
        <v>0</v>
      </c>
      <c r="K49" s="58">
        <v>0</v>
      </c>
      <c r="L49" s="58">
        <v>0</v>
      </c>
      <c r="M49" s="58">
        <v>228670021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418485867</v>
      </c>
      <c r="W49" s="58">
        <v>743914068</v>
      </c>
      <c r="X49" s="58">
        <v>3569421048</v>
      </c>
      <c r="Y49" s="58">
        <v>8709395087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286041179</v>
      </c>
      <c r="C51" s="56">
        <v>0</v>
      </c>
      <c r="D51" s="133">
        <v>176282048</v>
      </c>
      <c r="E51" s="58">
        <v>253962683</v>
      </c>
      <c r="F51" s="58">
        <v>0</v>
      </c>
      <c r="G51" s="58">
        <v>0</v>
      </c>
      <c r="H51" s="58">
        <v>0</v>
      </c>
      <c r="I51" s="58">
        <v>1006316761</v>
      </c>
      <c r="J51" s="58">
        <v>0</v>
      </c>
      <c r="K51" s="58">
        <v>0</v>
      </c>
      <c r="L51" s="58">
        <v>0</v>
      </c>
      <c r="M51" s="58">
        <v>225556540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31320693</v>
      </c>
      <c r="W51" s="58">
        <v>80333919</v>
      </c>
      <c r="X51" s="58">
        <v>131968698</v>
      </c>
      <c r="Y51" s="58">
        <v>2191782521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95.5489302583369</v>
      </c>
      <c r="C58" s="5">
        <f>IF(C67=0,0,+(C76/C67)*100)</f>
        <v>0</v>
      </c>
      <c r="D58" s="6">
        <f aca="true" t="shared" si="6" ref="D58:Z58">IF(D67=0,0,+(D76/D67)*100)</f>
        <v>87.02696659905087</v>
      </c>
      <c r="E58" s="7">
        <f t="shared" si="6"/>
        <v>87.02696659905087</v>
      </c>
      <c r="F58" s="7">
        <f t="shared" si="6"/>
        <v>69.54129684126833</v>
      </c>
      <c r="G58" s="7">
        <f t="shared" si="6"/>
        <v>69.00167750725015</v>
      </c>
      <c r="H58" s="7">
        <f t="shared" si="6"/>
        <v>78.17897721679627</v>
      </c>
      <c r="I58" s="7">
        <f t="shared" si="6"/>
        <v>72.01444766412465</v>
      </c>
      <c r="J58" s="7">
        <f t="shared" si="6"/>
        <v>89.89861411903945</v>
      </c>
      <c r="K58" s="7">
        <f t="shared" si="6"/>
        <v>90.03718787251029</v>
      </c>
      <c r="L58" s="7">
        <f t="shared" si="6"/>
        <v>74.66742133924744</v>
      </c>
      <c r="M58" s="7">
        <f t="shared" si="6"/>
        <v>84.96360651269612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77.98971360259176</v>
      </c>
      <c r="W58" s="7">
        <f t="shared" si="6"/>
        <v>84.5973495451966</v>
      </c>
      <c r="X58" s="7">
        <f t="shared" si="6"/>
        <v>0</v>
      </c>
      <c r="Y58" s="7">
        <f t="shared" si="6"/>
        <v>0</v>
      </c>
      <c r="Z58" s="8">
        <f t="shared" si="6"/>
        <v>87.02696659905087</v>
      </c>
    </row>
    <row r="59" spans="1:26" ht="13.5">
      <c r="A59" s="36" t="s">
        <v>31</v>
      </c>
      <c r="B59" s="9">
        <f aca="true" t="shared" si="7" ref="B59:Z66">IF(B68=0,0,+(B77/B68)*100)</f>
        <v>97.74917070966119</v>
      </c>
      <c r="C59" s="9">
        <f t="shared" si="7"/>
        <v>0</v>
      </c>
      <c r="D59" s="2">
        <f t="shared" si="7"/>
        <v>90.44918831258187</v>
      </c>
      <c r="E59" s="10">
        <f t="shared" si="7"/>
        <v>90.44918831258187</v>
      </c>
      <c r="F59" s="10">
        <f t="shared" si="7"/>
        <v>42.386083317637095</v>
      </c>
      <c r="G59" s="10">
        <f t="shared" si="7"/>
        <v>31.786842065147308</v>
      </c>
      <c r="H59" s="10">
        <f t="shared" si="7"/>
        <v>66.44836423776724</v>
      </c>
      <c r="I59" s="10">
        <f t="shared" si="7"/>
        <v>44.289542147904776</v>
      </c>
      <c r="J59" s="10">
        <f t="shared" si="7"/>
        <v>61.45839307956875</v>
      </c>
      <c r="K59" s="10">
        <f t="shared" si="7"/>
        <v>97.54920210611868</v>
      </c>
      <c r="L59" s="10">
        <f t="shared" si="7"/>
        <v>55.16472010017208</v>
      </c>
      <c r="M59" s="10">
        <f t="shared" si="7"/>
        <v>70.61466388751525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55.52358566335808</v>
      </c>
      <c r="W59" s="10">
        <f t="shared" si="7"/>
        <v>84.08637110787582</v>
      </c>
      <c r="X59" s="10">
        <f t="shared" si="7"/>
        <v>0</v>
      </c>
      <c r="Y59" s="10">
        <f t="shared" si="7"/>
        <v>0</v>
      </c>
      <c r="Z59" s="11">
        <f t="shared" si="7"/>
        <v>90.44918831258187</v>
      </c>
    </row>
    <row r="60" spans="1:26" ht="13.5">
      <c r="A60" s="37" t="s">
        <v>32</v>
      </c>
      <c r="B60" s="12">
        <f t="shared" si="7"/>
        <v>99.00613826992517</v>
      </c>
      <c r="C60" s="12">
        <f t="shared" si="7"/>
        <v>0</v>
      </c>
      <c r="D60" s="3">
        <f t="shared" si="7"/>
        <v>86.01392482771976</v>
      </c>
      <c r="E60" s="13">
        <f t="shared" si="7"/>
        <v>86.01392482771976</v>
      </c>
      <c r="F60" s="13">
        <f t="shared" si="7"/>
        <v>80.84990811261574</v>
      </c>
      <c r="G60" s="13">
        <f t="shared" si="7"/>
        <v>86.34064460996882</v>
      </c>
      <c r="H60" s="13">
        <f t="shared" si="7"/>
        <v>83.64500529292766</v>
      </c>
      <c r="I60" s="13">
        <f t="shared" si="7"/>
        <v>83.65005239245549</v>
      </c>
      <c r="J60" s="13">
        <f t="shared" si="7"/>
        <v>101.61434140519474</v>
      </c>
      <c r="K60" s="13">
        <f t="shared" si="7"/>
        <v>91.77978328699436</v>
      </c>
      <c r="L60" s="13">
        <f t="shared" si="7"/>
        <v>84.19942064887587</v>
      </c>
      <c r="M60" s="13">
        <f t="shared" si="7"/>
        <v>92.84501427005335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87.95648614293621</v>
      </c>
      <c r="W60" s="13">
        <f t="shared" si="7"/>
        <v>84.30312283352269</v>
      </c>
      <c r="X60" s="13">
        <f t="shared" si="7"/>
        <v>0</v>
      </c>
      <c r="Y60" s="13">
        <f t="shared" si="7"/>
        <v>0</v>
      </c>
      <c r="Z60" s="14">
        <f t="shared" si="7"/>
        <v>86.01392482771976</v>
      </c>
    </row>
    <row r="61" spans="1:26" ht="13.5">
      <c r="A61" s="38" t="s">
        <v>107</v>
      </c>
      <c r="B61" s="12">
        <f t="shared" si="7"/>
        <v>103.37438025144404</v>
      </c>
      <c r="C61" s="12">
        <f t="shared" si="7"/>
        <v>0</v>
      </c>
      <c r="D61" s="3">
        <f t="shared" si="7"/>
        <v>84.7597600265763</v>
      </c>
      <c r="E61" s="13">
        <f t="shared" si="7"/>
        <v>84.7597600265763</v>
      </c>
      <c r="F61" s="13">
        <f t="shared" si="7"/>
        <v>89.26054307534574</v>
      </c>
      <c r="G61" s="13">
        <f t="shared" si="7"/>
        <v>93.83029447460927</v>
      </c>
      <c r="H61" s="13">
        <f t="shared" si="7"/>
        <v>97.96510549559389</v>
      </c>
      <c r="I61" s="13">
        <f t="shared" si="7"/>
        <v>93.62888718179335</v>
      </c>
      <c r="J61" s="13">
        <f t="shared" si="7"/>
        <v>123.25499351901203</v>
      </c>
      <c r="K61" s="13">
        <f t="shared" si="7"/>
        <v>109.48092603994172</v>
      </c>
      <c r="L61" s="13">
        <f t="shared" si="7"/>
        <v>99.0362176857537</v>
      </c>
      <c r="M61" s="13">
        <f t="shared" si="7"/>
        <v>111.32043589596508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101.3167310043769</v>
      </c>
      <c r="W61" s="13">
        <f t="shared" si="7"/>
        <v>84.48878733671854</v>
      </c>
      <c r="X61" s="13">
        <f t="shared" si="7"/>
        <v>0</v>
      </c>
      <c r="Y61" s="13">
        <f t="shared" si="7"/>
        <v>0</v>
      </c>
      <c r="Z61" s="14">
        <f t="shared" si="7"/>
        <v>84.7597600265763</v>
      </c>
    </row>
    <row r="62" spans="1:26" ht="13.5">
      <c r="A62" s="38" t="s">
        <v>108</v>
      </c>
      <c r="B62" s="12">
        <f t="shared" si="7"/>
        <v>90.3744224515256</v>
      </c>
      <c r="C62" s="12">
        <f t="shared" si="7"/>
        <v>0</v>
      </c>
      <c r="D62" s="3">
        <f t="shared" si="7"/>
        <v>88.99834678442315</v>
      </c>
      <c r="E62" s="13">
        <f t="shared" si="7"/>
        <v>88.99834678442315</v>
      </c>
      <c r="F62" s="13">
        <f t="shared" si="7"/>
        <v>68.71955032151088</v>
      </c>
      <c r="G62" s="13">
        <f t="shared" si="7"/>
        <v>77.67765598020651</v>
      </c>
      <c r="H62" s="13">
        <f t="shared" si="7"/>
        <v>62.415130293494045</v>
      </c>
      <c r="I62" s="13">
        <f t="shared" si="7"/>
        <v>69.39518330296515</v>
      </c>
      <c r="J62" s="13">
        <f t="shared" si="7"/>
        <v>71.84095187960034</v>
      </c>
      <c r="K62" s="13">
        <f t="shared" si="7"/>
        <v>69.48069357854229</v>
      </c>
      <c r="L62" s="13">
        <f t="shared" si="7"/>
        <v>69.80644477076454</v>
      </c>
      <c r="M62" s="13">
        <f t="shared" si="7"/>
        <v>70.37550691255181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69.91283887503089</v>
      </c>
      <c r="W62" s="13">
        <f t="shared" si="7"/>
        <v>86.29242255466347</v>
      </c>
      <c r="X62" s="13">
        <f t="shared" si="7"/>
        <v>0</v>
      </c>
      <c r="Y62" s="13">
        <f t="shared" si="7"/>
        <v>0</v>
      </c>
      <c r="Z62" s="14">
        <f t="shared" si="7"/>
        <v>88.99834678442315</v>
      </c>
    </row>
    <row r="63" spans="1:26" ht="13.5">
      <c r="A63" s="38" t="s">
        <v>109</v>
      </c>
      <c r="B63" s="12">
        <f t="shared" si="7"/>
        <v>83.64826635561687</v>
      </c>
      <c r="C63" s="12">
        <f t="shared" si="7"/>
        <v>0</v>
      </c>
      <c r="D63" s="3">
        <f t="shared" si="7"/>
        <v>86.17164143834381</v>
      </c>
      <c r="E63" s="13">
        <f t="shared" si="7"/>
        <v>86.17164143834381</v>
      </c>
      <c r="F63" s="13">
        <f t="shared" si="7"/>
        <v>58.44905575469795</v>
      </c>
      <c r="G63" s="13">
        <f t="shared" si="7"/>
        <v>64.93041671761904</v>
      </c>
      <c r="H63" s="13">
        <f t="shared" si="7"/>
        <v>58.71107562499822</v>
      </c>
      <c r="I63" s="13">
        <f t="shared" si="7"/>
        <v>60.724947937713004</v>
      </c>
      <c r="J63" s="13">
        <f t="shared" si="7"/>
        <v>67.19962240995892</v>
      </c>
      <c r="K63" s="13">
        <f t="shared" si="7"/>
        <v>71.19799963448415</v>
      </c>
      <c r="L63" s="13">
        <f t="shared" si="7"/>
        <v>57.16562515785657</v>
      </c>
      <c r="M63" s="13">
        <f t="shared" si="7"/>
        <v>65.09640150528368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62.891134710898875</v>
      </c>
      <c r="W63" s="13">
        <f t="shared" si="7"/>
        <v>80.51443977156812</v>
      </c>
      <c r="X63" s="13">
        <f t="shared" si="7"/>
        <v>0</v>
      </c>
      <c r="Y63" s="13">
        <f t="shared" si="7"/>
        <v>0</v>
      </c>
      <c r="Z63" s="14">
        <f t="shared" si="7"/>
        <v>86.17164143834381</v>
      </c>
    </row>
    <row r="64" spans="1:26" ht="13.5">
      <c r="A64" s="38" t="s">
        <v>110</v>
      </c>
      <c r="B64" s="12">
        <f t="shared" si="7"/>
        <v>83.8623023232761</v>
      </c>
      <c r="C64" s="12">
        <f t="shared" si="7"/>
        <v>0</v>
      </c>
      <c r="D64" s="3">
        <f t="shared" si="7"/>
        <v>86.50942395773521</v>
      </c>
      <c r="E64" s="13">
        <f t="shared" si="7"/>
        <v>86.50942395773521</v>
      </c>
      <c r="F64" s="13">
        <f t="shared" si="7"/>
        <v>52.782704200588384</v>
      </c>
      <c r="G64" s="13">
        <f t="shared" si="7"/>
        <v>56.383586001543904</v>
      </c>
      <c r="H64" s="13">
        <f t="shared" si="7"/>
        <v>53.8865346031677</v>
      </c>
      <c r="I64" s="13">
        <f t="shared" si="7"/>
        <v>54.36446913380212</v>
      </c>
      <c r="J64" s="13">
        <f t="shared" si="7"/>
        <v>63.44581101520163</v>
      </c>
      <c r="K64" s="13">
        <f t="shared" si="7"/>
        <v>61.50833975815975</v>
      </c>
      <c r="L64" s="13">
        <f t="shared" si="7"/>
        <v>55.44167662942512</v>
      </c>
      <c r="M64" s="13">
        <f t="shared" si="7"/>
        <v>60.11804580605028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57.2010386019288</v>
      </c>
      <c r="W64" s="13">
        <f t="shared" si="7"/>
        <v>81.25426960949054</v>
      </c>
      <c r="X64" s="13">
        <f t="shared" si="7"/>
        <v>0</v>
      </c>
      <c r="Y64" s="13">
        <f t="shared" si="7"/>
        <v>0</v>
      </c>
      <c r="Z64" s="14">
        <f t="shared" si="7"/>
        <v>86.50942395773521</v>
      </c>
    </row>
    <row r="65" spans="1:26" ht="13.5">
      <c r="A65" s="38" t="s">
        <v>111</v>
      </c>
      <c r="B65" s="12">
        <f t="shared" si="7"/>
        <v>1142.0504787584118</v>
      </c>
      <c r="C65" s="12">
        <f t="shared" si="7"/>
        <v>0</v>
      </c>
      <c r="D65" s="3">
        <f t="shared" si="7"/>
        <v>99.04670165711576</v>
      </c>
      <c r="E65" s="13">
        <f t="shared" si="7"/>
        <v>99.04670165711576</v>
      </c>
      <c r="F65" s="13">
        <f t="shared" si="7"/>
        <v>3386.8621802215303</v>
      </c>
      <c r="G65" s="13">
        <f t="shared" si="7"/>
        <v>993.4261713069917</v>
      </c>
      <c r="H65" s="13">
        <f t="shared" si="7"/>
        <v>1780.085142452305</v>
      </c>
      <c r="I65" s="13">
        <f t="shared" si="7"/>
        <v>1720.8902672641084</v>
      </c>
      <c r="J65" s="13">
        <f t="shared" si="7"/>
        <v>3994.425247976432</v>
      </c>
      <c r="K65" s="13">
        <f t="shared" si="7"/>
        <v>6276.327887499408</v>
      </c>
      <c r="L65" s="13">
        <f t="shared" si="7"/>
        <v>5066.6834000407025</v>
      </c>
      <c r="M65" s="13">
        <f t="shared" si="7"/>
        <v>4866.041097433876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2721.2379925806677</v>
      </c>
      <c r="W65" s="13">
        <f t="shared" si="7"/>
        <v>80.2649725997095</v>
      </c>
      <c r="X65" s="13">
        <f t="shared" si="7"/>
        <v>0</v>
      </c>
      <c r="Y65" s="13">
        <f t="shared" si="7"/>
        <v>0</v>
      </c>
      <c r="Z65" s="14">
        <f t="shared" si="7"/>
        <v>99.04670165711576</v>
      </c>
    </row>
    <row r="66" spans="1:26" ht="13.5">
      <c r="A66" s="39" t="s">
        <v>112</v>
      </c>
      <c r="B66" s="15">
        <f t="shared" si="7"/>
        <v>57.975520784417775</v>
      </c>
      <c r="C66" s="15">
        <f t="shared" si="7"/>
        <v>0</v>
      </c>
      <c r="D66" s="4">
        <f t="shared" si="7"/>
        <v>93.28133636620628</v>
      </c>
      <c r="E66" s="16">
        <f t="shared" si="7"/>
        <v>93.28133636620628</v>
      </c>
      <c r="F66" s="16">
        <f t="shared" si="7"/>
        <v>38.87421407973562</v>
      </c>
      <c r="G66" s="16">
        <f t="shared" si="7"/>
        <v>33.86743857735824</v>
      </c>
      <c r="H66" s="16">
        <f t="shared" si="7"/>
        <v>42.496074592815155</v>
      </c>
      <c r="I66" s="16">
        <f t="shared" si="7"/>
        <v>38.31815624844281</v>
      </c>
      <c r="J66" s="16">
        <f t="shared" si="7"/>
        <v>39.97076902109612</v>
      </c>
      <c r="K66" s="16">
        <f t="shared" si="7"/>
        <v>36.73969399651516</v>
      </c>
      <c r="L66" s="16">
        <f t="shared" si="7"/>
        <v>32.283430031477245</v>
      </c>
      <c r="M66" s="16">
        <f t="shared" si="7"/>
        <v>36.21966081837548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37.218169395085404</v>
      </c>
      <c r="W66" s="16">
        <f t="shared" si="7"/>
        <v>92.59509323128681</v>
      </c>
      <c r="X66" s="16">
        <f t="shared" si="7"/>
        <v>0</v>
      </c>
      <c r="Y66" s="16">
        <f t="shared" si="7"/>
        <v>0</v>
      </c>
      <c r="Z66" s="17">
        <f t="shared" si="7"/>
        <v>93.28133636620628</v>
      </c>
    </row>
    <row r="67" spans="1:26" ht="13.5" hidden="1">
      <c r="A67" s="40" t="s">
        <v>113</v>
      </c>
      <c r="B67" s="23">
        <v>3445082843</v>
      </c>
      <c r="C67" s="23"/>
      <c r="D67" s="24">
        <v>8346527813</v>
      </c>
      <c r="E67" s="25">
        <v>8346527813</v>
      </c>
      <c r="F67" s="25">
        <v>757853011</v>
      </c>
      <c r="G67" s="25">
        <v>823856946</v>
      </c>
      <c r="H67" s="25">
        <v>706684327</v>
      </c>
      <c r="I67" s="25">
        <v>2288394284</v>
      </c>
      <c r="J67" s="25">
        <v>693765141</v>
      </c>
      <c r="K67" s="25">
        <v>625965091</v>
      </c>
      <c r="L67" s="25">
        <v>640977309</v>
      </c>
      <c r="M67" s="25">
        <v>1960707541</v>
      </c>
      <c r="N67" s="25"/>
      <c r="O67" s="25"/>
      <c r="P67" s="25"/>
      <c r="Q67" s="25"/>
      <c r="R67" s="25"/>
      <c r="S67" s="25"/>
      <c r="T67" s="25"/>
      <c r="U67" s="25"/>
      <c r="V67" s="25">
        <v>4249101825</v>
      </c>
      <c r="W67" s="25">
        <v>4173263919</v>
      </c>
      <c r="X67" s="25"/>
      <c r="Y67" s="24"/>
      <c r="Z67" s="26">
        <v>8346527813</v>
      </c>
    </row>
    <row r="68" spans="1:26" ht="13.5" hidden="1">
      <c r="A68" s="36" t="s">
        <v>31</v>
      </c>
      <c r="B68" s="18">
        <v>681046762</v>
      </c>
      <c r="C68" s="18"/>
      <c r="D68" s="19">
        <v>1362751997</v>
      </c>
      <c r="E68" s="20">
        <v>1362751997</v>
      </c>
      <c r="F68" s="20">
        <v>189971254</v>
      </c>
      <c r="G68" s="20">
        <v>228220601</v>
      </c>
      <c r="H68" s="20">
        <v>145087865</v>
      </c>
      <c r="I68" s="20">
        <v>563279720</v>
      </c>
      <c r="J68" s="20">
        <v>147150136</v>
      </c>
      <c r="K68" s="20">
        <v>130997746</v>
      </c>
      <c r="L68" s="20">
        <v>141166682</v>
      </c>
      <c r="M68" s="20">
        <v>419314564</v>
      </c>
      <c r="N68" s="20"/>
      <c r="O68" s="20"/>
      <c r="P68" s="20"/>
      <c r="Q68" s="20"/>
      <c r="R68" s="20"/>
      <c r="S68" s="20"/>
      <c r="T68" s="20"/>
      <c r="U68" s="20"/>
      <c r="V68" s="20">
        <v>982594284</v>
      </c>
      <c r="W68" s="20">
        <v>681376000</v>
      </c>
      <c r="X68" s="20"/>
      <c r="Y68" s="19"/>
      <c r="Z68" s="22">
        <v>1362751997</v>
      </c>
    </row>
    <row r="69" spans="1:26" ht="13.5" hidden="1">
      <c r="A69" s="37" t="s">
        <v>32</v>
      </c>
      <c r="B69" s="18">
        <v>2494619850</v>
      </c>
      <c r="C69" s="18"/>
      <c r="D69" s="19">
        <v>6651990952</v>
      </c>
      <c r="E69" s="20">
        <v>6651990952</v>
      </c>
      <c r="F69" s="20">
        <v>537787101</v>
      </c>
      <c r="G69" s="20">
        <v>560675133</v>
      </c>
      <c r="H69" s="20">
        <v>528357872</v>
      </c>
      <c r="I69" s="20">
        <v>1626820106</v>
      </c>
      <c r="J69" s="20">
        <v>510617579</v>
      </c>
      <c r="K69" s="20">
        <v>461417531</v>
      </c>
      <c r="L69" s="20">
        <v>461073758</v>
      </c>
      <c r="M69" s="20">
        <v>1433108868</v>
      </c>
      <c r="N69" s="20"/>
      <c r="O69" s="20"/>
      <c r="P69" s="20"/>
      <c r="Q69" s="20"/>
      <c r="R69" s="20"/>
      <c r="S69" s="20"/>
      <c r="T69" s="20"/>
      <c r="U69" s="20"/>
      <c r="V69" s="20">
        <v>3059928974</v>
      </c>
      <c r="W69" s="20">
        <v>3325995486</v>
      </c>
      <c r="X69" s="20"/>
      <c r="Y69" s="19"/>
      <c r="Z69" s="22">
        <v>6651990952</v>
      </c>
    </row>
    <row r="70" spans="1:26" ht="13.5" hidden="1">
      <c r="A70" s="38" t="s">
        <v>107</v>
      </c>
      <c r="B70" s="18">
        <v>1241135405</v>
      </c>
      <c r="C70" s="18"/>
      <c r="D70" s="19">
        <v>4209064589</v>
      </c>
      <c r="E70" s="20">
        <v>4209064589</v>
      </c>
      <c r="F70" s="20">
        <v>328269588</v>
      </c>
      <c r="G70" s="20">
        <v>354286131</v>
      </c>
      <c r="H70" s="20">
        <v>314245873</v>
      </c>
      <c r="I70" s="20">
        <v>996801592</v>
      </c>
      <c r="J70" s="20">
        <v>285472679</v>
      </c>
      <c r="K70" s="20">
        <v>239013319</v>
      </c>
      <c r="L70" s="20">
        <v>241555688</v>
      </c>
      <c r="M70" s="20">
        <v>766041686</v>
      </c>
      <c r="N70" s="20"/>
      <c r="O70" s="20"/>
      <c r="P70" s="20"/>
      <c r="Q70" s="20"/>
      <c r="R70" s="20"/>
      <c r="S70" s="20"/>
      <c r="T70" s="20"/>
      <c r="U70" s="20"/>
      <c r="V70" s="20">
        <v>1762843278</v>
      </c>
      <c r="W70" s="20">
        <v>2104532296</v>
      </c>
      <c r="X70" s="20"/>
      <c r="Y70" s="19"/>
      <c r="Z70" s="22">
        <v>4209064589</v>
      </c>
    </row>
    <row r="71" spans="1:26" ht="13.5" hidden="1">
      <c r="A71" s="38" t="s">
        <v>108</v>
      </c>
      <c r="B71" s="18">
        <v>673444338</v>
      </c>
      <c r="C71" s="18"/>
      <c r="D71" s="19">
        <v>1414115033</v>
      </c>
      <c r="E71" s="20">
        <v>1414115033</v>
      </c>
      <c r="F71" s="20">
        <v>121719676</v>
      </c>
      <c r="G71" s="20">
        <v>116881641</v>
      </c>
      <c r="H71" s="20">
        <v>126908946</v>
      </c>
      <c r="I71" s="20">
        <v>365510263</v>
      </c>
      <c r="J71" s="20">
        <v>136763515</v>
      </c>
      <c r="K71" s="20">
        <v>139763032</v>
      </c>
      <c r="L71" s="20">
        <v>132424167</v>
      </c>
      <c r="M71" s="20">
        <v>408950714</v>
      </c>
      <c r="N71" s="20"/>
      <c r="O71" s="20"/>
      <c r="P71" s="20"/>
      <c r="Q71" s="20"/>
      <c r="R71" s="20"/>
      <c r="S71" s="20"/>
      <c r="T71" s="20"/>
      <c r="U71" s="20"/>
      <c r="V71" s="20">
        <v>774460977</v>
      </c>
      <c r="W71" s="20">
        <v>707057519</v>
      </c>
      <c r="X71" s="20"/>
      <c r="Y71" s="19"/>
      <c r="Z71" s="22">
        <v>1414115033</v>
      </c>
    </row>
    <row r="72" spans="1:26" ht="13.5" hidden="1">
      <c r="A72" s="38" t="s">
        <v>109</v>
      </c>
      <c r="B72" s="18">
        <v>317945223</v>
      </c>
      <c r="C72" s="18"/>
      <c r="D72" s="19">
        <v>540879329</v>
      </c>
      <c r="E72" s="20">
        <v>540879329</v>
      </c>
      <c r="F72" s="20">
        <v>51554400</v>
      </c>
      <c r="G72" s="20">
        <v>52066601</v>
      </c>
      <c r="H72" s="20">
        <v>50466064</v>
      </c>
      <c r="I72" s="20">
        <v>154087065</v>
      </c>
      <c r="J72" s="20">
        <v>51863656</v>
      </c>
      <c r="K72" s="20">
        <v>48457544</v>
      </c>
      <c r="L72" s="20">
        <v>51035254</v>
      </c>
      <c r="M72" s="20">
        <v>151356454</v>
      </c>
      <c r="N72" s="20"/>
      <c r="O72" s="20"/>
      <c r="P72" s="20"/>
      <c r="Q72" s="20"/>
      <c r="R72" s="20"/>
      <c r="S72" s="20"/>
      <c r="T72" s="20"/>
      <c r="U72" s="20"/>
      <c r="V72" s="20">
        <v>305443519</v>
      </c>
      <c r="W72" s="20">
        <v>270439666</v>
      </c>
      <c r="X72" s="20"/>
      <c r="Y72" s="19"/>
      <c r="Z72" s="22">
        <v>540879329</v>
      </c>
    </row>
    <row r="73" spans="1:26" ht="13.5" hidden="1">
      <c r="A73" s="38" t="s">
        <v>110</v>
      </c>
      <c r="B73" s="18">
        <v>253359685</v>
      </c>
      <c r="C73" s="18"/>
      <c r="D73" s="19">
        <v>429588461</v>
      </c>
      <c r="E73" s="20">
        <v>429588461</v>
      </c>
      <c r="F73" s="20">
        <v>35977198</v>
      </c>
      <c r="G73" s="20">
        <v>36805316</v>
      </c>
      <c r="H73" s="20">
        <v>36420813</v>
      </c>
      <c r="I73" s="20">
        <v>109203327</v>
      </c>
      <c r="J73" s="20">
        <v>36244820</v>
      </c>
      <c r="K73" s="20">
        <v>34035939</v>
      </c>
      <c r="L73" s="20">
        <v>35911239</v>
      </c>
      <c r="M73" s="20">
        <v>106191998</v>
      </c>
      <c r="N73" s="20"/>
      <c r="O73" s="20"/>
      <c r="P73" s="20"/>
      <c r="Q73" s="20"/>
      <c r="R73" s="20"/>
      <c r="S73" s="20"/>
      <c r="T73" s="20"/>
      <c r="U73" s="20"/>
      <c r="V73" s="20">
        <v>215395325</v>
      </c>
      <c r="W73" s="20">
        <v>214794234</v>
      </c>
      <c r="X73" s="20"/>
      <c r="Y73" s="19"/>
      <c r="Z73" s="22">
        <v>429588461</v>
      </c>
    </row>
    <row r="74" spans="1:26" ht="13.5" hidden="1">
      <c r="A74" s="38" t="s">
        <v>111</v>
      </c>
      <c r="B74" s="18">
        <v>8735199</v>
      </c>
      <c r="C74" s="18"/>
      <c r="D74" s="19">
        <v>58343540</v>
      </c>
      <c r="E74" s="20">
        <v>58343540</v>
      </c>
      <c r="F74" s="20">
        <v>266239</v>
      </c>
      <c r="G74" s="20">
        <v>635444</v>
      </c>
      <c r="H74" s="20">
        <v>316176</v>
      </c>
      <c r="I74" s="20">
        <v>1217859</v>
      </c>
      <c r="J74" s="20">
        <v>272909</v>
      </c>
      <c r="K74" s="20">
        <v>147697</v>
      </c>
      <c r="L74" s="20">
        <v>147410</v>
      </c>
      <c r="M74" s="20">
        <v>568016</v>
      </c>
      <c r="N74" s="20"/>
      <c r="O74" s="20"/>
      <c r="P74" s="20"/>
      <c r="Q74" s="20"/>
      <c r="R74" s="20"/>
      <c r="S74" s="20"/>
      <c r="T74" s="20"/>
      <c r="U74" s="20"/>
      <c r="V74" s="20">
        <v>1785875</v>
      </c>
      <c r="W74" s="20">
        <v>29171771</v>
      </c>
      <c r="X74" s="20"/>
      <c r="Y74" s="19"/>
      <c r="Z74" s="22">
        <v>58343540</v>
      </c>
    </row>
    <row r="75" spans="1:26" ht="13.5" hidden="1">
      <c r="A75" s="39" t="s">
        <v>112</v>
      </c>
      <c r="B75" s="27">
        <v>269416231</v>
      </c>
      <c r="C75" s="27"/>
      <c r="D75" s="28">
        <v>331784864</v>
      </c>
      <c r="E75" s="29">
        <v>331784864</v>
      </c>
      <c r="F75" s="29">
        <v>30094656</v>
      </c>
      <c r="G75" s="29">
        <v>34961212</v>
      </c>
      <c r="H75" s="29">
        <v>33238590</v>
      </c>
      <c r="I75" s="29">
        <v>98294458</v>
      </c>
      <c r="J75" s="29">
        <v>35997426</v>
      </c>
      <c r="K75" s="29">
        <v>33549814</v>
      </c>
      <c r="L75" s="29">
        <v>38736869</v>
      </c>
      <c r="M75" s="29">
        <v>108284109</v>
      </c>
      <c r="N75" s="29"/>
      <c r="O75" s="29"/>
      <c r="P75" s="29"/>
      <c r="Q75" s="29"/>
      <c r="R75" s="29"/>
      <c r="S75" s="29"/>
      <c r="T75" s="29"/>
      <c r="U75" s="29"/>
      <c r="V75" s="29">
        <v>206578567</v>
      </c>
      <c r="W75" s="29">
        <v>165892433</v>
      </c>
      <c r="X75" s="29"/>
      <c r="Y75" s="28"/>
      <c r="Z75" s="30">
        <v>331784864</v>
      </c>
    </row>
    <row r="76" spans="1:26" ht="13.5" hidden="1">
      <c r="A76" s="41" t="s">
        <v>114</v>
      </c>
      <c r="B76" s="31">
        <v>3291739803</v>
      </c>
      <c r="C76" s="31"/>
      <c r="D76" s="32">
        <v>7263729972</v>
      </c>
      <c r="E76" s="33">
        <v>7263729972</v>
      </c>
      <c r="F76" s="33">
        <v>527020812</v>
      </c>
      <c r="G76" s="33">
        <v>568475113</v>
      </c>
      <c r="H76" s="33">
        <v>552478579</v>
      </c>
      <c r="I76" s="33">
        <v>1647974504</v>
      </c>
      <c r="J76" s="33">
        <v>623685247</v>
      </c>
      <c r="K76" s="33">
        <v>563601365</v>
      </c>
      <c r="L76" s="33">
        <v>478601228</v>
      </c>
      <c r="M76" s="33">
        <v>1665887840</v>
      </c>
      <c r="N76" s="33"/>
      <c r="O76" s="33"/>
      <c r="P76" s="33"/>
      <c r="Q76" s="33"/>
      <c r="R76" s="33"/>
      <c r="S76" s="33"/>
      <c r="T76" s="33"/>
      <c r="U76" s="33"/>
      <c r="V76" s="33">
        <v>3313862344</v>
      </c>
      <c r="W76" s="33">
        <v>3530470665</v>
      </c>
      <c r="X76" s="33"/>
      <c r="Y76" s="32"/>
      <c r="Z76" s="34">
        <v>7263729972</v>
      </c>
    </row>
    <row r="77" spans="1:26" ht="13.5" hidden="1">
      <c r="A77" s="36" t="s">
        <v>31</v>
      </c>
      <c r="B77" s="18">
        <v>665717562</v>
      </c>
      <c r="C77" s="18"/>
      <c r="D77" s="19">
        <v>1232598120</v>
      </c>
      <c r="E77" s="20">
        <v>1232598120</v>
      </c>
      <c r="F77" s="20">
        <v>80521374</v>
      </c>
      <c r="G77" s="20">
        <v>72544122</v>
      </c>
      <c r="H77" s="20">
        <v>96408513</v>
      </c>
      <c r="I77" s="20">
        <v>249474009</v>
      </c>
      <c r="J77" s="20">
        <v>90436109</v>
      </c>
      <c r="K77" s="20">
        <v>127787256</v>
      </c>
      <c r="L77" s="20">
        <v>77874205</v>
      </c>
      <c r="M77" s="20">
        <v>296097570</v>
      </c>
      <c r="N77" s="20"/>
      <c r="O77" s="20"/>
      <c r="P77" s="20"/>
      <c r="Q77" s="20"/>
      <c r="R77" s="20"/>
      <c r="S77" s="20"/>
      <c r="T77" s="20"/>
      <c r="U77" s="20"/>
      <c r="V77" s="20">
        <v>545571579</v>
      </c>
      <c r="W77" s="20">
        <v>572944352</v>
      </c>
      <c r="X77" s="20"/>
      <c r="Y77" s="19"/>
      <c r="Z77" s="22">
        <v>1232598120</v>
      </c>
    </row>
    <row r="78" spans="1:26" ht="13.5" hidden="1">
      <c r="A78" s="37" t="s">
        <v>32</v>
      </c>
      <c r="B78" s="18">
        <v>2469826778</v>
      </c>
      <c r="C78" s="18"/>
      <c r="D78" s="19">
        <v>5721638497</v>
      </c>
      <c r="E78" s="20">
        <v>5721638497</v>
      </c>
      <c r="F78" s="20">
        <v>434800377</v>
      </c>
      <c r="G78" s="20">
        <v>484090524</v>
      </c>
      <c r="H78" s="20">
        <v>441944970</v>
      </c>
      <c r="I78" s="20">
        <v>1360835871</v>
      </c>
      <c r="J78" s="20">
        <v>518860690</v>
      </c>
      <c r="K78" s="20">
        <v>423488010</v>
      </c>
      <c r="L78" s="20">
        <v>388221433</v>
      </c>
      <c r="M78" s="20">
        <v>1330570133</v>
      </c>
      <c r="N78" s="20"/>
      <c r="O78" s="20"/>
      <c r="P78" s="20"/>
      <c r="Q78" s="20"/>
      <c r="R78" s="20"/>
      <c r="S78" s="20"/>
      <c r="T78" s="20"/>
      <c r="U78" s="20"/>
      <c r="V78" s="20">
        <v>2691406004</v>
      </c>
      <c r="W78" s="20">
        <v>2803918060</v>
      </c>
      <c r="X78" s="20"/>
      <c r="Y78" s="19"/>
      <c r="Z78" s="22">
        <v>5721638497</v>
      </c>
    </row>
    <row r="79" spans="1:26" ht="13.5" hidden="1">
      <c r="A79" s="38" t="s">
        <v>107</v>
      </c>
      <c r="B79" s="18">
        <v>1283016033</v>
      </c>
      <c r="C79" s="18"/>
      <c r="D79" s="19">
        <v>3567593045</v>
      </c>
      <c r="E79" s="20">
        <v>3567593045</v>
      </c>
      <c r="F79" s="20">
        <v>293015217</v>
      </c>
      <c r="G79" s="20">
        <v>332427720</v>
      </c>
      <c r="H79" s="20">
        <v>307851301</v>
      </c>
      <c r="I79" s="20">
        <v>933294238</v>
      </c>
      <c r="J79" s="20">
        <v>351859332</v>
      </c>
      <c r="K79" s="20">
        <v>261673995</v>
      </c>
      <c r="L79" s="20">
        <v>239227617</v>
      </c>
      <c r="M79" s="20">
        <v>852760944</v>
      </c>
      <c r="N79" s="20"/>
      <c r="O79" s="20"/>
      <c r="P79" s="20"/>
      <c r="Q79" s="20"/>
      <c r="R79" s="20"/>
      <c r="S79" s="20"/>
      <c r="T79" s="20"/>
      <c r="U79" s="20"/>
      <c r="V79" s="20">
        <v>1786055182</v>
      </c>
      <c r="W79" s="20">
        <v>1778093816</v>
      </c>
      <c r="X79" s="20"/>
      <c r="Y79" s="19"/>
      <c r="Z79" s="22">
        <v>3567593045</v>
      </c>
    </row>
    <row r="80" spans="1:26" ht="13.5" hidden="1">
      <c r="A80" s="38" t="s">
        <v>108</v>
      </c>
      <c r="B80" s="18">
        <v>608621431</v>
      </c>
      <c r="C80" s="18"/>
      <c r="D80" s="19">
        <v>1258539001</v>
      </c>
      <c r="E80" s="20">
        <v>1258539001</v>
      </c>
      <c r="F80" s="20">
        <v>83645214</v>
      </c>
      <c r="G80" s="20">
        <v>90790919</v>
      </c>
      <c r="H80" s="20">
        <v>79210384</v>
      </c>
      <c r="I80" s="20">
        <v>253646517</v>
      </c>
      <c r="J80" s="20">
        <v>98252211</v>
      </c>
      <c r="K80" s="20">
        <v>97108324</v>
      </c>
      <c r="L80" s="20">
        <v>92440603</v>
      </c>
      <c r="M80" s="20">
        <v>287801138</v>
      </c>
      <c r="N80" s="20"/>
      <c r="O80" s="20"/>
      <c r="P80" s="20"/>
      <c r="Q80" s="20"/>
      <c r="R80" s="20"/>
      <c r="S80" s="20"/>
      <c r="T80" s="20"/>
      <c r="U80" s="20"/>
      <c r="V80" s="20">
        <v>541447655</v>
      </c>
      <c r="W80" s="20">
        <v>610137062</v>
      </c>
      <c r="X80" s="20"/>
      <c r="Y80" s="19"/>
      <c r="Z80" s="22">
        <v>1258539001</v>
      </c>
    </row>
    <row r="81" spans="1:26" ht="13.5" hidden="1">
      <c r="A81" s="38" t="s">
        <v>109</v>
      </c>
      <c r="B81" s="18">
        <v>265955667</v>
      </c>
      <c r="C81" s="18"/>
      <c r="D81" s="19">
        <v>466084596</v>
      </c>
      <c r="E81" s="20">
        <v>466084596</v>
      </c>
      <c r="F81" s="20">
        <v>30133060</v>
      </c>
      <c r="G81" s="20">
        <v>33807061</v>
      </c>
      <c r="H81" s="20">
        <v>29629169</v>
      </c>
      <c r="I81" s="20">
        <v>93569290</v>
      </c>
      <c r="J81" s="20">
        <v>34852181</v>
      </c>
      <c r="K81" s="20">
        <v>34500802</v>
      </c>
      <c r="L81" s="20">
        <v>29174622</v>
      </c>
      <c r="M81" s="20">
        <v>98527605</v>
      </c>
      <c r="N81" s="20"/>
      <c r="O81" s="20"/>
      <c r="P81" s="20"/>
      <c r="Q81" s="20"/>
      <c r="R81" s="20"/>
      <c r="S81" s="20"/>
      <c r="T81" s="20"/>
      <c r="U81" s="20"/>
      <c r="V81" s="20">
        <v>192096895</v>
      </c>
      <c r="W81" s="20">
        <v>217742982</v>
      </c>
      <c r="X81" s="20"/>
      <c r="Y81" s="19"/>
      <c r="Z81" s="22">
        <v>466084596</v>
      </c>
    </row>
    <row r="82" spans="1:26" ht="13.5" hidden="1">
      <c r="A82" s="38" t="s">
        <v>110</v>
      </c>
      <c r="B82" s="18">
        <v>212473265</v>
      </c>
      <c r="C82" s="18"/>
      <c r="D82" s="19">
        <v>371634503</v>
      </c>
      <c r="E82" s="20">
        <v>371634503</v>
      </c>
      <c r="F82" s="20">
        <v>18989738</v>
      </c>
      <c r="G82" s="20">
        <v>20752157</v>
      </c>
      <c r="H82" s="20">
        <v>19625914</v>
      </c>
      <c r="I82" s="20">
        <v>59367809</v>
      </c>
      <c r="J82" s="20">
        <v>22995820</v>
      </c>
      <c r="K82" s="20">
        <v>20934941</v>
      </c>
      <c r="L82" s="20">
        <v>19909793</v>
      </c>
      <c r="M82" s="20">
        <v>63840554</v>
      </c>
      <c r="N82" s="20"/>
      <c r="O82" s="20"/>
      <c r="P82" s="20"/>
      <c r="Q82" s="20"/>
      <c r="R82" s="20"/>
      <c r="S82" s="20"/>
      <c r="T82" s="20"/>
      <c r="U82" s="20"/>
      <c r="V82" s="20">
        <v>123208363</v>
      </c>
      <c r="W82" s="20">
        <v>174529486</v>
      </c>
      <c r="X82" s="20"/>
      <c r="Y82" s="19"/>
      <c r="Z82" s="22">
        <v>371634503</v>
      </c>
    </row>
    <row r="83" spans="1:26" ht="13.5" hidden="1">
      <c r="A83" s="38" t="s">
        <v>111</v>
      </c>
      <c r="B83" s="18">
        <v>99760382</v>
      </c>
      <c r="C83" s="18"/>
      <c r="D83" s="19">
        <v>57787352</v>
      </c>
      <c r="E83" s="20">
        <v>57787352</v>
      </c>
      <c r="F83" s="20">
        <v>9017148</v>
      </c>
      <c r="G83" s="20">
        <v>6312667</v>
      </c>
      <c r="H83" s="20">
        <v>5628202</v>
      </c>
      <c r="I83" s="20">
        <v>20958017</v>
      </c>
      <c r="J83" s="20">
        <v>10901146</v>
      </c>
      <c r="K83" s="20">
        <v>9269948</v>
      </c>
      <c r="L83" s="20">
        <v>7468798</v>
      </c>
      <c r="M83" s="20">
        <v>27639892</v>
      </c>
      <c r="N83" s="20"/>
      <c r="O83" s="20"/>
      <c r="P83" s="20"/>
      <c r="Q83" s="20"/>
      <c r="R83" s="20"/>
      <c r="S83" s="20"/>
      <c r="T83" s="20"/>
      <c r="U83" s="20"/>
      <c r="V83" s="20">
        <v>48597909</v>
      </c>
      <c r="W83" s="20">
        <v>23414714</v>
      </c>
      <c r="X83" s="20"/>
      <c r="Y83" s="19"/>
      <c r="Z83" s="22">
        <v>57787352</v>
      </c>
    </row>
    <row r="84" spans="1:26" ht="13.5" hidden="1">
      <c r="A84" s="39" t="s">
        <v>112</v>
      </c>
      <c r="B84" s="27">
        <v>156195463</v>
      </c>
      <c r="C84" s="27"/>
      <c r="D84" s="28">
        <v>309493355</v>
      </c>
      <c r="E84" s="29">
        <v>309493355</v>
      </c>
      <c r="F84" s="29">
        <v>11699061</v>
      </c>
      <c r="G84" s="29">
        <v>11840467</v>
      </c>
      <c r="H84" s="29">
        <v>14125096</v>
      </c>
      <c r="I84" s="29">
        <v>37664624</v>
      </c>
      <c r="J84" s="29">
        <v>14388448</v>
      </c>
      <c r="K84" s="29">
        <v>12326099</v>
      </c>
      <c r="L84" s="29">
        <v>12505590</v>
      </c>
      <c r="M84" s="29">
        <v>39220137</v>
      </c>
      <c r="N84" s="29"/>
      <c r="O84" s="29"/>
      <c r="P84" s="29"/>
      <c r="Q84" s="29"/>
      <c r="R84" s="29"/>
      <c r="S84" s="29"/>
      <c r="T84" s="29"/>
      <c r="U84" s="29"/>
      <c r="V84" s="29">
        <v>76884761</v>
      </c>
      <c r="W84" s="29">
        <v>153608253</v>
      </c>
      <c r="X84" s="29"/>
      <c r="Y84" s="28"/>
      <c r="Z84" s="30">
        <v>309493355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16535000</v>
      </c>
      <c r="E5" s="64">
        <v>16535000</v>
      </c>
      <c r="F5" s="64">
        <v>423002</v>
      </c>
      <c r="G5" s="64">
        <v>526149</v>
      </c>
      <c r="H5" s="64">
        <v>760255</v>
      </c>
      <c r="I5" s="64">
        <v>1709406</v>
      </c>
      <c r="J5" s="64">
        <v>1128619</v>
      </c>
      <c r="K5" s="64">
        <v>388430</v>
      </c>
      <c r="L5" s="64">
        <v>1423040</v>
      </c>
      <c r="M5" s="64">
        <v>2940089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4649495</v>
      </c>
      <c r="W5" s="64">
        <v>8267500</v>
      </c>
      <c r="X5" s="64">
        <v>-3618005</v>
      </c>
      <c r="Y5" s="65">
        <v>-43.76</v>
      </c>
      <c r="Z5" s="66">
        <v>16535000</v>
      </c>
    </row>
    <row r="6" spans="1:26" ht="13.5">
      <c r="A6" s="62" t="s">
        <v>32</v>
      </c>
      <c r="B6" s="18">
        <v>0</v>
      </c>
      <c r="C6" s="18">
        <v>0</v>
      </c>
      <c r="D6" s="63">
        <v>82838807</v>
      </c>
      <c r="E6" s="64">
        <v>82838807</v>
      </c>
      <c r="F6" s="64">
        <v>657616</v>
      </c>
      <c r="G6" s="64">
        <v>1101947</v>
      </c>
      <c r="H6" s="64">
        <v>732084</v>
      </c>
      <c r="I6" s="64">
        <v>2491647</v>
      </c>
      <c r="J6" s="64">
        <v>1220837</v>
      </c>
      <c r="K6" s="64">
        <v>829618</v>
      </c>
      <c r="L6" s="64">
        <v>1316389</v>
      </c>
      <c r="M6" s="64">
        <v>3366844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5858491</v>
      </c>
      <c r="W6" s="64">
        <v>41419404</v>
      </c>
      <c r="X6" s="64">
        <v>-35560913</v>
      </c>
      <c r="Y6" s="65">
        <v>-85.86</v>
      </c>
      <c r="Z6" s="66">
        <v>82838807</v>
      </c>
    </row>
    <row r="7" spans="1:26" ht="13.5">
      <c r="A7" s="62" t="s">
        <v>33</v>
      </c>
      <c r="B7" s="18">
        <v>0</v>
      </c>
      <c r="C7" s="18">
        <v>0</v>
      </c>
      <c r="D7" s="63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5">
        <v>0</v>
      </c>
      <c r="Z7" s="66">
        <v>0</v>
      </c>
    </row>
    <row r="8" spans="1:26" ht="13.5">
      <c r="A8" s="62" t="s">
        <v>34</v>
      </c>
      <c r="B8" s="18">
        <v>0</v>
      </c>
      <c r="C8" s="18">
        <v>0</v>
      </c>
      <c r="D8" s="63">
        <v>92086000</v>
      </c>
      <c r="E8" s="64">
        <v>92086000</v>
      </c>
      <c r="F8" s="64">
        <v>34778000</v>
      </c>
      <c r="G8" s="64">
        <v>890000</v>
      </c>
      <c r="H8" s="64">
        <v>0</v>
      </c>
      <c r="I8" s="64">
        <v>35668000</v>
      </c>
      <c r="J8" s="64">
        <v>0</v>
      </c>
      <c r="K8" s="64">
        <v>300000</v>
      </c>
      <c r="L8" s="64">
        <v>37736953</v>
      </c>
      <c r="M8" s="64">
        <v>38036953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73704953</v>
      </c>
      <c r="W8" s="64">
        <v>46043000</v>
      </c>
      <c r="X8" s="64">
        <v>27661953</v>
      </c>
      <c r="Y8" s="65">
        <v>60.08</v>
      </c>
      <c r="Z8" s="66">
        <v>92086000</v>
      </c>
    </row>
    <row r="9" spans="1:26" ht="13.5">
      <c r="A9" s="62" t="s">
        <v>35</v>
      </c>
      <c r="B9" s="18">
        <v>0</v>
      </c>
      <c r="C9" s="18">
        <v>0</v>
      </c>
      <c r="D9" s="63">
        <v>16646220</v>
      </c>
      <c r="E9" s="64">
        <v>16646220</v>
      </c>
      <c r="F9" s="64">
        <v>10552026</v>
      </c>
      <c r="G9" s="64">
        <v>14944247</v>
      </c>
      <c r="H9" s="64">
        <v>10192571</v>
      </c>
      <c r="I9" s="64">
        <v>35688844</v>
      </c>
      <c r="J9" s="64">
        <v>18261933</v>
      </c>
      <c r="K9" s="64">
        <v>12395225</v>
      </c>
      <c r="L9" s="64">
        <v>15026</v>
      </c>
      <c r="M9" s="64">
        <v>30672184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66361028</v>
      </c>
      <c r="W9" s="64">
        <v>8323110</v>
      </c>
      <c r="X9" s="64">
        <v>58037918</v>
      </c>
      <c r="Y9" s="65">
        <v>697.31</v>
      </c>
      <c r="Z9" s="66">
        <v>16646220</v>
      </c>
    </row>
    <row r="10" spans="1:26" ht="25.5">
      <c r="A10" s="67" t="s">
        <v>99</v>
      </c>
      <c r="B10" s="68">
        <f>SUM(B5:B9)</f>
        <v>0</v>
      </c>
      <c r="C10" s="68">
        <f>SUM(C5:C9)</f>
        <v>0</v>
      </c>
      <c r="D10" s="69">
        <f aca="true" t="shared" si="0" ref="D10:Z10">SUM(D5:D9)</f>
        <v>208106027</v>
      </c>
      <c r="E10" s="70">
        <f t="shared" si="0"/>
        <v>208106027</v>
      </c>
      <c r="F10" s="70">
        <f t="shared" si="0"/>
        <v>46410644</v>
      </c>
      <c r="G10" s="70">
        <f t="shared" si="0"/>
        <v>17462343</v>
      </c>
      <c r="H10" s="70">
        <f t="shared" si="0"/>
        <v>11684910</v>
      </c>
      <c r="I10" s="70">
        <f t="shared" si="0"/>
        <v>75557897</v>
      </c>
      <c r="J10" s="70">
        <f t="shared" si="0"/>
        <v>20611389</v>
      </c>
      <c r="K10" s="70">
        <f t="shared" si="0"/>
        <v>13913273</v>
      </c>
      <c r="L10" s="70">
        <f t="shared" si="0"/>
        <v>40491408</v>
      </c>
      <c r="M10" s="70">
        <f t="shared" si="0"/>
        <v>75016070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150573967</v>
      </c>
      <c r="W10" s="70">
        <f t="shared" si="0"/>
        <v>104053014</v>
      </c>
      <c r="X10" s="70">
        <f t="shared" si="0"/>
        <v>46520953</v>
      </c>
      <c r="Y10" s="71">
        <f>+IF(W10&lt;&gt;0,(X10/W10)*100,0)</f>
        <v>44.70889521758591</v>
      </c>
      <c r="Z10" s="72">
        <f t="shared" si="0"/>
        <v>208106027</v>
      </c>
    </row>
    <row r="11" spans="1:26" ht="13.5">
      <c r="A11" s="62" t="s">
        <v>36</v>
      </c>
      <c r="B11" s="18">
        <v>0</v>
      </c>
      <c r="C11" s="18">
        <v>0</v>
      </c>
      <c r="D11" s="63">
        <v>76214325</v>
      </c>
      <c r="E11" s="64">
        <v>76214325</v>
      </c>
      <c r="F11" s="64">
        <v>6637505</v>
      </c>
      <c r="G11" s="64">
        <v>6175612</v>
      </c>
      <c r="H11" s="64">
        <v>6559826</v>
      </c>
      <c r="I11" s="64">
        <v>19372943</v>
      </c>
      <c r="J11" s="64">
        <v>7714030</v>
      </c>
      <c r="K11" s="64">
        <v>4335741</v>
      </c>
      <c r="L11" s="64">
        <v>7047031</v>
      </c>
      <c r="M11" s="64">
        <v>19096802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38469745</v>
      </c>
      <c r="W11" s="64">
        <v>38107163</v>
      </c>
      <c r="X11" s="64">
        <v>362582</v>
      </c>
      <c r="Y11" s="65">
        <v>0.95</v>
      </c>
      <c r="Z11" s="66">
        <v>76214325</v>
      </c>
    </row>
    <row r="12" spans="1:26" ht="13.5">
      <c r="A12" s="62" t="s">
        <v>37</v>
      </c>
      <c r="B12" s="18">
        <v>0</v>
      </c>
      <c r="C12" s="18">
        <v>0</v>
      </c>
      <c r="D12" s="63">
        <v>4320400</v>
      </c>
      <c r="E12" s="64">
        <v>4320400</v>
      </c>
      <c r="F12" s="64">
        <v>336700</v>
      </c>
      <c r="G12" s="64">
        <v>336700</v>
      </c>
      <c r="H12" s="64">
        <v>336700</v>
      </c>
      <c r="I12" s="64">
        <v>1010100</v>
      </c>
      <c r="J12" s="64">
        <v>336700</v>
      </c>
      <c r="K12" s="64">
        <v>336700</v>
      </c>
      <c r="L12" s="64">
        <v>0</v>
      </c>
      <c r="M12" s="64">
        <v>673400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1683500</v>
      </c>
      <c r="W12" s="64">
        <v>2160200</v>
      </c>
      <c r="X12" s="64">
        <v>-476700</v>
      </c>
      <c r="Y12" s="65">
        <v>-22.07</v>
      </c>
      <c r="Z12" s="66">
        <v>4320400</v>
      </c>
    </row>
    <row r="13" spans="1:26" ht="13.5">
      <c r="A13" s="62" t="s">
        <v>100</v>
      </c>
      <c r="B13" s="18">
        <v>0</v>
      </c>
      <c r="C13" s="18">
        <v>0</v>
      </c>
      <c r="D13" s="63">
        <v>42232210</v>
      </c>
      <c r="E13" s="64">
        <v>42232210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21116105</v>
      </c>
      <c r="X13" s="64">
        <v>-21116105</v>
      </c>
      <c r="Y13" s="65">
        <v>-100</v>
      </c>
      <c r="Z13" s="66">
        <v>42232210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52826000</v>
      </c>
      <c r="E15" s="64">
        <v>52826000</v>
      </c>
      <c r="F15" s="64">
        <v>4773009</v>
      </c>
      <c r="G15" s="64">
        <v>4627463</v>
      </c>
      <c r="H15" s="64">
        <v>2270053</v>
      </c>
      <c r="I15" s="64">
        <v>11670525</v>
      </c>
      <c r="J15" s="64">
        <v>1910650</v>
      </c>
      <c r="K15" s="64">
        <v>381804</v>
      </c>
      <c r="L15" s="64">
        <v>1317259</v>
      </c>
      <c r="M15" s="64">
        <v>3609713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15280238</v>
      </c>
      <c r="W15" s="64">
        <v>26413000</v>
      </c>
      <c r="X15" s="64">
        <v>-11132762</v>
      </c>
      <c r="Y15" s="65">
        <v>-42.15</v>
      </c>
      <c r="Z15" s="66">
        <v>52826000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2986011</v>
      </c>
      <c r="H16" s="64">
        <v>4049037</v>
      </c>
      <c r="I16" s="64">
        <v>7035048</v>
      </c>
      <c r="J16" s="64">
        <v>0</v>
      </c>
      <c r="K16" s="64">
        <v>0</v>
      </c>
      <c r="L16" s="64">
        <v>2922651</v>
      </c>
      <c r="M16" s="64">
        <v>2922651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9957699</v>
      </c>
      <c r="W16" s="64">
        <v>0</v>
      </c>
      <c r="X16" s="64">
        <v>9957699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74746529</v>
      </c>
      <c r="E17" s="64">
        <v>74746529</v>
      </c>
      <c r="F17" s="64">
        <v>7653336</v>
      </c>
      <c r="G17" s="64">
        <v>7425347</v>
      </c>
      <c r="H17" s="64">
        <v>7473369</v>
      </c>
      <c r="I17" s="64">
        <v>22552052</v>
      </c>
      <c r="J17" s="64">
        <v>9970406</v>
      </c>
      <c r="K17" s="64">
        <v>17510369</v>
      </c>
      <c r="L17" s="64">
        <v>3078089</v>
      </c>
      <c r="M17" s="64">
        <v>30558864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53110916</v>
      </c>
      <c r="W17" s="64">
        <v>37373265</v>
      </c>
      <c r="X17" s="64">
        <v>15737651</v>
      </c>
      <c r="Y17" s="65">
        <v>42.11</v>
      </c>
      <c r="Z17" s="66">
        <v>74746529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250339464</v>
      </c>
      <c r="E18" s="77">
        <f t="shared" si="1"/>
        <v>250339464</v>
      </c>
      <c r="F18" s="77">
        <f t="shared" si="1"/>
        <v>19400550</v>
      </c>
      <c r="G18" s="77">
        <f t="shared" si="1"/>
        <v>21551133</v>
      </c>
      <c r="H18" s="77">
        <f t="shared" si="1"/>
        <v>20688985</v>
      </c>
      <c r="I18" s="77">
        <f t="shared" si="1"/>
        <v>61640668</v>
      </c>
      <c r="J18" s="77">
        <f t="shared" si="1"/>
        <v>19931786</v>
      </c>
      <c r="K18" s="77">
        <f t="shared" si="1"/>
        <v>22564614</v>
      </c>
      <c r="L18" s="77">
        <f t="shared" si="1"/>
        <v>14365030</v>
      </c>
      <c r="M18" s="77">
        <f t="shared" si="1"/>
        <v>56861430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118502098</v>
      </c>
      <c r="W18" s="77">
        <f t="shared" si="1"/>
        <v>125169733</v>
      </c>
      <c r="X18" s="77">
        <f t="shared" si="1"/>
        <v>-6667635</v>
      </c>
      <c r="Y18" s="71">
        <f>+IF(W18&lt;&gt;0,(X18/W18)*100,0)</f>
        <v>-5.326874828437958</v>
      </c>
      <c r="Z18" s="78">
        <f t="shared" si="1"/>
        <v>250339464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-42233437</v>
      </c>
      <c r="E19" s="81">
        <f t="shared" si="2"/>
        <v>-42233437</v>
      </c>
      <c r="F19" s="81">
        <f t="shared" si="2"/>
        <v>27010094</v>
      </c>
      <c r="G19" s="81">
        <f t="shared" si="2"/>
        <v>-4088790</v>
      </c>
      <c r="H19" s="81">
        <f t="shared" si="2"/>
        <v>-9004075</v>
      </c>
      <c r="I19" s="81">
        <f t="shared" si="2"/>
        <v>13917229</v>
      </c>
      <c r="J19" s="81">
        <f t="shared" si="2"/>
        <v>679603</v>
      </c>
      <c r="K19" s="81">
        <f t="shared" si="2"/>
        <v>-8651341</v>
      </c>
      <c r="L19" s="81">
        <f t="shared" si="2"/>
        <v>26126378</v>
      </c>
      <c r="M19" s="81">
        <f t="shared" si="2"/>
        <v>18154640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32071869</v>
      </c>
      <c r="W19" s="81">
        <f>IF(E10=E18,0,W10-W18)</f>
        <v>-21116719</v>
      </c>
      <c r="X19" s="81">
        <f t="shared" si="2"/>
        <v>53188588</v>
      </c>
      <c r="Y19" s="82">
        <f>+IF(W19&lt;&gt;0,(X19/W19)*100,0)</f>
        <v>-251.87903480649624</v>
      </c>
      <c r="Z19" s="83">
        <f t="shared" si="2"/>
        <v>-42233437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14272442</v>
      </c>
      <c r="G20" s="64">
        <v>6115094</v>
      </c>
      <c r="H20" s="64">
        <v>4162620</v>
      </c>
      <c r="I20" s="64">
        <v>24550156</v>
      </c>
      <c r="J20" s="64">
        <v>11730152</v>
      </c>
      <c r="K20" s="64">
        <v>4778528</v>
      </c>
      <c r="L20" s="64">
        <v>3676770</v>
      </c>
      <c r="M20" s="64">
        <v>20185450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44735606</v>
      </c>
      <c r="W20" s="64">
        <v>0</v>
      </c>
      <c r="X20" s="64">
        <v>44735606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-42233437</v>
      </c>
      <c r="E22" s="92">
        <f t="shared" si="3"/>
        <v>-42233437</v>
      </c>
      <c r="F22" s="92">
        <f t="shared" si="3"/>
        <v>41282536</v>
      </c>
      <c r="G22" s="92">
        <f t="shared" si="3"/>
        <v>2026304</v>
      </c>
      <c r="H22" s="92">
        <f t="shared" si="3"/>
        <v>-4841455</v>
      </c>
      <c r="I22" s="92">
        <f t="shared" si="3"/>
        <v>38467385</v>
      </c>
      <c r="J22" s="92">
        <f t="shared" si="3"/>
        <v>12409755</v>
      </c>
      <c r="K22" s="92">
        <f t="shared" si="3"/>
        <v>-3872813</v>
      </c>
      <c r="L22" s="92">
        <f t="shared" si="3"/>
        <v>29803148</v>
      </c>
      <c r="M22" s="92">
        <f t="shared" si="3"/>
        <v>38340090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76807475</v>
      </c>
      <c r="W22" s="92">
        <f t="shared" si="3"/>
        <v>-21116719</v>
      </c>
      <c r="X22" s="92">
        <f t="shared" si="3"/>
        <v>97924194</v>
      </c>
      <c r="Y22" s="93">
        <f>+IF(W22&lt;&gt;0,(X22/W22)*100,0)</f>
        <v>-463.72826195205795</v>
      </c>
      <c r="Z22" s="94">
        <f t="shared" si="3"/>
        <v>-42233437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-42233437</v>
      </c>
      <c r="E24" s="81">
        <f t="shared" si="4"/>
        <v>-42233437</v>
      </c>
      <c r="F24" s="81">
        <f t="shared" si="4"/>
        <v>41282536</v>
      </c>
      <c r="G24" s="81">
        <f t="shared" si="4"/>
        <v>2026304</v>
      </c>
      <c r="H24" s="81">
        <f t="shared" si="4"/>
        <v>-4841455</v>
      </c>
      <c r="I24" s="81">
        <f t="shared" si="4"/>
        <v>38467385</v>
      </c>
      <c r="J24" s="81">
        <f t="shared" si="4"/>
        <v>12409755</v>
      </c>
      <c r="K24" s="81">
        <f t="shared" si="4"/>
        <v>-3872813</v>
      </c>
      <c r="L24" s="81">
        <f t="shared" si="4"/>
        <v>29803148</v>
      </c>
      <c r="M24" s="81">
        <f t="shared" si="4"/>
        <v>38340090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76807475</v>
      </c>
      <c r="W24" s="81">
        <f t="shared" si="4"/>
        <v>-21116719</v>
      </c>
      <c r="X24" s="81">
        <f t="shared" si="4"/>
        <v>97924194</v>
      </c>
      <c r="Y24" s="82">
        <f>+IF(W24&lt;&gt;0,(X24/W24)*100,0)</f>
        <v>-463.72826195205795</v>
      </c>
      <c r="Z24" s="83">
        <f t="shared" si="4"/>
        <v>-42233437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51271000</v>
      </c>
      <c r="E27" s="104">
        <v>51271000</v>
      </c>
      <c r="F27" s="104">
        <v>3640521</v>
      </c>
      <c r="G27" s="104">
        <v>7244013</v>
      </c>
      <c r="H27" s="104">
        <v>4049034</v>
      </c>
      <c r="I27" s="104">
        <v>14933568</v>
      </c>
      <c r="J27" s="104">
        <v>0</v>
      </c>
      <c r="K27" s="104">
        <v>6635965</v>
      </c>
      <c r="L27" s="104">
        <v>2922651</v>
      </c>
      <c r="M27" s="104">
        <v>9558616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24492184</v>
      </c>
      <c r="W27" s="104">
        <v>25635500</v>
      </c>
      <c r="X27" s="104">
        <v>-1143316</v>
      </c>
      <c r="Y27" s="105">
        <v>-4.46</v>
      </c>
      <c r="Z27" s="106">
        <v>51271000</v>
      </c>
    </row>
    <row r="28" spans="1:26" ht="13.5">
      <c r="A28" s="107" t="s">
        <v>44</v>
      </c>
      <c r="B28" s="18">
        <v>0</v>
      </c>
      <c r="C28" s="18">
        <v>0</v>
      </c>
      <c r="D28" s="63">
        <v>48281000</v>
      </c>
      <c r="E28" s="64">
        <v>48281000</v>
      </c>
      <c r="F28" s="64">
        <v>3556803</v>
      </c>
      <c r="G28" s="64">
        <v>7244013</v>
      </c>
      <c r="H28" s="64">
        <v>4049034</v>
      </c>
      <c r="I28" s="64">
        <v>14849850</v>
      </c>
      <c r="J28" s="64">
        <v>0</v>
      </c>
      <c r="K28" s="64">
        <v>6635965</v>
      </c>
      <c r="L28" s="64">
        <v>2922651</v>
      </c>
      <c r="M28" s="64">
        <v>9558616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24408466</v>
      </c>
      <c r="W28" s="64">
        <v>24140500</v>
      </c>
      <c r="X28" s="64">
        <v>267966</v>
      </c>
      <c r="Y28" s="65">
        <v>1.11</v>
      </c>
      <c r="Z28" s="66">
        <v>48281000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83718</v>
      </c>
      <c r="G29" s="64">
        <v>0</v>
      </c>
      <c r="H29" s="64">
        <v>0</v>
      </c>
      <c r="I29" s="64">
        <v>83718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83718</v>
      </c>
      <c r="W29" s="64">
        <v>0</v>
      </c>
      <c r="X29" s="64">
        <v>83718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2990000</v>
      </c>
      <c r="E31" s="64">
        <v>2990000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1495000</v>
      </c>
      <c r="X31" s="64">
        <v>-1495000</v>
      </c>
      <c r="Y31" s="65">
        <v>-100</v>
      </c>
      <c r="Z31" s="66">
        <v>2990000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51271000</v>
      </c>
      <c r="E32" s="104">
        <f t="shared" si="5"/>
        <v>51271000</v>
      </c>
      <c r="F32" s="104">
        <f t="shared" si="5"/>
        <v>3640521</v>
      </c>
      <c r="G32" s="104">
        <f t="shared" si="5"/>
        <v>7244013</v>
      </c>
      <c r="H32" s="104">
        <f t="shared" si="5"/>
        <v>4049034</v>
      </c>
      <c r="I32" s="104">
        <f t="shared" si="5"/>
        <v>14933568</v>
      </c>
      <c r="J32" s="104">
        <f t="shared" si="5"/>
        <v>0</v>
      </c>
      <c r="K32" s="104">
        <f t="shared" si="5"/>
        <v>6635965</v>
      </c>
      <c r="L32" s="104">
        <f t="shared" si="5"/>
        <v>2922651</v>
      </c>
      <c r="M32" s="104">
        <f t="shared" si="5"/>
        <v>9558616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24492184</v>
      </c>
      <c r="W32" s="104">
        <f t="shared" si="5"/>
        <v>25635500</v>
      </c>
      <c r="X32" s="104">
        <f t="shared" si="5"/>
        <v>-1143316</v>
      </c>
      <c r="Y32" s="105">
        <f>+IF(W32&lt;&gt;0,(X32/W32)*100,0)</f>
        <v>-4.4598935070507695</v>
      </c>
      <c r="Z32" s="106">
        <f t="shared" si="5"/>
        <v>51271000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8518446</v>
      </c>
      <c r="E35" s="64">
        <v>8518446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4259223</v>
      </c>
      <c r="X35" s="64">
        <v>-4259223</v>
      </c>
      <c r="Y35" s="65">
        <v>-100</v>
      </c>
      <c r="Z35" s="66">
        <v>8518446</v>
      </c>
    </row>
    <row r="36" spans="1:26" ht="13.5">
      <c r="A36" s="62" t="s">
        <v>53</v>
      </c>
      <c r="B36" s="18">
        <v>0</v>
      </c>
      <c r="C36" s="18">
        <v>0</v>
      </c>
      <c r="D36" s="63">
        <v>744742382</v>
      </c>
      <c r="E36" s="64">
        <v>744742382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372371191</v>
      </c>
      <c r="X36" s="64">
        <v>-372371191</v>
      </c>
      <c r="Y36" s="65">
        <v>-100</v>
      </c>
      <c r="Z36" s="66">
        <v>744742382</v>
      </c>
    </row>
    <row r="37" spans="1:26" ht="13.5">
      <c r="A37" s="62" t="s">
        <v>54</v>
      </c>
      <c r="B37" s="18">
        <v>0</v>
      </c>
      <c r="C37" s="18">
        <v>0</v>
      </c>
      <c r="D37" s="63">
        <v>105142383</v>
      </c>
      <c r="E37" s="64">
        <v>105142383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52571192</v>
      </c>
      <c r="X37" s="64">
        <v>-52571192</v>
      </c>
      <c r="Y37" s="65">
        <v>-100</v>
      </c>
      <c r="Z37" s="66">
        <v>105142383</v>
      </c>
    </row>
    <row r="38" spans="1:26" ht="13.5">
      <c r="A38" s="62" t="s">
        <v>55</v>
      </c>
      <c r="B38" s="18">
        <v>0</v>
      </c>
      <c r="C38" s="18">
        <v>0</v>
      </c>
      <c r="D38" s="63">
        <v>44674679</v>
      </c>
      <c r="E38" s="64">
        <v>44674679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22337340</v>
      </c>
      <c r="X38" s="64">
        <v>-22337340</v>
      </c>
      <c r="Y38" s="65">
        <v>-100</v>
      </c>
      <c r="Z38" s="66">
        <v>44674679</v>
      </c>
    </row>
    <row r="39" spans="1:26" ht="13.5">
      <c r="A39" s="62" t="s">
        <v>56</v>
      </c>
      <c r="B39" s="18">
        <v>0</v>
      </c>
      <c r="C39" s="18">
        <v>0</v>
      </c>
      <c r="D39" s="63">
        <v>603443766</v>
      </c>
      <c r="E39" s="64">
        <v>603443766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301721883</v>
      </c>
      <c r="X39" s="64">
        <v>-301721883</v>
      </c>
      <c r="Y39" s="65">
        <v>-100</v>
      </c>
      <c r="Z39" s="66">
        <v>603443766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-42231354</v>
      </c>
      <c r="E42" s="64">
        <v>-42231354</v>
      </c>
      <c r="F42" s="64">
        <v>9872385</v>
      </c>
      <c r="G42" s="64">
        <v>-28433894</v>
      </c>
      <c r="H42" s="64">
        <v>-792418</v>
      </c>
      <c r="I42" s="64">
        <v>-19353927</v>
      </c>
      <c r="J42" s="64">
        <v>2760072</v>
      </c>
      <c r="K42" s="64">
        <v>6619203</v>
      </c>
      <c r="L42" s="64">
        <v>10425799</v>
      </c>
      <c r="M42" s="64">
        <v>19805074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451147</v>
      </c>
      <c r="W42" s="64">
        <v>-5265173</v>
      </c>
      <c r="X42" s="64">
        <v>5716320</v>
      </c>
      <c r="Y42" s="65">
        <v>-108.57</v>
      </c>
      <c r="Z42" s="66">
        <v>-42231354</v>
      </c>
    </row>
    <row r="43" spans="1:26" ht="13.5">
      <c r="A43" s="62" t="s">
        <v>59</v>
      </c>
      <c r="B43" s="18">
        <v>0</v>
      </c>
      <c r="C43" s="18">
        <v>0</v>
      </c>
      <c r="D43" s="63">
        <v>0</v>
      </c>
      <c r="E43" s="64">
        <v>0</v>
      </c>
      <c r="F43" s="64">
        <v>-3640522</v>
      </c>
      <c r="G43" s="64">
        <v>-7244016</v>
      </c>
      <c r="H43" s="64">
        <v>-4049037</v>
      </c>
      <c r="I43" s="64">
        <v>-14933575</v>
      </c>
      <c r="J43" s="64">
        <v>-2790525</v>
      </c>
      <c r="K43" s="64">
        <v>-6635965</v>
      </c>
      <c r="L43" s="64">
        <v>-2922651</v>
      </c>
      <c r="M43" s="64">
        <v>-12349141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-27282716</v>
      </c>
      <c r="W43" s="64">
        <v>0</v>
      </c>
      <c r="X43" s="64">
        <v>-27282716</v>
      </c>
      <c r="Y43" s="65">
        <v>0</v>
      </c>
      <c r="Z43" s="66">
        <v>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-42231354</v>
      </c>
      <c r="E45" s="104">
        <v>-42231354</v>
      </c>
      <c r="F45" s="104">
        <v>6231863</v>
      </c>
      <c r="G45" s="104">
        <v>-29446047</v>
      </c>
      <c r="H45" s="104">
        <v>-34287502</v>
      </c>
      <c r="I45" s="104">
        <v>-34287502</v>
      </c>
      <c r="J45" s="104">
        <v>-34317955</v>
      </c>
      <c r="K45" s="104">
        <v>-34334717</v>
      </c>
      <c r="L45" s="104">
        <v>-26831569</v>
      </c>
      <c r="M45" s="104">
        <v>-26831569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-26831569</v>
      </c>
      <c r="W45" s="104">
        <v>-5265173</v>
      </c>
      <c r="X45" s="104">
        <v>-21566396</v>
      </c>
      <c r="Y45" s="105">
        <v>409.6</v>
      </c>
      <c r="Z45" s="106">
        <v>-42231354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1593402</v>
      </c>
      <c r="C49" s="56">
        <v>0</v>
      </c>
      <c r="D49" s="133">
        <v>1924381</v>
      </c>
      <c r="E49" s="58">
        <v>2221574</v>
      </c>
      <c r="F49" s="58">
        <v>0</v>
      </c>
      <c r="G49" s="58">
        <v>0</v>
      </c>
      <c r="H49" s="58">
        <v>0</v>
      </c>
      <c r="I49" s="58">
        <v>14554935</v>
      </c>
      <c r="J49" s="58">
        <v>0</v>
      </c>
      <c r="K49" s="58">
        <v>0</v>
      </c>
      <c r="L49" s="58">
        <v>0</v>
      </c>
      <c r="M49" s="58">
        <v>5741300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3200879</v>
      </c>
      <c r="W49" s="58">
        <v>2452772</v>
      </c>
      <c r="X49" s="58">
        <v>30917476</v>
      </c>
      <c r="Y49" s="58">
        <v>62606719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3780752</v>
      </c>
      <c r="C51" s="56">
        <v>0</v>
      </c>
      <c r="D51" s="133">
        <v>-2362618</v>
      </c>
      <c r="E51" s="58">
        <v>2272782</v>
      </c>
      <c r="F51" s="58">
        <v>0</v>
      </c>
      <c r="G51" s="58">
        <v>0</v>
      </c>
      <c r="H51" s="58">
        <v>0</v>
      </c>
      <c r="I51" s="58">
        <v>9094665</v>
      </c>
      <c r="J51" s="58">
        <v>0</v>
      </c>
      <c r="K51" s="58">
        <v>0</v>
      </c>
      <c r="L51" s="58">
        <v>0</v>
      </c>
      <c r="M51" s="58">
        <v>9094665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9094665</v>
      </c>
      <c r="W51" s="58">
        <v>9094665</v>
      </c>
      <c r="X51" s="58">
        <v>38577969</v>
      </c>
      <c r="Y51" s="58">
        <v>78647545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99.99917181395696</v>
      </c>
      <c r="E58" s="7">
        <f t="shared" si="6"/>
        <v>99.99917181395696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99.99917080766393</v>
      </c>
      <c r="X58" s="7">
        <f t="shared" si="6"/>
        <v>0</v>
      </c>
      <c r="Y58" s="7">
        <f t="shared" si="6"/>
        <v>0</v>
      </c>
      <c r="Z58" s="8">
        <f t="shared" si="6"/>
        <v>99.99917181395696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99.99995161778047</v>
      </c>
      <c r="E59" s="10">
        <f t="shared" si="7"/>
        <v>99.99995161778047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99.99995161778047</v>
      </c>
      <c r="X59" s="10">
        <f t="shared" si="7"/>
        <v>0</v>
      </c>
      <c r="Y59" s="10">
        <f t="shared" si="7"/>
        <v>0</v>
      </c>
      <c r="Z59" s="11">
        <f t="shared" si="7"/>
        <v>99.99995161778047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99.999016161592</v>
      </c>
      <c r="E60" s="13">
        <f t="shared" si="7"/>
        <v>99.999016161592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99.99901495444018</v>
      </c>
      <c r="X60" s="13">
        <f t="shared" si="7"/>
        <v>0</v>
      </c>
      <c r="Y60" s="13">
        <f t="shared" si="7"/>
        <v>0</v>
      </c>
      <c r="Z60" s="14">
        <f t="shared" si="7"/>
        <v>99.999016161592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99.9991795729885</v>
      </c>
      <c r="E61" s="13">
        <f t="shared" si="7"/>
        <v>99.9991795729885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99.9991775960722</v>
      </c>
      <c r="X61" s="13">
        <f t="shared" si="7"/>
        <v>0</v>
      </c>
      <c r="Y61" s="13">
        <f t="shared" si="7"/>
        <v>0</v>
      </c>
      <c r="Z61" s="14">
        <f t="shared" si="7"/>
        <v>99.9991795729885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99.99995989037237</v>
      </c>
      <c r="E62" s="13">
        <f t="shared" si="7"/>
        <v>99.99995989037237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99.99995989037237</v>
      </c>
      <c r="X62" s="13">
        <f t="shared" si="7"/>
        <v>0</v>
      </c>
      <c r="Y62" s="13">
        <f t="shared" si="7"/>
        <v>0</v>
      </c>
      <c r="Z62" s="14">
        <f t="shared" si="7"/>
        <v>99.99995989037237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99.99888157831668</v>
      </c>
      <c r="E63" s="13">
        <f t="shared" si="7"/>
        <v>99.99888157831668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99.99888157831668</v>
      </c>
      <c r="X63" s="13">
        <f t="shared" si="7"/>
        <v>0</v>
      </c>
      <c r="Y63" s="13">
        <f t="shared" si="7"/>
        <v>0</v>
      </c>
      <c r="Z63" s="14">
        <f t="shared" si="7"/>
        <v>99.99888157831668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99.99612758535173</v>
      </c>
      <c r="E64" s="13">
        <f t="shared" si="7"/>
        <v>99.99612758535173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99.99612758535173</v>
      </c>
      <c r="X64" s="13">
        <f t="shared" si="7"/>
        <v>0</v>
      </c>
      <c r="Y64" s="13">
        <f t="shared" si="7"/>
        <v>0</v>
      </c>
      <c r="Z64" s="14">
        <f t="shared" si="7"/>
        <v>99.99612758535173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>
        <v>99373807</v>
      </c>
      <c r="E67" s="25">
        <v>99373807</v>
      </c>
      <c r="F67" s="25">
        <v>1080618</v>
      </c>
      <c r="G67" s="25">
        <v>1628096</v>
      </c>
      <c r="H67" s="25">
        <v>1492339</v>
      </c>
      <c r="I67" s="25">
        <v>4201053</v>
      </c>
      <c r="J67" s="25">
        <v>2349456</v>
      </c>
      <c r="K67" s="25">
        <v>1218048</v>
      </c>
      <c r="L67" s="25">
        <v>2739429</v>
      </c>
      <c r="M67" s="25">
        <v>6306933</v>
      </c>
      <c r="N67" s="25"/>
      <c r="O67" s="25"/>
      <c r="P67" s="25"/>
      <c r="Q67" s="25"/>
      <c r="R67" s="25"/>
      <c r="S67" s="25"/>
      <c r="T67" s="25"/>
      <c r="U67" s="25"/>
      <c r="V67" s="25">
        <v>10507986</v>
      </c>
      <c r="W67" s="25">
        <v>49686904</v>
      </c>
      <c r="X67" s="25"/>
      <c r="Y67" s="24"/>
      <c r="Z67" s="26">
        <v>99373807</v>
      </c>
    </row>
    <row r="68" spans="1:26" ht="13.5" hidden="1">
      <c r="A68" s="36" t="s">
        <v>31</v>
      </c>
      <c r="B68" s="18"/>
      <c r="C68" s="18"/>
      <c r="D68" s="19">
        <v>16535000</v>
      </c>
      <c r="E68" s="20">
        <v>16535000</v>
      </c>
      <c r="F68" s="20">
        <v>423002</v>
      </c>
      <c r="G68" s="20">
        <v>526149</v>
      </c>
      <c r="H68" s="20">
        <v>760255</v>
      </c>
      <c r="I68" s="20">
        <v>1709406</v>
      </c>
      <c r="J68" s="20">
        <v>1128619</v>
      </c>
      <c r="K68" s="20">
        <v>388430</v>
      </c>
      <c r="L68" s="20">
        <v>1423040</v>
      </c>
      <c r="M68" s="20">
        <v>2940089</v>
      </c>
      <c r="N68" s="20"/>
      <c r="O68" s="20"/>
      <c r="P68" s="20"/>
      <c r="Q68" s="20"/>
      <c r="R68" s="20"/>
      <c r="S68" s="20"/>
      <c r="T68" s="20"/>
      <c r="U68" s="20"/>
      <c r="V68" s="20">
        <v>4649495</v>
      </c>
      <c r="W68" s="20">
        <v>8267500</v>
      </c>
      <c r="X68" s="20"/>
      <c r="Y68" s="19"/>
      <c r="Z68" s="22">
        <v>16535000</v>
      </c>
    </row>
    <row r="69" spans="1:26" ht="13.5" hidden="1">
      <c r="A69" s="37" t="s">
        <v>32</v>
      </c>
      <c r="B69" s="18"/>
      <c r="C69" s="18"/>
      <c r="D69" s="19">
        <v>82838807</v>
      </c>
      <c r="E69" s="20">
        <v>82838807</v>
      </c>
      <c r="F69" s="20">
        <v>657616</v>
      </c>
      <c r="G69" s="20">
        <v>1101947</v>
      </c>
      <c r="H69" s="20">
        <v>732084</v>
      </c>
      <c r="I69" s="20">
        <v>2491647</v>
      </c>
      <c r="J69" s="20">
        <v>1220837</v>
      </c>
      <c r="K69" s="20">
        <v>829618</v>
      </c>
      <c r="L69" s="20">
        <v>1316389</v>
      </c>
      <c r="M69" s="20">
        <v>3366844</v>
      </c>
      <c r="N69" s="20"/>
      <c r="O69" s="20"/>
      <c r="P69" s="20"/>
      <c r="Q69" s="20"/>
      <c r="R69" s="20"/>
      <c r="S69" s="20"/>
      <c r="T69" s="20"/>
      <c r="U69" s="20"/>
      <c r="V69" s="20">
        <v>5858491</v>
      </c>
      <c r="W69" s="20">
        <v>41419404</v>
      </c>
      <c r="X69" s="20"/>
      <c r="Y69" s="19"/>
      <c r="Z69" s="22">
        <v>82838807</v>
      </c>
    </row>
    <row r="70" spans="1:26" ht="13.5" hidden="1">
      <c r="A70" s="38" t="s">
        <v>107</v>
      </c>
      <c r="B70" s="18"/>
      <c r="C70" s="18"/>
      <c r="D70" s="19">
        <v>50583415</v>
      </c>
      <c r="E70" s="20">
        <v>50583415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25291708</v>
      </c>
      <c r="X70" s="20"/>
      <c r="Y70" s="19"/>
      <c r="Z70" s="22">
        <v>50583415</v>
      </c>
    </row>
    <row r="71" spans="1:26" ht="13.5" hidden="1">
      <c r="A71" s="38" t="s">
        <v>108</v>
      </c>
      <c r="B71" s="18"/>
      <c r="C71" s="18"/>
      <c r="D71" s="19">
        <v>14959002</v>
      </c>
      <c r="E71" s="20">
        <v>14959002</v>
      </c>
      <c r="F71" s="20">
        <v>221426</v>
      </c>
      <c r="G71" s="20">
        <v>536446</v>
      </c>
      <c r="H71" s="20">
        <v>314096</v>
      </c>
      <c r="I71" s="20">
        <v>1071968</v>
      </c>
      <c r="J71" s="20">
        <v>517382</v>
      </c>
      <c r="K71" s="20">
        <v>381381</v>
      </c>
      <c r="L71" s="20">
        <v>574895</v>
      </c>
      <c r="M71" s="20">
        <v>1473658</v>
      </c>
      <c r="N71" s="20"/>
      <c r="O71" s="20"/>
      <c r="P71" s="20"/>
      <c r="Q71" s="20"/>
      <c r="R71" s="20"/>
      <c r="S71" s="20"/>
      <c r="T71" s="20"/>
      <c r="U71" s="20"/>
      <c r="V71" s="20">
        <v>2545626</v>
      </c>
      <c r="W71" s="20">
        <v>7479501</v>
      </c>
      <c r="X71" s="20"/>
      <c r="Y71" s="19"/>
      <c r="Z71" s="22">
        <v>14959002</v>
      </c>
    </row>
    <row r="72" spans="1:26" ht="13.5" hidden="1">
      <c r="A72" s="38" t="s">
        <v>109</v>
      </c>
      <c r="B72" s="18"/>
      <c r="C72" s="18"/>
      <c r="D72" s="19">
        <v>10014112</v>
      </c>
      <c r="E72" s="20">
        <v>10014112</v>
      </c>
      <c r="F72" s="20">
        <v>247543</v>
      </c>
      <c r="G72" s="20">
        <v>327449</v>
      </c>
      <c r="H72" s="20">
        <v>231290</v>
      </c>
      <c r="I72" s="20">
        <v>806282</v>
      </c>
      <c r="J72" s="20">
        <v>407671</v>
      </c>
      <c r="K72" s="20">
        <v>255576</v>
      </c>
      <c r="L72" s="20">
        <v>418420</v>
      </c>
      <c r="M72" s="20">
        <v>1081667</v>
      </c>
      <c r="N72" s="20"/>
      <c r="O72" s="20"/>
      <c r="P72" s="20"/>
      <c r="Q72" s="20"/>
      <c r="R72" s="20"/>
      <c r="S72" s="20"/>
      <c r="T72" s="20"/>
      <c r="U72" s="20"/>
      <c r="V72" s="20">
        <v>1887949</v>
      </c>
      <c r="W72" s="20">
        <v>5007056</v>
      </c>
      <c r="X72" s="20"/>
      <c r="Y72" s="19"/>
      <c r="Z72" s="22">
        <v>10014112</v>
      </c>
    </row>
    <row r="73" spans="1:26" ht="13.5" hidden="1">
      <c r="A73" s="38" t="s">
        <v>110</v>
      </c>
      <c r="B73" s="18"/>
      <c r="C73" s="18"/>
      <c r="D73" s="19">
        <v>7282278</v>
      </c>
      <c r="E73" s="20">
        <v>7282278</v>
      </c>
      <c r="F73" s="20">
        <v>188647</v>
      </c>
      <c r="G73" s="20">
        <v>238052</v>
      </c>
      <c r="H73" s="20">
        <v>186698</v>
      </c>
      <c r="I73" s="20">
        <v>613397</v>
      </c>
      <c r="J73" s="20">
        <v>295784</v>
      </c>
      <c r="K73" s="20">
        <v>192661</v>
      </c>
      <c r="L73" s="20">
        <v>323074</v>
      </c>
      <c r="M73" s="20">
        <v>811519</v>
      </c>
      <c r="N73" s="20"/>
      <c r="O73" s="20"/>
      <c r="P73" s="20"/>
      <c r="Q73" s="20"/>
      <c r="R73" s="20"/>
      <c r="S73" s="20"/>
      <c r="T73" s="20"/>
      <c r="U73" s="20"/>
      <c r="V73" s="20">
        <v>1424916</v>
      </c>
      <c r="W73" s="20">
        <v>3641139</v>
      </c>
      <c r="X73" s="20"/>
      <c r="Y73" s="19"/>
      <c r="Z73" s="22">
        <v>7282278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>
        <v>99372984</v>
      </c>
      <c r="E76" s="33">
        <v>99372984</v>
      </c>
      <c r="F76" s="33">
        <v>1080618</v>
      </c>
      <c r="G76" s="33">
        <v>1628096</v>
      </c>
      <c r="H76" s="33">
        <v>1492339</v>
      </c>
      <c r="I76" s="33">
        <v>4201053</v>
      </c>
      <c r="J76" s="33">
        <v>2349456</v>
      </c>
      <c r="K76" s="33">
        <v>1218048</v>
      </c>
      <c r="L76" s="33">
        <v>2739429</v>
      </c>
      <c r="M76" s="33">
        <v>6306933</v>
      </c>
      <c r="N76" s="33"/>
      <c r="O76" s="33"/>
      <c r="P76" s="33"/>
      <c r="Q76" s="33"/>
      <c r="R76" s="33"/>
      <c r="S76" s="33"/>
      <c r="T76" s="33"/>
      <c r="U76" s="33"/>
      <c r="V76" s="33">
        <v>10507986</v>
      </c>
      <c r="W76" s="33">
        <v>49686492</v>
      </c>
      <c r="X76" s="33"/>
      <c r="Y76" s="32"/>
      <c r="Z76" s="34">
        <v>99372984</v>
      </c>
    </row>
    <row r="77" spans="1:26" ht="13.5" hidden="1">
      <c r="A77" s="36" t="s">
        <v>31</v>
      </c>
      <c r="B77" s="18"/>
      <c r="C77" s="18"/>
      <c r="D77" s="19">
        <v>16534992</v>
      </c>
      <c r="E77" s="20">
        <v>16534992</v>
      </c>
      <c r="F77" s="20">
        <v>423002</v>
      </c>
      <c r="G77" s="20">
        <v>526149</v>
      </c>
      <c r="H77" s="20">
        <v>760255</v>
      </c>
      <c r="I77" s="20">
        <v>1709406</v>
      </c>
      <c r="J77" s="20">
        <v>1128619</v>
      </c>
      <c r="K77" s="20">
        <v>388430</v>
      </c>
      <c r="L77" s="20">
        <v>1423040</v>
      </c>
      <c r="M77" s="20">
        <v>2940089</v>
      </c>
      <c r="N77" s="20"/>
      <c r="O77" s="20"/>
      <c r="P77" s="20"/>
      <c r="Q77" s="20"/>
      <c r="R77" s="20"/>
      <c r="S77" s="20"/>
      <c r="T77" s="20"/>
      <c r="U77" s="20"/>
      <c r="V77" s="20">
        <v>4649495</v>
      </c>
      <c r="W77" s="20">
        <v>8267496</v>
      </c>
      <c r="X77" s="20"/>
      <c r="Y77" s="19"/>
      <c r="Z77" s="22">
        <v>16534992</v>
      </c>
    </row>
    <row r="78" spans="1:26" ht="13.5" hidden="1">
      <c r="A78" s="37" t="s">
        <v>32</v>
      </c>
      <c r="B78" s="18"/>
      <c r="C78" s="18"/>
      <c r="D78" s="19">
        <v>82837992</v>
      </c>
      <c r="E78" s="20">
        <v>82837992</v>
      </c>
      <c r="F78" s="20">
        <v>657616</v>
      </c>
      <c r="G78" s="20">
        <v>1101947</v>
      </c>
      <c r="H78" s="20">
        <v>732084</v>
      </c>
      <c r="I78" s="20">
        <v>2491647</v>
      </c>
      <c r="J78" s="20">
        <v>1220837</v>
      </c>
      <c r="K78" s="20">
        <v>829618</v>
      </c>
      <c r="L78" s="20">
        <v>1316389</v>
      </c>
      <c r="M78" s="20">
        <v>3366844</v>
      </c>
      <c r="N78" s="20"/>
      <c r="O78" s="20"/>
      <c r="P78" s="20"/>
      <c r="Q78" s="20"/>
      <c r="R78" s="20"/>
      <c r="S78" s="20"/>
      <c r="T78" s="20"/>
      <c r="U78" s="20"/>
      <c r="V78" s="20">
        <v>5858491</v>
      </c>
      <c r="W78" s="20">
        <v>41418996</v>
      </c>
      <c r="X78" s="20"/>
      <c r="Y78" s="19"/>
      <c r="Z78" s="22">
        <v>82837992</v>
      </c>
    </row>
    <row r="79" spans="1:26" ht="13.5" hidden="1">
      <c r="A79" s="38" t="s">
        <v>107</v>
      </c>
      <c r="B79" s="18"/>
      <c r="C79" s="18"/>
      <c r="D79" s="19">
        <v>50583000</v>
      </c>
      <c r="E79" s="20">
        <v>50583000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25291500</v>
      </c>
      <c r="X79" s="20"/>
      <c r="Y79" s="19"/>
      <c r="Z79" s="22">
        <v>50583000</v>
      </c>
    </row>
    <row r="80" spans="1:26" ht="13.5" hidden="1">
      <c r="A80" s="38" t="s">
        <v>108</v>
      </c>
      <c r="B80" s="18"/>
      <c r="C80" s="18"/>
      <c r="D80" s="19">
        <v>14958996</v>
      </c>
      <c r="E80" s="20">
        <v>14958996</v>
      </c>
      <c r="F80" s="20">
        <v>221426</v>
      </c>
      <c r="G80" s="20">
        <v>536446</v>
      </c>
      <c r="H80" s="20">
        <v>314096</v>
      </c>
      <c r="I80" s="20">
        <v>1071968</v>
      </c>
      <c r="J80" s="20">
        <v>517382</v>
      </c>
      <c r="K80" s="20">
        <v>381381</v>
      </c>
      <c r="L80" s="20">
        <v>574895</v>
      </c>
      <c r="M80" s="20">
        <v>1473658</v>
      </c>
      <c r="N80" s="20"/>
      <c r="O80" s="20"/>
      <c r="P80" s="20"/>
      <c r="Q80" s="20"/>
      <c r="R80" s="20"/>
      <c r="S80" s="20"/>
      <c r="T80" s="20"/>
      <c r="U80" s="20"/>
      <c r="V80" s="20">
        <v>2545626</v>
      </c>
      <c r="W80" s="20">
        <v>7479498</v>
      </c>
      <c r="X80" s="20"/>
      <c r="Y80" s="19"/>
      <c r="Z80" s="22">
        <v>14958996</v>
      </c>
    </row>
    <row r="81" spans="1:26" ht="13.5" hidden="1">
      <c r="A81" s="38" t="s">
        <v>109</v>
      </c>
      <c r="B81" s="18"/>
      <c r="C81" s="18"/>
      <c r="D81" s="19">
        <v>10014000</v>
      </c>
      <c r="E81" s="20">
        <v>10014000</v>
      </c>
      <c r="F81" s="20">
        <v>247543</v>
      </c>
      <c r="G81" s="20">
        <v>327449</v>
      </c>
      <c r="H81" s="20">
        <v>231290</v>
      </c>
      <c r="I81" s="20">
        <v>806282</v>
      </c>
      <c r="J81" s="20">
        <v>407671</v>
      </c>
      <c r="K81" s="20">
        <v>255576</v>
      </c>
      <c r="L81" s="20">
        <v>418420</v>
      </c>
      <c r="M81" s="20">
        <v>1081667</v>
      </c>
      <c r="N81" s="20"/>
      <c r="O81" s="20"/>
      <c r="P81" s="20"/>
      <c r="Q81" s="20"/>
      <c r="R81" s="20"/>
      <c r="S81" s="20"/>
      <c r="T81" s="20"/>
      <c r="U81" s="20"/>
      <c r="V81" s="20">
        <v>1887949</v>
      </c>
      <c r="W81" s="20">
        <v>5007000</v>
      </c>
      <c r="X81" s="20"/>
      <c r="Y81" s="19"/>
      <c r="Z81" s="22">
        <v>10014000</v>
      </c>
    </row>
    <row r="82" spans="1:26" ht="13.5" hidden="1">
      <c r="A82" s="38" t="s">
        <v>110</v>
      </c>
      <c r="B82" s="18"/>
      <c r="C82" s="18"/>
      <c r="D82" s="19">
        <v>7281996</v>
      </c>
      <c r="E82" s="20">
        <v>7281996</v>
      </c>
      <c r="F82" s="20">
        <v>188647</v>
      </c>
      <c r="G82" s="20">
        <v>238052</v>
      </c>
      <c r="H82" s="20">
        <v>186698</v>
      </c>
      <c r="I82" s="20">
        <v>613397</v>
      </c>
      <c r="J82" s="20">
        <v>295784</v>
      </c>
      <c r="K82" s="20">
        <v>192661</v>
      </c>
      <c r="L82" s="20">
        <v>323074</v>
      </c>
      <c r="M82" s="20">
        <v>811519</v>
      </c>
      <c r="N82" s="20"/>
      <c r="O82" s="20"/>
      <c r="P82" s="20"/>
      <c r="Q82" s="20"/>
      <c r="R82" s="20"/>
      <c r="S82" s="20"/>
      <c r="T82" s="20"/>
      <c r="U82" s="20"/>
      <c r="V82" s="20">
        <v>1424916</v>
      </c>
      <c r="W82" s="20">
        <v>3640998</v>
      </c>
      <c r="X82" s="20"/>
      <c r="Y82" s="19"/>
      <c r="Z82" s="22">
        <v>7281996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6047454</v>
      </c>
      <c r="C5" s="18">
        <v>0</v>
      </c>
      <c r="D5" s="63">
        <v>9271210</v>
      </c>
      <c r="E5" s="64">
        <v>9271210</v>
      </c>
      <c r="F5" s="64">
        <v>164267</v>
      </c>
      <c r="G5" s="64">
        <v>5560232</v>
      </c>
      <c r="H5" s="64">
        <v>96552</v>
      </c>
      <c r="I5" s="64">
        <v>5821051</v>
      </c>
      <c r="J5" s="64">
        <v>133565</v>
      </c>
      <c r="K5" s="64">
        <v>132589</v>
      </c>
      <c r="L5" s="64">
        <v>140865</v>
      </c>
      <c r="M5" s="64">
        <v>407019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6228070</v>
      </c>
      <c r="W5" s="64">
        <v>4635605</v>
      </c>
      <c r="X5" s="64">
        <v>1592465</v>
      </c>
      <c r="Y5" s="65">
        <v>34.35</v>
      </c>
      <c r="Z5" s="66">
        <v>9271210</v>
      </c>
    </row>
    <row r="6" spans="1:26" ht="13.5">
      <c r="A6" s="62" t="s">
        <v>32</v>
      </c>
      <c r="B6" s="18">
        <v>42163796</v>
      </c>
      <c r="C6" s="18">
        <v>0</v>
      </c>
      <c r="D6" s="63">
        <v>39565880</v>
      </c>
      <c r="E6" s="64">
        <v>39565880</v>
      </c>
      <c r="F6" s="64">
        <v>4213657</v>
      </c>
      <c r="G6" s="64">
        <v>3810018</v>
      </c>
      <c r="H6" s="64">
        <v>3159652</v>
      </c>
      <c r="I6" s="64">
        <v>11183327</v>
      </c>
      <c r="J6" s="64">
        <v>5438984</v>
      </c>
      <c r="K6" s="64">
        <v>2708989</v>
      </c>
      <c r="L6" s="64">
        <v>3951764</v>
      </c>
      <c r="M6" s="64">
        <v>12099737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23283064</v>
      </c>
      <c r="W6" s="64">
        <v>19782940</v>
      </c>
      <c r="X6" s="64">
        <v>3500124</v>
      </c>
      <c r="Y6" s="65">
        <v>17.69</v>
      </c>
      <c r="Z6" s="66">
        <v>39565880</v>
      </c>
    </row>
    <row r="7" spans="1:26" ht="13.5">
      <c r="A7" s="62" t="s">
        <v>33</v>
      </c>
      <c r="B7" s="18">
        <v>116230</v>
      </c>
      <c r="C7" s="18">
        <v>0</v>
      </c>
      <c r="D7" s="63">
        <v>2470</v>
      </c>
      <c r="E7" s="64">
        <v>2470</v>
      </c>
      <c r="F7" s="64">
        <v>62</v>
      </c>
      <c r="G7" s="64">
        <v>383</v>
      </c>
      <c r="H7" s="64">
        <v>206</v>
      </c>
      <c r="I7" s="64">
        <v>651</v>
      </c>
      <c r="J7" s="64">
        <v>849</v>
      </c>
      <c r="K7" s="64">
        <v>819</v>
      </c>
      <c r="L7" s="64">
        <v>769</v>
      </c>
      <c r="M7" s="64">
        <v>2437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3088</v>
      </c>
      <c r="W7" s="64">
        <v>1235</v>
      </c>
      <c r="X7" s="64">
        <v>1853</v>
      </c>
      <c r="Y7" s="65">
        <v>150.04</v>
      </c>
      <c r="Z7" s="66">
        <v>2470</v>
      </c>
    </row>
    <row r="8" spans="1:26" ht="13.5">
      <c r="A8" s="62" t="s">
        <v>34</v>
      </c>
      <c r="B8" s="18">
        <v>63411357</v>
      </c>
      <c r="C8" s="18">
        <v>0</v>
      </c>
      <c r="D8" s="63">
        <v>59124860</v>
      </c>
      <c r="E8" s="64">
        <v>59124860</v>
      </c>
      <c r="F8" s="64">
        <v>18614000</v>
      </c>
      <c r="G8" s="64">
        <v>1290000</v>
      </c>
      <c r="H8" s="64">
        <v>0</v>
      </c>
      <c r="I8" s="64">
        <v>19904000</v>
      </c>
      <c r="J8" s="64">
        <v>0</v>
      </c>
      <c r="K8" s="64">
        <v>300000</v>
      </c>
      <c r="L8" s="64">
        <v>12546000</v>
      </c>
      <c r="M8" s="64">
        <v>12846000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32750000</v>
      </c>
      <c r="W8" s="64">
        <v>29562430</v>
      </c>
      <c r="X8" s="64">
        <v>3187570</v>
      </c>
      <c r="Y8" s="65">
        <v>10.78</v>
      </c>
      <c r="Z8" s="66">
        <v>59124860</v>
      </c>
    </row>
    <row r="9" spans="1:26" ht="13.5">
      <c r="A9" s="62" t="s">
        <v>35</v>
      </c>
      <c r="B9" s="18">
        <v>4372615</v>
      </c>
      <c r="C9" s="18">
        <v>0</v>
      </c>
      <c r="D9" s="63">
        <v>11993070</v>
      </c>
      <c r="E9" s="64">
        <v>11993070</v>
      </c>
      <c r="F9" s="64">
        <v>128108</v>
      </c>
      <c r="G9" s="64">
        <v>319918</v>
      </c>
      <c r="H9" s="64">
        <v>52862</v>
      </c>
      <c r="I9" s="64">
        <v>500888</v>
      </c>
      <c r="J9" s="64">
        <v>110423</v>
      </c>
      <c r="K9" s="64">
        <v>120269</v>
      </c>
      <c r="L9" s="64">
        <v>95887</v>
      </c>
      <c r="M9" s="64">
        <v>326579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827467</v>
      </c>
      <c r="W9" s="64">
        <v>5996535</v>
      </c>
      <c r="X9" s="64">
        <v>-5169068</v>
      </c>
      <c r="Y9" s="65">
        <v>-86.2</v>
      </c>
      <c r="Z9" s="66">
        <v>11993070</v>
      </c>
    </row>
    <row r="10" spans="1:26" ht="25.5">
      <c r="A10" s="67" t="s">
        <v>99</v>
      </c>
      <c r="B10" s="68">
        <f>SUM(B5:B9)</f>
        <v>116111452</v>
      </c>
      <c r="C10" s="68">
        <f>SUM(C5:C9)</f>
        <v>0</v>
      </c>
      <c r="D10" s="69">
        <f aca="true" t="shared" si="0" ref="D10:Z10">SUM(D5:D9)</f>
        <v>119957490</v>
      </c>
      <c r="E10" s="70">
        <f t="shared" si="0"/>
        <v>119957490</v>
      </c>
      <c r="F10" s="70">
        <f t="shared" si="0"/>
        <v>23120094</v>
      </c>
      <c r="G10" s="70">
        <f t="shared" si="0"/>
        <v>10980551</v>
      </c>
      <c r="H10" s="70">
        <f t="shared" si="0"/>
        <v>3309272</v>
      </c>
      <c r="I10" s="70">
        <f t="shared" si="0"/>
        <v>37409917</v>
      </c>
      <c r="J10" s="70">
        <f t="shared" si="0"/>
        <v>5683821</v>
      </c>
      <c r="K10" s="70">
        <f t="shared" si="0"/>
        <v>3262666</v>
      </c>
      <c r="L10" s="70">
        <f t="shared" si="0"/>
        <v>16735285</v>
      </c>
      <c r="M10" s="70">
        <f t="shared" si="0"/>
        <v>25681772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63091689</v>
      </c>
      <c r="W10" s="70">
        <f t="shared" si="0"/>
        <v>59978745</v>
      </c>
      <c r="X10" s="70">
        <f t="shared" si="0"/>
        <v>3112944</v>
      </c>
      <c r="Y10" s="71">
        <f>+IF(W10&lt;&gt;0,(X10/W10)*100,0)</f>
        <v>5.190078585338856</v>
      </c>
      <c r="Z10" s="72">
        <f t="shared" si="0"/>
        <v>119957490</v>
      </c>
    </row>
    <row r="11" spans="1:26" ht="13.5">
      <c r="A11" s="62" t="s">
        <v>36</v>
      </c>
      <c r="B11" s="18">
        <v>40601441</v>
      </c>
      <c r="C11" s="18">
        <v>0</v>
      </c>
      <c r="D11" s="63">
        <v>49015700</v>
      </c>
      <c r="E11" s="64">
        <v>49015700</v>
      </c>
      <c r="F11" s="64">
        <v>3827613</v>
      </c>
      <c r="G11" s="64">
        <v>3873963</v>
      </c>
      <c r="H11" s="64">
        <v>3772762</v>
      </c>
      <c r="I11" s="64">
        <v>11474338</v>
      </c>
      <c r="J11" s="64">
        <v>3813132</v>
      </c>
      <c r="K11" s="64">
        <v>3926225</v>
      </c>
      <c r="L11" s="64">
        <v>4183957</v>
      </c>
      <c r="M11" s="64">
        <v>11923314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23397652</v>
      </c>
      <c r="W11" s="64">
        <v>24507850</v>
      </c>
      <c r="X11" s="64">
        <v>-1110198</v>
      </c>
      <c r="Y11" s="65">
        <v>-4.53</v>
      </c>
      <c r="Z11" s="66">
        <v>49015700</v>
      </c>
    </row>
    <row r="12" spans="1:26" ht="13.5">
      <c r="A12" s="62" t="s">
        <v>37</v>
      </c>
      <c r="B12" s="18">
        <v>2844699</v>
      </c>
      <c r="C12" s="18">
        <v>0</v>
      </c>
      <c r="D12" s="63">
        <v>2963160</v>
      </c>
      <c r="E12" s="64">
        <v>2963160</v>
      </c>
      <c r="F12" s="64">
        <v>237008</v>
      </c>
      <c r="G12" s="64">
        <v>237040</v>
      </c>
      <c r="H12" s="64">
        <v>236952</v>
      </c>
      <c r="I12" s="64">
        <v>711000</v>
      </c>
      <c r="J12" s="64">
        <v>237030</v>
      </c>
      <c r="K12" s="64">
        <v>237071</v>
      </c>
      <c r="L12" s="64">
        <v>236984</v>
      </c>
      <c r="M12" s="64">
        <v>711085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1422085</v>
      </c>
      <c r="W12" s="64">
        <v>1481580</v>
      </c>
      <c r="X12" s="64">
        <v>-59495</v>
      </c>
      <c r="Y12" s="65">
        <v>-4.02</v>
      </c>
      <c r="Z12" s="66">
        <v>2963160</v>
      </c>
    </row>
    <row r="13" spans="1:26" ht="13.5">
      <c r="A13" s="62" t="s">
        <v>100</v>
      </c>
      <c r="B13" s="18">
        <v>21694049</v>
      </c>
      <c r="C13" s="18">
        <v>0</v>
      </c>
      <c r="D13" s="63">
        <v>21952000</v>
      </c>
      <c r="E13" s="64">
        <v>21952000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10976000</v>
      </c>
      <c r="X13" s="64">
        <v>-10976000</v>
      </c>
      <c r="Y13" s="65">
        <v>-100</v>
      </c>
      <c r="Z13" s="66">
        <v>21952000</v>
      </c>
    </row>
    <row r="14" spans="1:26" ht="13.5">
      <c r="A14" s="62" t="s">
        <v>38</v>
      </c>
      <c r="B14" s="18">
        <v>6165651</v>
      </c>
      <c r="C14" s="18">
        <v>0</v>
      </c>
      <c r="D14" s="63">
        <v>537080</v>
      </c>
      <c r="E14" s="64">
        <v>537080</v>
      </c>
      <c r="F14" s="64">
        <v>59673</v>
      </c>
      <c r="G14" s="64">
        <v>0</v>
      </c>
      <c r="H14" s="64">
        <v>0</v>
      </c>
      <c r="I14" s="64">
        <v>59673</v>
      </c>
      <c r="J14" s="64">
        <v>59884</v>
      </c>
      <c r="K14" s="64">
        <v>0</v>
      </c>
      <c r="L14" s="64">
        <v>0</v>
      </c>
      <c r="M14" s="64">
        <v>59884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119557</v>
      </c>
      <c r="W14" s="64">
        <v>268540</v>
      </c>
      <c r="X14" s="64">
        <v>-148983</v>
      </c>
      <c r="Y14" s="65">
        <v>-55.48</v>
      </c>
      <c r="Z14" s="66">
        <v>537080</v>
      </c>
    </row>
    <row r="15" spans="1:26" ht="13.5">
      <c r="A15" s="62" t="s">
        <v>39</v>
      </c>
      <c r="B15" s="18">
        <v>21157242</v>
      </c>
      <c r="C15" s="18">
        <v>0</v>
      </c>
      <c r="D15" s="63">
        <v>23544190</v>
      </c>
      <c r="E15" s="64">
        <v>23544190</v>
      </c>
      <c r="F15" s="64">
        <v>557274</v>
      </c>
      <c r="G15" s="64">
        <v>251063</v>
      </c>
      <c r="H15" s="64">
        <v>87942</v>
      </c>
      <c r="I15" s="64">
        <v>896279</v>
      </c>
      <c r="J15" s="64">
        <v>43224</v>
      </c>
      <c r="K15" s="64">
        <v>192208</v>
      </c>
      <c r="L15" s="64">
        <v>259485</v>
      </c>
      <c r="M15" s="64">
        <v>494917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1391196</v>
      </c>
      <c r="W15" s="64">
        <v>11772095</v>
      </c>
      <c r="X15" s="64">
        <v>-10380899</v>
      </c>
      <c r="Y15" s="65">
        <v>-88.18</v>
      </c>
      <c r="Z15" s="66">
        <v>23544190</v>
      </c>
    </row>
    <row r="16" spans="1:26" ht="13.5">
      <c r="A16" s="73" t="s">
        <v>40</v>
      </c>
      <c r="B16" s="18">
        <v>16793135</v>
      </c>
      <c r="C16" s="18">
        <v>0</v>
      </c>
      <c r="D16" s="63">
        <v>5850010</v>
      </c>
      <c r="E16" s="64">
        <v>5850010</v>
      </c>
      <c r="F16" s="64">
        <v>203572</v>
      </c>
      <c r="G16" s="64">
        <v>294303</v>
      </c>
      <c r="H16" s="64">
        <v>453988</v>
      </c>
      <c r="I16" s="64">
        <v>951863</v>
      </c>
      <c r="J16" s="64">
        <v>242372</v>
      </c>
      <c r="K16" s="64">
        <v>240638</v>
      </c>
      <c r="L16" s="64">
        <v>240910</v>
      </c>
      <c r="M16" s="64">
        <v>723920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1675783</v>
      </c>
      <c r="W16" s="64">
        <v>2925005</v>
      </c>
      <c r="X16" s="64">
        <v>-1249222</v>
      </c>
      <c r="Y16" s="65">
        <v>-42.71</v>
      </c>
      <c r="Z16" s="66">
        <v>5850010</v>
      </c>
    </row>
    <row r="17" spans="1:26" ht="13.5">
      <c r="A17" s="62" t="s">
        <v>41</v>
      </c>
      <c r="B17" s="18">
        <v>40212394</v>
      </c>
      <c r="C17" s="18">
        <v>0</v>
      </c>
      <c r="D17" s="63">
        <v>29528860</v>
      </c>
      <c r="E17" s="64">
        <v>29528860</v>
      </c>
      <c r="F17" s="64">
        <v>1545366</v>
      </c>
      <c r="G17" s="64">
        <v>1367614</v>
      </c>
      <c r="H17" s="64">
        <v>1315621</v>
      </c>
      <c r="I17" s="64">
        <v>4228601</v>
      </c>
      <c r="J17" s="64">
        <v>4042381</v>
      </c>
      <c r="K17" s="64">
        <v>2206442</v>
      </c>
      <c r="L17" s="64">
        <v>3828104</v>
      </c>
      <c r="M17" s="64">
        <v>10076927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14305528</v>
      </c>
      <c r="W17" s="64">
        <v>14764430</v>
      </c>
      <c r="X17" s="64">
        <v>-458902</v>
      </c>
      <c r="Y17" s="65">
        <v>-3.11</v>
      </c>
      <c r="Z17" s="66">
        <v>29528860</v>
      </c>
    </row>
    <row r="18" spans="1:26" ht="13.5">
      <c r="A18" s="74" t="s">
        <v>42</v>
      </c>
      <c r="B18" s="75">
        <f>SUM(B11:B17)</f>
        <v>149468611</v>
      </c>
      <c r="C18" s="75">
        <f>SUM(C11:C17)</f>
        <v>0</v>
      </c>
      <c r="D18" s="76">
        <f aca="true" t="shared" si="1" ref="D18:Z18">SUM(D11:D17)</f>
        <v>133391000</v>
      </c>
      <c r="E18" s="77">
        <f t="shared" si="1"/>
        <v>133391000</v>
      </c>
      <c r="F18" s="77">
        <f t="shared" si="1"/>
        <v>6430506</v>
      </c>
      <c r="G18" s="77">
        <f t="shared" si="1"/>
        <v>6023983</v>
      </c>
      <c r="H18" s="77">
        <f t="shared" si="1"/>
        <v>5867265</v>
      </c>
      <c r="I18" s="77">
        <f t="shared" si="1"/>
        <v>18321754</v>
      </c>
      <c r="J18" s="77">
        <f t="shared" si="1"/>
        <v>8438023</v>
      </c>
      <c r="K18" s="77">
        <f t="shared" si="1"/>
        <v>6802584</v>
      </c>
      <c r="L18" s="77">
        <f t="shared" si="1"/>
        <v>8749440</v>
      </c>
      <c r="M18" s="77">
        <f t="shared" si="1"/>
        <v>23990047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42311801</v>
      </c>
      <c r="W18" s="77">
        <f t="shared" si="1"/>
        <v>66695500</v>
      </c>
      <c r="X18" s="77">
        <f t="shared" si="1"/>
        <v>-24383699</v>
      </c>
      <c r="Y18" s="71">
        <f>+IF(W18&lt;&gt;0,(X18/W18)*100,0)</f>
        <v>-36.559736414000945</v>
      </c>
      <c r="Z18" s="78">
        <f t="shared" si="1"/>
        <v>133391000</v>
      </c>
    </row>
    <row r="19" spans="1:26" ht="13.5">
      <c r="A19" s="74" t="s">
        <v>43</v>
      </c>
      <c r="B19" s="79">
        <f>+B10-B18</f>
        <v>-33357159</v>
      </c>
      <c r="C19" s="79">
        <f>+C10-C18</f>
        <v>0</v>
      </c>
      <c r="D19" s="80">
        <f aca="true" t="shared" si="2" ref="D19:Z19">+D10-D18</f>
        <v>-13433510</v>
      </c>
      <c r="E19" s="81">
        <f t="shared" si="2"/>
        <v>-13433510</v>
      </c>
      <c r="F19" s="81">
        <f t="shared" si="2"/>
        <v>16689588</v>
      </c>
      <c r="G19" s="81">
        <f t="shared" si="2"/>
        <v>4956568</v>
      </c>
      <c r="H19" s="81">
        <f t="shared" si="2"/>
        <v>-2557993</v>
      </c>
      <c r="I19" s="81">
        <f t="shared" si="2"/>
        <v>19088163</v>
      </c>
      <c r="J19" s="81">
        <f t="shared" si="2"/>
        <v>-2754202</v>
      </c>
      <c r="K19" s="81">
        <f t="shared" si="2"/>
        <v>-3539918</v>
      </c>
      <c r="L19" s="81">
        <f t="shared" si="2"/>
        <v>7985845</v>
      </c>
      <c r="M19" s="81">
        <f t="shared" si="2"/>
        <v>1691725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20779888</v>
      </c>
      <c r="W19" s="81">
        <f>IF(E10=E18,0,W10-W18)</f>
        <v>-6716755</v>
      </c>
      <c r="X19" s="81">
        <f t="shared" si="2"/>
        <v>27496643</v>
      </c>
      <c r="Y19" s="82">
        <f>+IF(W19&lt;&gt;0,(X19/W19)*100,0)</f>
        <v>-409.3739164224391</v>
      </c>
      <c r="Z19" s="83">
        <f t="shared" si="2"/>
        <v>-13433510</v>
      </c>
    </row>
    <row r="20" spans="1:26" ht="13.5">
      <c r="A20" s="62" t="s">
        <v>44</v>
      </c>
      <c r="B20" s="18">
        <v>31364701</v>
      </c>
      <c r="C20" s="18">
        <v>0</v>
      </c>
      <c r="D20" s="63">
        <v>41887000</v>
      </c>
      <c r="E20" s="64">
        <v>41887000</v>
      </c>
      <c r="F20" s="64">
        <v>0</v>
      </c>
      <c r="G20" s="64">
        <v>500000</v>
      </c>
      <c r="H20" s="64">
        <v>3355250</v>
      </c>
      <c r="I20" s="64">
        <v>3855250</v>
      </c>
      <c r="J20" s="64">
        <v>3772531</v>
      </c>
      <c r="K20" s="64">
        <v>0</v>
      </c>
      <c r="L20" s="64">
        <v>5786000</v>
      </c>
      <c r="M20" s="64">
        <v>9558531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13413781</v>
      </c>
      <c r="W20" s="64">
        <v>20943500</v>
      </c>
      <c r="X20" s="64">
        <v>-7529719</v>
      </c>
      <c r="Y20" s="65">
        <v>-35.95</v>
      </c>
      <c r="Z20" s="66">
        <v>41887000</v>
      </c>
    </row>
    <row r="21" spans="1:26" ht="13.5">
      <c r="A21" s="62" t="s">
        <v>101</v>
      </c>
      <c r="B21" s="84">
        <v>0</v>
      </c>
      <c r="C21" s="84">
        <v>0</v>
      </c>
      <c r="D21" s="85">
        <v>50819640</v>
      </c>
      <c r="E21" s="86">
        <v>50819640</v>
      </c>
      <c r="F21" s="86">
        <v>0</v>
      </c>
      <c r="G21" s="86">
        <v>5440553</v>
      </c>
      <c r="H21" s="86">
        <v>1887396</v>
      </c>
      <c r="I21" s="86">
        <v>7327949</v>
      </c>
      <c r="J21" s="86">
        <v>5344669</v>
      </c>
      <c r="K21" s="86">
        <v>1020419</v>
      </c>
      <c r="L21" s="86">
        <v>1746065</v>
      </c>
      <c r="M21" s="86">
        <v>8111153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15439102</v>
      </c>
      <c r="W21" s="86">
        <v>25409820</v>
      </c>
      <c r="X21" s="86">
        <v>-9970718</v>
      </c>
      <c r="Y21" s="87">
        <v>-39.24</v>
      </c>
      <c r="Z21" s="88">
        <v>50819640</v>
      </c>
    </row>
    <row r="22" spans="1:26" ht="25.5">
      <c r="A22" s="89" t="s">
        <v>102</v>
      </c>
      <c r="B22" s="90">
        <f>SUM(B19:B21)</f>
        <v>-1992458</v>
      </c>
      <c r="C22" s="90">
        <f>SUM(C19:C21)</f>
        <v>0</v>
      </c>
      <c r="D22" s="91">
        <f aca="true" t="shared" si="3" ref="D22:Z22">SUM(D19:D21)</f>
        <v>79273130</v>
      </c>
      <c r="E22" s="92">
        <f t="shared" si="3"/>
        <v>79273130</v>
      </c>
      <c r="F22" s="92">
        <f t="shared" si="3"/>
        <v>16689588</v>
      </c>
      <c r="G22" s="92">
        <f t="shared" si="3"/>
        <v>10897121</v>
      </c>
      <c r="H22" s="92">
        <f t="shared" si="3"/>
        <v>2684653</v>
      </c>
      <c r="I22" s="92">
        <f t="shared" si="3"/>
        <v>30271362</v>
      </c>
      <c r="J22" s="92">
        <f t="shared" si="3"/>
        <v>6362998</v>
      </c>
      <c r="K22" s="92">
        <f t="shared" si="3"/>
        <v>-2519499</v>
      </c>
      <c r="L22" s="92">
        <f t="shared" si="3"/>
        <v>15517910</v>
      </c>
      <c r="M22" s="92">
        <f t="shared" si="3"/>
        <v>19361409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49632771</v>
      </c>
      <c r="W22" s="92">
        <f t="shared" si="3"/>
        <v>39636565</v>
      </c>
      <c r="X22" s="92">
        <f t="shared" si="3"/>
        <v>9996206</v>
      </c>
      <c r="Y22" s="93">
        <f>+IF(W22&lt;&gt;0,(X22/W22)*100,0)</f>
        <v>25.219657657014427</v>
      </c>
      <c r="Z22" s="94">
        <f t="shared" si="3"/>
        <v>79273130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-1992458</v>
      </c>
      <c r="C24" s="79">
        <f>SUM(C22:C23)</f>
        <v>0</v>
      </c>
      <c r="D24" s="80">
        <f aca="true" t="shared" si="4" ref="D24:Z24">SUM(D22:D23)</f>
        <v>79273130</v>
      </c>
      <c r="E24" s="81">
        <f t="shared" si="4"/>
        <v>79273130</v>
      </c>
      <c r="F24" s="81">
        <f t="shared" si="4"/>
        <v>16689588</v>
      </c>
      <c r="G24" s="81">
        <f t="shared" si="4"/>
        <v>10897121</v>
      </c>
      <c r="H24" s="81">
        <f t="shared" si="4"/>
        <v>2684653</v>
      </c>
      <c r="I24" s="81">
        <f t="shared" si="4"/>
        <v>30271362</v>
      </c>
      <c r="J24" s="81">
        <f t="shared" si="4"/>
        <v>6362998</v>
      </c>
      <c r="K24" s="81">
        <f t="shared" si="4"/>
        <v>-2519499</v>
      </c>
      <c r="L24" s="81">
        <f t="shared" si="4"/>
        <v>15517910</v>
      </c>
      <c r="M24" s="81">
        <f t="shared" si="4"/>
        <v>19361409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49632771</v>
      </c>
      <c r="W24" s="81">
        <f t="shared" si="4"/>
        <v>39636565</v>
      </c>
      <c r="X24" s="81">
        <f t="shared" si="4"/>
        <v>9996206</v>
      </c>
      <c r="Y24" s="82">
        <f>+IF(W24&lt;&gt;0,(X24/W24)*100,0)</f>
        <v>25.219657657014427</v>
      </c>
      <c r="Z24" s="83">
        <f t="shared" si="4"/>
        <v>79273130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64502012</v>
      </c>
      <c r="C27" s="21">
        <v>0</v>
      </c>
      <c r="D27" s="103">
        <v>50819640</v>
      </c>
      <c r="E27" s="104">
        <v>50819640</v>
      </c>
      <c r="F27" s="104">
        <v>397119</v>
      </c>
      <c r="G27" s="104">
        <v>5502937</v>
      </c>
      <c r="H27" s="104">
        <v>849696</v>
      </c>
      <c r="I27" s="104">
        <v>6749752</v>
      </c>
      <c r="J27" s="104">
        <v>6682599</v>
      </c>
      <c r="K27" s="104">
        <v>935554</v>
      </c>
      <c r="L27" s="104">
        <v>1917719</v>
      </c>
      <c r="M27" s="104">
        <v>9535872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16285624</v>
      </c>
      <c r="W27" s="104">
        <v>25409820</v>
      </c>
      <c r="X27" s="104">
        <v>-9124196</v>
      </c>
      <c r="Y27" s="105">
        <v>-35.91</v>
      </c>
      <c r="Z27" s="106">
        <v>50819640</v>
      </c>
    </row>
    <row r="28" spans="1:26" ht="13.5">
      <c r="A28" s="107" t="s">
        <v>44</v>
      </c>
      <c r="B28" s="18">
        <v>62663915</v>
      </c>
      <c r="C28" s="18">
        <v>0</v>
      </c>
      <c r="D28" s="63">
        <v>48887000</v>
      </c>
      <c r="E28" s="64">
        <v>48887000</v>
      </c>
      <c r="F28" s="64">
        <v>397119</v>
      </c>
      <c r="G28" s="64">
        <v>5502937</v>
      </c>
      <c r="H28" s="64">
        <v>849696</v>
      </c>
      <c r="I28" s="64">
        <v>6749752</v>
      </c>
      <c r="J28" s="64">
        <v>6682599</v>
      </c>
      <c r="K28" s="64">
        <v>935554</v>
      </c>
      <c r="L28" s="64">
        <v>1917719</v>
      </c>
      <c r="M28" s="64">
        <v>9535872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16285624</v>
      </c>
      <c r="W28" s="64">
        <v>24443500</v>
      </c>
      <c r="X28" s="64">
        <v>-8157876</v>
      </c>
      <c r="Y28" s="65">
        <v>-33.37</v>
      </c>
      <c r="Z28" s="66">
        <v>48887000</v>
      </c>
    </row>
    <row r="29" spans="1:26" ht="13.5">
      <c r="A29" s="62" t="s">
        <v>104</v>
      </c>
      <c r="B29" s="18">
        <v>1000000</v>
      </c>
      <c r="C29" s="18">
        <v>0</v>
      </c>
      <c r="D29" s="63">
        <v>1932640</v>
      </c>
      <c r="E29" s="64">
        <v>1932640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966320</v>
      </c>
      <c r="X29" s="64">
        <v>-966320</v>
      </c>
      <c r="Y29" s="65">
        <v>-100</v>
      </c>
      <c r="Z29" s="66">
        <v>1932640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838097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64502012</v>
      </c>
      <c r="C32" s="21">
        <f>SUM(C28:C31)</f>
        <v>0</v>
      </c>
      <c r="D32" s="103">
        <f aca="true" t="shared" si="5" ref="D32:Z32">SUM(D28:D31)</f>
        <v>50819640</v>
      </c>
      <c r="E32" s="104">
        <f t="shared" si="5"/>
        <v>50819640</v>
      </c>
      <c r="F32" s="104">
        <f t="shared" si="5"/>
        <v>397119</v>
      </c>
      <c r="G32" s="104">
        <f t="shared" si="5"/>
        <v>5502937</v>
      </c>
      <c r="H32" s="104">
        <f t="shared" si="5"/>
        <v>849696</v>
      </c>
      <c r="I32" s="104">
        <f t="shared" si="5"/>
        <v>6749752</v>
      </c>
      <c r="J32" s="104">
        <f t="shared" si="5"/>
        <v>6682599</v>
      </c>
      <c r="K32" s="104">
        <f t="shared" si="5"/>
        <v>935554</v>
      </c>
      <c r="L32" s="104">
        <f t="shared" si="5"/>
        <v>1917719</v>
      </c>
      <c r="M32" s="104">
        <f t="shared" si="5"/>
        <v>9535872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16285624</v>
      </c>
      <c r="W32" s="104">
        <f t="shared" si="5"/>
        <v>25409820</v>
      </c>
      <c r="X32" s="104">
        <f t="shared" si="5"/>
        <v>-9124196</v>
      </c>
      <c r="Y32" s="105">
        <f>+IF(W32&lt;&gt;0,(X32/W32)*100,0)</f>
        <v>-35.908148896765105</v>
      </c>
      <c r="Z32" s="106">
        <f t="shared" si="5"/>
        <v>50819640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20258164</v>
      </c>
      <c r="C35" s="18">
        <v>0</v>
      </c>
      <c r="D35" s="63">
        <v>24505000</v>
      </c>
      <c r="E35" s="64">
        <v>24505000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12252500</v>
      </c>
      <c r="X35" s="64">
        <v>-12252500</v>
      </c>
      <c r="Y35" s="65">
        <v>-100</v>
      </c>
      <c r="Z35" s="66">
        <v>24505000</v>
      </c>
    </row>
    <row r="36" spans="1:26" ht="13.5">
      <c r="A36" s="62" t="s">
        <v>53</v>
      </c>
      <c r="B36" s="18">
        <v>334216313</v>
      </c>
      <c r="C36" s="18">
        <v>0</v>
      </c>
      <c r="D36" s="63">
        <v>364852000</v>
      </c>
      <c r="E36" s="64">
        <v>364852000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182426000</v>
      </c>
      <c r="X36" s="64">
        <v>-182426000</v>
      </c>
      <c r="Y36" s="65">
        <v>-100</v>
      </c>
      <c r="Z36" s="66">
        <v>364852000</v>
      </c>
    </row>
    <row r="37" spans="1:26" ht="13.5">
      <c r="A37" s="62" t="s">
        <v>54</v>
      </c>
      <c r="B37" s="18">
        <v>40850871</v>
      </c>
      <c r="C37" s="18">
        <v>0</v>
      </c>
      <c r="D37" s="63">
        <v>7532000</v>
      </c>
      <c r="E37" s="64">
        <v>7532000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3766000</v>
      </c>
      <c r="X37" s="64">
        <v>-3766000</v>
      </c>
      <c r="Y37" s="65">
        <v>-100</v>
      </c>
      <c r="Z37" s="66">
        <v>7532000</v>
      </c>
    </row>
    <row r="38" spans="1:26" ht="13.5">
      <c r="A38" s="62" t="s">
        <v>55</v>
      </c>
      <c r="B38" s="18">
        <v>32974456</v>
      </c>
      <c r="C38" s="18">
        <v>0</v>
      </c>
      <c r="D38" s="63">
        <v>20239000</v>
      </c>
      <c r="E38" s="64">
        <v>20239000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10119500</v>
      </c>
      <c r="X38" s="64">
        <v>-10119500</v>
      </c>
      <c r="Y38" s="65">
        <v>-100</v>
      </c>
      <c r="Z38" s="66">
        <v>20239000</v>
      </c>
    </row>
    <row r="39" spans="1:26" ht="13.5">
      <c r="A39" s="62" t="s">
        <v>56</v>
      </c>
      <c r="B39" s="18">
        <v>280649150</v>
      </c>
      <c r="C39" s="18">
        <v>0</v>
      </c>
      <c r="D39" s="63">
        <v>361586000</v>
      </c>
      <c r="E39" s="64">
        <v>361586000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180793000</v>
      </c>
      <c r="X39" s="64">
        <v>-180793000</v>
      </c>
      <c r="Y39" s="65">
        <v>-100</v>
      </c>
      <c r="Z39" s="66">
        <v>361586000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-1992459</v>
      </c>
      <c r="C42" s="18">
        <v>0</v>
      </c>
      <c r="D42" s="63">
        <v>44673000</v>
      </c>
      <c r="E42" s="64">
        <v>44673000</v>
      </c>
      <c r="F42" s="64">
        <v>24336636</v>
      </c>
      <c r="G42" s="64">
        <v>-6508536</v>
      </c>
      <c r="H42" s="64">
        <v>-1807909</v>
      </c>
      <c r="I42" s="64">
        <v>16020191</v>
      </c>
      <c r="J42" s="64">
        <v>-1779232</v>
      </c>
      <c r="K42" s="64">
        <v>-3454701</v>
      </c>
      <c r="L42" s="64">
        <v>10569650</v>
      </c>
      <c r="M42" s="64">
        <v>5335717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21355908</v>
      </c>
      <c r="W42" s="64">
        <v>37021000</v>
      </c>
      <c r="X42" s="64">
        <v>-15665092</v>
      </c>
      <c r="Y42" s="65">
        <v>-42.31</v>
      </c>
      <c r="Z42" s="66">
        <v>44673000</v>
      </c>
    </row>
    <row r="43" spans="1:26" ht="13.5">
      <c r="A43" s="62" t="s">
        <v>59</v>
      </c>
      <c r="B43" s="18">
        <v>5994610</v>
      </c>
      <c r="C43" s="18">
        <v>0</v>
      </c>
      <c r="D43" s="63">
        <v>-49371000</v>
      </c>
      <c r="E43" s="64">
        <v>-49371000</v>
      </c>
      <c r="F43" s="64">
        <v>-397119</v>
      </c>
      <c r="G43" s="64">
        <v>-5502936</v>
      </c>
      <c r="H43" s="64">
        <v>-849696</v>
      </c>
      <c r="I43" s="64">
        <v>-6749751</v>
      </c>
      <c r="J43" s="64">
        <v>-6682599</v>
      </c>
      <c r="K43" s="64">
        <v>-935554</v>
      </c>
      <c r="L43" s="64">
        <v>-1917719</v>
      </c>
      <c r="M43" s="64">
        <v>-9535872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-16285623</v>
      </c>
      <c r="W43" s="64">
        <v>-22057000</v>
      </c>
      <c r="X43" s="64">
        <v>5771377</v>
      </c>
      <c r="Y43" s="65">
        <v>-26.17</v>
      </c>
      <c r="Z43" s="66">
        <v>-49371000</v>
      </c>
    </row>
    <row r="44" spans="1:26" ht="13.5">
      <c r="A44" s="62" t="s">
        <v>60</v>
      </c>
      <c r="B44" s="18">
        <v>-1305275</v>
      </c>
      <c r="C44" s="18">
        <v>0</v>
      </c>
      <c r="D44" s="63">
        <v>5860000</v>
      </c>
      <c r="E44" s="64">
        <v>5860000</v>
      </c>
      <c r="F44" s="64">
        <v>-68027</v>
      </c>
      <c r="G44" s="64">
        <v>0</v>
      </c>
      <c r="H44" s="64">
        <v>0</v>
      </c>
      <c r="I44" s="64">
        <v>-68027</v>
      </c>
      <c r="J44" s="64">
        <v>-68268</v>
      </c>
      <c r="K44" s="64">
        <v>0</v>
      </c>
      <c r="L44" s="64">
        <v>0</v>
      </c>
      <c r="M44" s="64">
        <v>-68268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-136295</v>
      </c>
      <c r="W44" s="64">
        <v>2930000</v>
      </c>
      <c r="X44" s="64">
        <v>-3066295</v>
      </c>
      <c r="Y44" s="65">
        <v>-104.65</v>
      </c>
      <c r="Z44" s="66">
        <v>5860000</v>
      </c>
    </row>
    <row r="45" spans="1:26" ht="13.5">
      <c r="A45" s="74" t="s">
        <v>61</v>
      </c>
      <c r="B45" s="21">
        <v>-99742</v>
      </c>
      <c r="C45" s="21">
        <v>0</v>
      </c>
      <c r="D45" s="103">
        <v>-222000</v>
      </c>
      <c r="E45" s="104">
        <v>-222000</v>
      </c>
      <c r="F45" s="104">
        <v>23927375</v>
      </c>
      <c r="G45" s="104">
        <v>11915903</v>
      </c>
      <c r="H45" s="104">
        <v>9258298</v>
      </c>
      <c r="I45" s="104">
        <v>9258298</v>
      </c>
      <c r="J45" s="104">
        <v>728199</v>
      </c>
      <c r="K45" s="104">
        <v>-3662056</v>
      </c>
      <c r="L45" s="104">
        <v>4989875</v>
      </c>
      <c r="M45" s="104">
        <v>4989875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4989875</v>
      </c>
      <c r="W45" s="104">
        <v>16510000</v>
      </c>
      <c r="X45" s="104">
        <v>-11520125</v>
      </c>
      <c r="Y45" s="105">
        <v>-69.78</v>
      </c>
      <c r="Z45" s="106">
        <v>-222000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4923527</v>
      </c>
      <c r="C49" s="56">
        <v>0</v>
      </c>
      <c r="D49" s="133">
        <v>2911888</v>
      </c>
      <c r="E49" s="58">
        <v>6229709</v>
      </c>
      <c r="F49" s="58">
        <v>0</v>
      </c>
      <c r="G49" s="58">
        <v>0</v>
      </c>
      <c r="H49" s="58">
        <v>0</v>
      </c>
      <c r="I49" s="58">
        <v>3542394</v>
      </c>
      <c r="J49" s="58">
        <v>0</v>
      </c>
      <c r="K49" s="58">
        <v>0</v>
      </c>
      <c r="L49" s="58">
        <v>0</v>
      </c>
      <c r="M49" s="58">
        <v>4229892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4365817</v>
      </c>
      <c r="W49" s="58">
        <v>8968018</v>
      </c>
      <c r="X49" s="58">
        <v>67386026</v>
      </c>
      <c r="Y49" s="58">
        <v>102557271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1492119</v>
      </c>
      <c r="C51" s="56">
        <v>0</v>
      </c>
      <c r="D51" s="133">
        <v>967745</v>
      </c>
      <c r="E51" s="58">
        <v>1529359</v>
      </c>
      <c r="F51" s="58">
        <v>0</v>
      </c>
      <c r="G51" s="58">
        <v>0</v>
      </c>
      <c r="H51" s="58">
        <v>0</v>
      </c>
      <c r="I51" s="58">
        <v>454428</v>
      </c>
      <c r="J51" s="58">
        <v>0</v>
      </c>
      <c r="K51" s="58">
        <v>0</v>
      </c>
      <c r="L51" s="58">
        <v>0</v>
      </c>
      <c r="M51" s="58">
        <v>50612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12965</v>
      </c>
      <c r="W51" s="58">
        <v>383244</v>
      </c>
      <c r="X51" s="58">
        <v>6135460</v>
      </c>
      <c r="Y51" s="58">
        <v>11025932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99.99999793855704</v>
      </c>
      <c r="C58" s="5">
        <f>IF(C67=0,0,+(C76/C67)*100)</f>
        <v>0</v>
      </c>
      <c r="D58" s="6">
        <f aca="true" t="shared" si="6" ref="D58:Z58">IF(D67=0,0,+(D76/D67)*100)</f>
        <v>97.5454129021808</v>
      </c>
      <c r="E58" s="7">
        <f t="shared" si="6"/>
        <v>97.5454129021808</v>
      </c>
      <c r="F58" s="7">
        <f t="shared" si="6"/>
        <v>10.067518614665413</v>
      </c>
      <c r="G58" s="7">
        <f t="shared" si="6"/>
        <v>4.336208421971315</v>
      </c>
      <c r="H58" s="7">
        <f t="shared" si="6"/>
        <v>18.043215522560615</v>
      </c>
      <c r="I58" s="7">
        <f t="shared" si="6"/>
        <v>8.430733746171839</v>
      </c>
      <c r="J58" s="7">
        <f t="shared" si="6"/>
        <v>11.903324078708197</v>
      </c>
      <c r="K58" s="7">
        <f t="shared" si="6"/>
        <v>50.91219603542646</v>
      </c>
      <c r="L58" s="7">
        <f t="shared" si="6"/>
        <v>9.331103711313652</v>
      </c>
      <c r="M58" s="7">
        <f t="shared" si="6"/>
        <v>19.986099163776586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13.344000990310533</v>
      </c>
      <c r="W58" s="7">
        <f t="shared" si="6"/>
        <v>128.62168266042028</v>
      </c>
      <c r="X58" s="7">
        <f t="shared" si="6"/>
        <v>0</v>
      </c>
      <c r="Y58" s="7">
        <f t="shared" si="6"/>
        <v>0</v>
      </c>
      <c r="Z58" s="8">
        <f t="shared" si="6"/>
        <v>97.5454129021808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100.00204988558401</v>
      </c>
      <c r="E59" s="10">
        <f t="shared" si="7"/>
        <v>100.00204988558401</v>
      </c>
      <c r="F59" s="10">
        <f t="shared" si="7"/>
        <v>109.65196905038748</v>
      </c>
      <c r="G59" s="10">
        <f t="shared" si="7"/>
        <v>2.8959403132818915</v>
      </c>
      <c r="H59" s="10">
        <f t="shared" si="7"/>
        <v>369.57701549424144</v>
      </c>
      <c r="I59" s="10">
        <f t="shared" si="7"/>
        <v>11.990566651967145</v>
      </c>
      <c r="J59" s="10">
        <f t="shared" si="7"/>
        <v>263.9149477782353</v>
      </c>
      <c r="K59" s="10">
        <f t="shared" si="7"/>
        <v>664.493283756571</v>
      </c>
      <c r="L59" s="10">
        <f t="shared" si="7"/>
        <v>126.50693926809356</v>
      </c>
      <c r="M59" s="10">
        <f t="shared" si="7"/>
        <v>346.8503927335087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33.8744426443505</v>
      </c>
      <c r="W59" s="10">
        <f t="shared" si="7"/>
        <v>107.62978203242919</v>
      </c>
      <c r="X59" s="10">
        <f t="shared" si="7"/>
        <v>0</v>
      </c>
      <c r="Y59" s="10">
        <f t="shared" si="7"/>
        <v>0</v>
      </c>
      <c r="Z59" s="11">
        <f t="shared" si="7"/>
        <v>100.00204988558401</v>
      </c>
    </row>
    <row r="60" spans="1:26" ht="13.5">
      <c r="A60" s="37" t="s">
        <v>32</v>
      </c>
      <c r="B60" s="12">
        <f t="shared" si="7"/>
        <v>99.99999762829704</v>
      </c>
      <c r="C60" s="12">
        <f t="shared" si="7"/>
        <v>0</v>
      </c>
      <c r="D60" s="3">
        <f t="shared" si="7"/>
        <v>96.96991448187175</v>
      </c>
      <c r="E60" s="13">
        <f t="shared" si="7"/>
        <v>96.96991448187175</v>
      </c>
      <c r="F60" s="13">
        <f t="shared" si="7"/>
        <v>6.3012960001253076</v>
      </c>
      <c r="G60" s="13">
        <f t="shared" si="7"/>
        <v>6.495638603282189</v>
      </c>
      <c r="H60" s="13">
        <f t="shared" si="7"/>
        <v>7.317957800415995</v>
      </c>
      <c r="I60" s="13">
        <f t="shared" si="7"/>
        <v>6.654745944565513</v>
      </c>
      <c r="J60" s="13">
        <f t="shared" si="7"/>
        <v>5.837211508619992</v>
      </c>
      <c r="K60" s="13">
        <f t="shared" si="7"/>
        <v>21.872514063364598</v>
      </c>
      <c r="L60" s="13">
        <f t="shared" si="7"/>
        <v>5.244948838037899</v>
      </c>
      <c r="M60" s="13">
        <f t="shared" si="7"/>
        <v>9.233894918542445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7.995077452005457</v>
      </c>
      <c r="W60" s="13">
        <f t="shared" si="7"/>
        <v>133.53930204509544</v>
      </c>
      <c r="X60" s="13">
        <f t="shared" si="7"/>
        <v>0</v>
      </c>
      <c r="Y60" s="13">
        <f t="shared" si="7"/>
        <v>0</v>
      </c>
      <c r="Z60" s="14">
        <f t="shared" si="7"/>
        <v>96.96991448187175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196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108</v>
      </c>
      <c r="B62" s="12">
        <f t="shared" si="7"/>
        <v>102.54936609000663</v>
      </c>
      <c r="C62" s="12">
        <f t="shared" si="7"/>
        <v>0</v>
      </c>
      <c r="D62" s="3">
        <f t="shared" si="7"/>
        <v>94.1364779438772</v>
      </c>
      <c r="E62" s="13">
        <f t="shared" si="7"/>
        <v>94.1364779438772</v>
      </c>
      <c r="F62" s="13">
        <f t="shared" si="7"/>
        <v>2.8277874849679607</v>
      </c>
      <c r="G62" s="13">
        <f t="shared" si="7"/>
        <v>3.4750140516764763</v>
      </c>
      <c r="H62" s="13">
        <f t="shared" si="7"/>
        <v>4.931628512503689</v>
      </c>
      <c r="I62" s="13">
        <f t="shared" si="7"/>
        <v>3.6348113632181986</v>
      </c>
      <c r="J62" s="13">
        <f t="shared" si="7"/>
        <v>2.6752122535538847</v>
      </c>
      <c r="K62" s="13">
        <f t="shared" si="7"/>
        <v>13.07098519282039</v>
      </c>
      <c r="L62" s="13">
        <f t="shared" si="7"/>
        <v>2.707265592626038</v>
      </c>
      <c r="M62" s="13">
        <f t="shared" si="7"/>
        <v>4.520694319665205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4.094027268371452</v>
      </c>
      <c r="W62" s="13">
        <f t="shared" si="7"/>
        <v>81.25167954168607</v>
      </c>
      <c r="X62" s="13">
        <f t="shared" si="7"/>
        <v>0</v>
      </c>
      <c r="Y62" s="13">
        <f t="shared" si="7"/>
        <v>0</v>
      </c>
      <c r="Z62" s="14">
        <f t="shared" si="7"/>
        <v>94.1364779438772</v>
      </c>
    </row>
    <row r="63" spans="1:26" ht="13.5">
      <c r="A63" s="38" t="s">
        <v>109</v>
      </c>
      <c r="B63" s="12">
        <f t="shared" si="7"/>
        <v>96.56564327200182</v>
      </c>
      <c r="C63" s="12">
        <f t="shared" si="7"/>
        <v>0</v>
      </c>
      <c r="D63" s="3">
        <f t="shared" si="7"/>
        <v>92.64109521315103</v>
      </c>
      <c r="E63" s="13">
        <f t="shared" si="7"/>
        <v>92.64109521315103</v>
      </c>
      <c r="F63" s="13">
        <f t="shared" si="7"/>
        <v>17.462932221547643</v>
      </c>
      <c r="G63" s="13">
        <f t="shared" si="7"/>
        <v>14.253772043982654</v>
      </c>
      <c r="H63" s="13">
        <f t="shared" si="7"/>
        <v>14.049309369684615</v>
      </c>
      <c r="I63" s="13">
        <f t="shared" si="7"/>
        <v>15.32960522628836</v>
      </c>
      <c r="J63" s="13">
        <f t="shared" si="7"/>
        <v>20.248393791123025</v>
      </c>
      <c r="K63" s="13">
        <f t="shared" si="7"/>
        <v>26.222574749111978</v>
      </c>
      <c r="L63" s="13">
        <f t="shared" si="7"/>
        <v>12.983227028993966</v>
      </c>
      <c r="M63" s="13">
        <f t="shared" si="7"/>
        <v>19.80728400660336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17.6638732793626</v>
      </c>
      <c r="W63" s="13">
        <f t="shared" si="7"/>
        <v>57.94482734266022</v>
      </c>
      <c r="X63" s="13">
        <f t="shared" si="7"/>
        <v>0</v>
      </c>
      <c r="Y63" s="13">
        <f t="shared" si="7"/>
        <v>0</v>
      </c>
      <c r="Z63" s="14">
        <f t="shared" si="7"/>
        <v>92.64109521315103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95.31342320901864</v>
      </c>
      <c r="E64" s="13">
        <f t="shared" si="7"/>
        <v>95.31342320901864</v>
      </c>
      <c r="F64" s="13">
        <f t="shared" si="7"/>
        <v>11.88176837276566</v>
      </c>
      <c r="G64" s="13">
        <f t="shared" si="7"/>
        <v>11.233485210186345</v>
      </c>
      <c r="H64" s="13">
        <f t="shared" si="7"/>
        <v>11.025077084476065</v>
      </c>
      <c r="I64" s="13">
        <f t="shared" si="7"/>
        <v>11.405692479887023</v>
      </c>
      <c r="J64" s="13">
        <f t="shared" si="7"/>
        <v>11.847338666492256</v>
      </c>
      <c r="K64" s="13">
        <f t="shared" si="7"/>
        <v>42.15794288037402</v>
      </c>
      <c r="L64" s="13">
        <f t="shared" si="7"/>
        <v>7.907664892877871</v>
      </c>
      <c r="M64" s="13">
        <f t="shared" si="7"/>
        <v>20.676216744051942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16.271467495468976</v>
      </c>
      <c r="W64" s="13">
        <f t="shared" si="7"/>
        <v>65.29993479422517</v>
      </c>
      <c r="X64" s="13">
        <f t="shared" si="7"/>
        <v>0</v>
      </c>
      <c r="Y64" s="13">
        <f t="shared" si="7"/>
        <v>0</v>
      </c>
      <c r="Z64" s="14">
        <f t="shared" si="7"/>
        <v>95.31342320901864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48509710</v>
      </c>
      <c r="C67" s="23"/>
      <c r="D67" s="24">
        <v>48834690</v>
      </c>
      <c r="E67" s="25">
        <v>48834690</v>
      </c>
      <c r="F67" s="25">
        <v>4426483</v>
      </c>
      <c r="G67" s="25">
        <v>9420811</v>
      </c>
      <c r="H67" s="25">
        <v>3259153</v>
      </c>
      <c r="I67" s="25">
        <v>17106447</v>
      </c>
      <c r="J67" s="25">
        <v>5628537</v>
      </c>
      <c r="K67" s="25">
        <v>2894334</v>
      </c>
      <c r="L67" s="25">
        <v>4131044</v>
      </c>
      <c r="M67" s="25">
        <v>12653915</v>
      </c>
      <c r="N67" s="25"/>
      <c r="O67" s="25"/>
      <c r="P67" s="25"/>
      <c r="Q67" s="25"/>
      <c r="R67" s="25"/>
      <c r="S67" s="25"/>
      <c r="T67" s="25"/>
      <c r="U67" s="25"/>
      <c r="V67" s="25">
        <v>29760362</v>
      </c>
      <c r="W67" s="25">
        <v>24417345</v>
      </c>
      <c r="X67" s="25"/>
      <c r="Y67" s="24"/>
      <c r="Z67" s="26">
        <v>48834690</v>
      </c>
    </row>
    <row r="68" spans="1:26" ht="13.5" hidden="1">
      <c r="A68" s="36" t="s">
        <v>31</v>
      </c>
      <c r="B68" s="18">
        <v>6047454</v>
      </c>
      <c r="C68" s="18"/>
      <c r="D68" s="19">
        <v>9268810</v>
      </c>
      <c r="E68" s="20">
        <v>9268810</v>
      </c>
      <c r="F68" s="20">
        <v>164267</v>
      </c>
      <c r="G68" s="20">
        <v>5560232</v>
      </c>
      <c r="H68" s="20">
        <v>96552</v>
      </c>
      <c r="I68" s="20">
        <v>5821051</v>
      </c>
      <c r="J68" s="20">
        <v>133565</v>
      </c>
      <c r="K68" s="20">
        <v>132589</v>
      </c>
      <c r="L68" s="20">
        <v>140865</v>
      </c>
      <c r="M68" s="20">
        <v>407019</v>
      </c>
      <c r="N68" s="20"/>
      <c r="O68" s="20"/>
      <c r="P68" s="20"/>
      <c r="Q68" s="20"/>
      <c r="R68" s="20"/>
      <c r="S68" s="20"/>
      <c r="T68" s="20"/>
      <c r="U68" s="20"/>
      <c r="V68" s="20">
        <v>6228070</v>
      </c>
      <c r="W68" s="20">
        <v>4634405</v>
      </c>
      <c r="X68" s="20"/>
      <c r="Y68" s="19"/>
      <c r="Z68" s="22">
        <v>9268810</v>
      </c>
    </row>
    <row r="69" spans="1:26" ht="13.5" hidden="1">
      <c r="A69" s="37" t="s">
        <v>32</v>
      </c>
      <c r="B69" s="18">
        <v>42163796</v>
      </c>
      <c r="C69" s="18"/>
      <c r="D69" s="19">
        <v>39565880</v>
      </c>
      <c r="E69" s="20">
        <v>39565880</v>
      </c>
      <c r="F69" s="20">
        <v>4213657</v>
      </c>
      <c r="G69" s="20">
        <v>3810018</v>
      </c>
      <c r="H69" s="20">
        <v>3159652</v>
      </c>
      <c r="I69" s="20">
        <v>11183327</v>
      </c>
      <c r="J69" s="20">
        <v>5438984</v>
      </c>
      <c r="K69" s="20">
        <v>2708989</v>
      </c>
      <c r="L69" s="20">
        <v>3951764</v>
      </c>
      <c r="M69" s="20">
        <v>12099737</v>
      </c>
      <c r="N69" s="20"/>
      <c r="O69" s="20"/>
      <c r="P69" s="20"/>
      <c r="Q69" s="20"/>
      <c r="R69" s="20"/>
      <c r="S69" s="20"/>
      <c r="T69" s="20"/>
      <c r="U69" s="20"/>
      <c r="V69" s="20">
        <v>23283064</v>
      </c>
      <c r="W69" s="20">
        <v>19782940</v>
      </c>
      <c r="X69" s="20"/>
      <c r="Y69" s="19"/>
      <c r="Z69" s="22">
        <v>39565880</v>
      </c>
    </row>
    <row r="70" spans="1:26" ht="13.5" hidden="1">
      <c r="A70" s="38" t="s">
        <v>107</v>
      </c>
      <c r="B70" s="18">
        <v>20307552</v>
      </c>
      <c r="C70" s="18"/>
      <c r="D70" s="19">
        <v>20000000</v>
      </c>
      <c r="E70" s="20">
        <v>20000000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10000000</v>
      </c>
      <c r="X70" s="20"/>
      <c r="Y70" s="19"/>
      <c r="Z70" s="22">
        <v>20000000</v>
      </c>
    </row>
    <row r="71" spans="1:26" ht="13.5" hidden="1">
      <c r="A71" s="38" t="s">
        <v>108</v>
      </c>
      <c r="B71" s="18">
        <v>9806124</v>
      </c>
      <c r="C71" s="18"/>
      <c r="D71" s="19">
        <v>8521670</v>
      </c>
      <c r="E71" s="20">
        <v>8521670</v>
      </c>
      <c r="F71" s="20">
        <v>3032689</v>
      </c>
      <c r="G71" s="20">
        <v>2611788</v>
      </c>
      <c r="H71" s="20">
        <v>2209108</v>
      </c>
      <c r="I71" s="20">
        <v>7853585</v>
      </c>
      <c r="J71" s="20">
        <v>4226431</v>
      </c>
      <c r="K71" s="20">
        <v>1492114</v>
      </c>
      <c r="L71" s="20">
        <v>2734161</v>
      </c>
      <c r="M71" s="20">
        <v>8452706</v>
      </c>
      <c r="N71" s="20"/>
      <c r="O71" s="20"/>
      <c r="P71" s="20"/>
      <c r="Q71" s="20"/>
      <c r="R71" s="20"/>
      <c r="S71" s="20"/>
      <c r="T71" s="20"/>
      <c r="U71" s="20"/>
      <c r="V71" s="20">
        <v>16306291</v>
      </c>
      <c r="W71" s="20">
        <v>4260835</v>
      </c>
      <c r="X71" s="20"/>
      <c r="Y71" s="19"/>
      <c r="Z71" s="22">
        <v>8521670</v>
      </c>
    </row>
    <row r="72" spans="1:26" ht="13.5" hidden="1">
      <c r="A72" s="38" t="s">
        <v>109</v>
      </c>
      <c r="B72" s="18">
        <v>7279238</v>
      </c>
      <c r="C72" s="18"/>
      <c r="D72" s="19">
        <v>6796120</v>
      </c>
      <c r="E72" s="20">
        <v>6796120</v>
      </c>
      <c r="F72" s="20">
        <v>706611</v>
      </c>
      <c r="G72" s="20">
        <v>716919</v>
      </c>
      <c r="H72" s="20">
        <v>574982</v>
      </c>
      <c r="I72" s="20">
        <v>1998512</v>
      </c>
      <c r="J72" s="20">
        <v>723287</v>
      </c>
      <c r="K72" s="20">
        <v>724925</v>
      </c>
      <c r="L72" s="20">
        <v>728255</v>
      </c>
      <c r="M72" s="20">
        <v>2176467</v>
      </c>
      <c r="N72" s="20"/>
      <c r="O72" s="20"/>
      <c r="P72" s="20"/>
      <c r="Q72" s="20"/>
      <c r="R72" s="20"/>
      <c r="S72" s="20"/>
      <c r="T72" s="20"/>
      <c r="U72" s="20"/>
      <c r="V72" s="20">
        <v>4174979</v>
      </c>
      <c r="W72" s="20">
        <v>3398060</v>
      </c>
      <c r="X72" s="20"/>
      <c r="Y72" s="19"/>
      <c r="Z72" s="22">
        <v>6796120</v>
      </c>
    </row>
    <row r="73" spans="1:26" ht="13.5" hidden="1">
      <c r="A73" s="38" t="s">
        <v>110</v>
      </c>
      <c r="B73" s="18">
        <v>4770882</v>
      </c>
      <c r="C73" s="18"/>
      <c r="D73" s="19">
        <v>4248090</v>
      </c>
      <c r="E73" s="20">
        <v>4248090</v>
      </c>
      <c r="F73" s="20">
        <v>474357</v>
      </c>
      <c r="G73" s="20">
        <v>481311</v>
      </c>
      <c r="H73" s="20">
        <v>375562</v>
      </c>
      <c r="I73" s="20">
        <v>1331230</v>
      </c>
      <c r="J73" s="20">
        <v>489266</v>
      </c>
      <c r="K73" s="20">
        <v>491950</v>
      </c>
      <c r="L73" s="20">
        <v>489348</v>
      </c>
      <c r="M73" s="20">
        <v>1470564</v>
      </c>
      <c r="N73" s="20"/>
      <c r="O73" s="20"/>
      <c r="P73" s="20"/>
      <c r="Q73" s="20"/>
      <c r="R73" s="20"/>
      <c r="S73" s="20"/>
      <c r="T73" s="20"/>
      <c r="U73" s="20"/>
      <c r="V73" s="20">
        <v>2801794</v>
      </c>
      <c r="W73" s="20">
        <v>2124045</v>
      </c>
      <c r="X73" s="20"/>
      <c r="Y73" s="19"/>
      <c r="Z73" s="22">
        <v>4248090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298460</v>
      </c>
      <c r="C75" s="27"/>
      <c r="D75" s="28"/>
      <c r="E75" s="29"/>
      <c r="F75" s="29">
        <v>48559</v>
      </c>
      <c r="G75" s="29">
        <v>50561</v>
      </c>
      <c r="H75" s="29">
        <v>2949</v>
      </c>
      <c r="I75" s="29">
        <v>102069</v>
      </c>
      <c r="J75" s="29">
        <v>55988</v>
      </c>
      <c r="K75" s="29">
        <v>52756</v>
      </c>
      <c r="L75" s="29">
        <v>38415</v>
      </c>
      <c r="M75" s="29">
        <v>147159</v>
      </c>
      <c r="N75" s="29"/>
      <c r="O75" s="29"/>
      <c r="P75" s="29"/>
      <c r="Q75" s="29"/>
      <c r="R75" s="29"/>
      <c r="S75" s="29"/>
      <c r="T75" s="29"/>
      <c r="U75" s="29"/>
      <c r="V75" s="29">
        <v>249228</v>
      </c>
      <c r="W75" s="29"/>
      <c r="X75" s="29"/>
      <c r="Y75" s="28"/>
      <c r="Z75" s="30"/>
    </row>
    <row r="76" spans="1:26" ht="13.5" hidden="1">
      <c r="A76" s="41" t="s">
        <v>114</v>
      </c>
      <c r="B76" s="31">
        <v>48509709</v>
      </c>
      <c r="C76" s="31"/>
      <c r="D76" s="32">
        <v>47636000</v>
      </c>
      <c r="E76" s="33">
        <v>47636000</v>
      </c>
      <c r="F76" s="33">
        <v>445637</v>
      </c>
      <c r="G76" s="33">
        <v>408506</v>
      </c>
      <c r="H76" s="33">
        <v>588056</v>
      </c>
      <c r="I76" s="33">
        <v>1442199</v>
      </c>
      <c r="J76" s="33">
        <v>669983</v>
      </c>
      <c r="K76" s="33">
        <v>1473569</v>
      </c>
      <c r="L76" s="33">
        <v>385472</v>
      </c>
      <c r="M76" s="33">
        <v>2529024</v>
      </c>
      <c r="N76" s="33"/>
      <c r="O76" s="33"/>
      <c r="P76" s="33"/>
      <c r="Q76" s="33"/>
      <c r="R76" s="33"/>
      <c r="S76" s="33"/>
      <c r="T76" s="33"/>
      <c r="U76" s="33"/>
      <c r="V76" s="33">
        <v>3971223</v>
      </c>
      <c r="W76" s="33">
        <v>31406000</v>
      </c>
      <c r="X76" s="33"/>
      <c r="Y76" s="32"/>
      <c r="Z76" s="34">
        <v>47636000</v>
      </c>
    </row>
    <row r="77" spans="1:26" ht="13.5" hidden="1">
      <c r="A77" s="36" t="s">
        <v>31</v>
      </c>
      <c r="B77" s="18">
        <v>6047454</v>
      </c>
      <c r="C77" s="18"/>
      <c r="D77" s="19">
        <v>9269000</v>
      </c>
      <c r="E77" s="20">
        <v>9269000</v>
      </c>
      <c r="F77" s="20">
        <v>180122</v>
      </c>
      <c r="G77" s="20">
        <v>161021</v>
      </c>
      <c r="H77" s="20">
        <v>356834</v>
      </c>
      <c r="I77" s="20">
        <v>697977</v>
      </c>
      <c r="J77" s="20">
        <v>352498</v>
      </c>
      <c r="K77" s="20">
        <v>881045</v>
      </c>
      <c r="L77" s="20">
        <v>178204</v>
      </c>
      <c r="M77" s="20">
        <v>1411747</v>
      </c>
      <c r="N77" s="20"/>
      <c r="O77" s="20"/>
      <c r="P77" s="20"/>
      <c r="Q77" s="20"/>
      <c r="R77" s="20"/>
      <c r="S77" s="20"/>
      <c r="T77" s="20"/>
      <c r="U77" s="20"/>
      <c r="V77" s="20">
        <v>2109724</v>
      </c>
      <c r="W77" s="20">
        <v>4988000</v>
      </c>
      <c r="X77" s="20"/>
      <c r="Y77" s="19"/>
      <c r="Z77" s="22">
        <v>9269000</v>
      </c>
    </row>
    <row r="78" spans="1:26" ht="13.5" hidden="1">
      <c r="A78" s="37" t="s">
        <v>32</v>
      </c>
      <c r="B78" s="18">
        <v>42163795</v>
      </c>
      <c r="C78" s="18"/>
      <c r="D78" s="19">
        <v>38367000</v>
      </c>
      <c r="E78" s="20">
        <v>38367000</v>
      </c>
      <c r="F78" s="20">
        <v>265515</v>
      </c>
      <c r="G78" s="20">
        <v>247485</v>
      </c>
      <c r="H78" s="20">
        <v>231222</v>
      </c>
      <c r="I78" s="20">
        <v>744222</v>
      </c>
      <c r="J78" s="20">
        <v>317485</v>
      </c>
      <c r="K78" s="20">
        <v>592524</v>
      </c>
      <c r="L78" s="20">
        <v>207268</v>
      </c>
      <c r="M78" s="20">
        <v>1117277</v>
      </c>
      <c r="N78" s="20"/>
      <c r="O78" s="20"/>
      <c r="P78" s="20"/>
      <c r="Q78" s="20"/>
      <c r="R78" s="20"/>
      <c r="S78" s="20"/>
      <c r="T78" s="20"/>
      <c r="U78" s="20"/>
      <c r="V78" s="20">
        <v>1861499</v>
      </c>
      <c r="W78" s="20">
        <v>26418000</v>
      </c>
      <c r="X78" s="20"/>
      <c r="Y78" s="19"/>
      <c r="Z78" s="22">
        <v>38367000</v>
      </c>
    </row>
    <row r="79" spans="1:26" ht="13.5" hidden="1">
      <c r="A79" s="38" t="s">
        <v>107</v>
      </c>
      <c r="B79" s="18">
        <v>20307552</v>
      </c>
      <c r="C79" s="18"/>
      <c r="D79" s="19">
        <v>20000000</v>
      </c>
      <c r="E79" s="20">
        <v>20000000</v>
      </c>
      <c r="F79" s="20"/>
      <c r="G79" s="20">
        <v>469</v>
      </c>
      <c r="H79" s="20">
        <v>90</v>
      </c>
      <c r="I79" s="20">
        <v>559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559</v>
      </c>
      <c r="W79" s="20">
        <v>19600000</v>
      </c>
      <c r="X79" s="20"/>
      <c r="Y79" s="19"/>
      <c r="Z79" s="22">
        <v>20000000</v>
      </c>
    </row>
    <row r="80" spans="1:26" ht="13.5" hidden="1">
      <c r="A80" s="38" t="s">
        <v>108</v>
      </c>
      <c r="B80" s="18">
        <v>10056118</v>
      </c>
      <c r="C80" s="18"/>
      <c r="D80" s="19">
        <v>8022000</v>
      </c>
      <c r="E80" s="20">
        <v>8022000</v>
      </c>
      <c r="F80" s="20">
        <v>85758</v>
      </c>
      <c r="G80" s="20">
        <v>90760</v>
      </c>
      <c r="H80" s="20">
        <v>108945</v>
      </c>
      <c r="I80" s="20">
        <v>285463</v>
      </c>
      <c r="J80" s="20">
        <v>113066</v>
      </c>
      <c r="K80" s="20">
        <v>195034</v>
      </c>
      <c r="L80" s="20">
        <v>74021</v>
      </c>
      <c r="M80" s="20">
        <v>382121</v>
      </c>
      <c r="N80" s="20"/>
      <c r="O80" s="20"/>
      <c r="P80" s="20"/>
      <c r="Q80" s="20"/>
      <c r="R80" s="20"/>
      <c r="S80" s="20"/>
      <c r="T80" s="20"/>
      <c r="U80" s="20"/>
      <c r="V80" s="20">
        <v>667584</v>
      </c>
      <c r="W80" s="20">
        <v>3462000</v>
      </c>
      <c r="X80" s="20"/>
      <c r="Y80" s="19"/>
      <c r="Z80" s="22">
        <v>8022000</v>
      </c>
    </row>
    <row r="81" spans="1:26" ht="13.5" hidden="1">
      <c r="A81" s="38" t="s">
        <v>109</v>
      </c>
      <c r="B81" s="18">
        <v>7029243</v>
      </c>
      <c r="C81" s="18"/>
      <c r="D81" s="19">
        <v>6296000</v>
      </c>
      <c r="E81" s="20">
        <v>6296000</v>
      </c>
      <c r="F81" s="20">
        <v>123395</v>
      </c>
      <c r="G81" s="20">
        <v>102188</v>
      </c>
      <c r="H81" s="20">
        <v>80781</v>
      </c>
      <c r="I81" s="20">
        <v>306364</v>
      </c>
      <c r="J81" s="20">
        <v>146454</v>
      </c>
      <c r="K81" s="20">
        <v>190094</v>
      </c>
      <c r="L81" s="20">
        <v>94551</v>
      </c>
      <c r="M81" s="20">
        <v>431099</v>
      </c>
      <c r="N81" s="20"/>
      <c r="O81" s="20"/>
      <c r="P81" s="20"/>
      <c r="Q81" s="20"/>
      <c r="R81" s="20"/>
      <c r="S81" s="20"/>
      <c r="T81" s="20"/>
      <c r="U81" s="20"/>
      <c r="V81" s="20">
        <v>737463</v>
      </c>
      <c r="W81" s="20">
        <v>1969000</v>
      </c>
      <c r="X81" s="20"/>
      <c r="Y81" s="19"/>
      <c r="Z81" s="22">
        <v>6296000</v>
      </c>
    </row>
    <row r="82" spans="1:26" ht="13.5" hidden="1">
      <c r="A82" s="38" t="s">
        <v>110</v>
      </c>
      <c r="B82" s="18">
        <v>4770882</v>
      </c>
      <c r="C82" s="18"/>
      <c r="D82" s="19">
        <v>4049000</v>
      </c>
      <c r="E82" s="20">
        <v>4049000</v>
      </c>
      <c r="F82" s="20">
        <v>56362</v>
      </c>
      <c r="G82" s="20">
        <v>54068</v>
      </c>
      <c r="H82" s="20">
        <v>41406</v>
      </c>
      <c r="I82" s="20">
        <v>151836</v>
      </c>
      <c r="J82" s="20">
        <v>57965</v>
      </c>
      <c r="K82" s="20">
        <v>207396</v>
      </c>
      <c r="L82" s="20">
        <v>38696</v>
      </c>
      <c r="M82" s="20">
        <v>304057</v>
      </c>
      <c r="N82" s="20"/>
      <c r="O82" s="20"/>
      <c r="P82" s="20"/>
      <c r="Q82" s="20"/>
      <c r="R82" s="20"/>
      <c r="S82" s="20"/>
      <c r="T82" s="20"/>
      <c r="U82" s="20"/>
      <c r="V82" s="20">
        <v>455893</v>
      </c>
      <c r="W82" s="20">
        <v>1387000</v>
      </c>
      <c r="X82" s="20"/>
      <c r="Y82" s="19"/>
      <c r="Z82" s="22">
        <v>4049000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>
        <v>298460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4272000</v>
      </c>
      <c r="E5" s="64">
        <v>4272000</v>
      </c>
      <c r="F5" s="64">
        <v>0</v>
      </c>
      <c r="G5" s="64">
        <v>264086</v>
      </c>
      <c r="H5" s="64">
        <v>329438</v>
      </c>
      <c r="I5" s="64">
        <v>593524</v>
      </c>
      <c r="J5" s="64">
        <v>267366</v>
      </c>
      <c r="K5" s="64">
        <v>220850</v>
      </c>
      <c r="L5" s="64">
        <v>186965</v>
      </c>
      <c r="M5" s="64">
        <v>675181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1268705</v>
      </c>
      <c r="W5" s="64">
        <v>2136000</v>
      </c>
      <c r="X5" s="64">
        <v>-867295</v>
      </c>
      <c r="Y5" s="65">
        <v>-40.6</v>
      </c>
      <c r="Z5" s="66">
        <v>4272000</v>
      </c>
    </row>
    <row r="6" spans="1:26" ht="13.5">
      <c r="A6" s="62" t="s">
        <v>32</v>
      </c>
      <c r="B6" s="18">
        <v>0</v>
      </c>
      <c r="C6" s="18">
        <v>0</v>
      </c>
      <c r="D6" s="63">
        <v>33303403</v>
      </c>
      <c r="E6" s="64">
        <v>33303403</v>
      </c>
      <c r="F6" s="64">
        <v>828678</v>
      </c>
      <c r="G6" s="64">
        <v>1065716</v>
      </c>
      <c r="H6" s="64">
        <v>827897</v>
      </c>
      <c r="I6" s="64">
        <v>2722291</v>
      </c>
      <c r="J6" s="64">
        <v>809908</v>
      </c>
      <c r="K6" s="64">
        <v>854790</v>
      </c>
      <c r="L6" s="64">
        <v>16749069</v>
      </c>
      <c r="M6" s="64">
        <v>18413767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21136058</v>
      </c>
      <c r="W6" s="64">
        <v>16651702</v>
      </c>
      <c r="X6" s="64">
        <v>4484356</v>
      </c>
      <c r="Y6" s="65">
        <v>26.93</v>
      </c>
      <c r="Z6" s="66">
        <v>33303403</v>
      </c>
    </row>
    <row r="7" spans="1:26" ht="13.5">
      <c r="A7" s="62" t="s">
        <v>33</v>
      </c>
      <c r="B7" s="18">
        <v>0</v>
      </c>
      <c r="C7" s="18">
        <v>0</v>
      </c>
      <c r="D7" s="63">
        <v>135761</v>
      </c>
      <c r="E7" s="64">
        <v>135761</v>
      </c>
      <c r="F7" s="64">
        <v>0</v>
      </c>
      <c r="G7" s="64">
        <v>0</v>
      </c>
      <c r="H7" s="64">
        <v>639</v>
      </c>
      <c r="I7" s="64">
        <v>639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639</v>
      </c>
      <c r="W7" s="64">
        <v>67881</v>
      </c>
      <c r="X7" s="64">
        <v>-67242</v>
      </c>
      <c r="Y7" s="65">
        <v>-99.06</v>
      </c>
      <c r="Z7" s="66">
        <v>135761</v>
      </c>
    </row>
    <row r="8" spans="1:26" ht="13.5">
      <c r="A8" s="62" t="s">
        <v>34</v>
      </c>
      <c r="B8" s="18">
        <v>0</v>
      </c>
      <c r="C8" s="18">
        <v>0</v>
      </c>
      <c r="D8" s="63">
        <v>40740000</v>
      </c>
      <c r="E8" s="64">
        <v>40740000</v>
      </c>
      <c r="F8" s="64">
        <v>1638495</v>
      </c>
      <c r="G8" s="64">
        <v>1952937</v>
      </c>
      <c r="H8" s="64">
        <v>3326254</v>
      </c>
      <c r="I8" s="64">
        <v>6917686</v>
      </c>
      <c r="J8" s="64">
        <v>3696721</v>
      </c>
      <c r="K8" s="64">
        <v>2852091</v>
      </c>
      <c r="L8" s="64">
        <v>6603779</v>
      </c>
      <c r="M8" s="64">
        <v>13152591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20070277</v>
      </c>
      <c r="W8" s="64">
        <v>20370000</v>
      </c>
      <c r="X8" s="64">
        <v>-299723</v>
      </c>
      <c r="Y8" s="65">
        <v>-1.47</v>
      </c>
      <c r="Z8" s="66">
        <v>40740000</v>
      </c>
    </row>
    <row r="9" spans="1:26" ht="13.5">
      <c r="A9" s="62" t="s">
        <v>35</v>
      </c>
      <c r="B9" s="18">
        <v>0</v>
      </c>
      <c r="C9" s="18">
        <v>0</v>
      </c>
      <c r="D9" s="63">
        <v>8225940</v>
      </c>
      <c r="E9" s="64">
        <v>8225940</v>
      </c>
      <c r="F9" s="64">
        <v>2129614</v>
      </c>
      <c r="G9" s="64">
        <v>1672254</v>
      </c>
      <c r="H9" s="64">
        <v>426234</v>
      </c>
      <c r="I9" s="64">
        <v>4228102</v>
      </c>
      <c r="J9" s="64">
        <v>108169</v>
      </c>
      <c r="K9" s="64">
        <v>124424</v>
      </c>
      <c r="L9" s="64">
        <v>4414799</v>
      </c>
      <c r="M9" s="64">
        <v>4647392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8875494</v>
      </c>
      <c r="W9" s="64">
        <v>4112970</v>
      </c>
      <c r="X9" s="64">
        <v>4762524</v>
      </c>
      <c r="Y9" s="65">
        <v>115.79</v>
      </c>
      <c r="Z9" s="66">
        <v>8225940</v>
      </c>
    </row>
    <row r="10" spans="1:26" ht="25.5">
      <c r="A10" s="67" t="s">
        <v>99</v>
      </c>
      <c r="B10" s="68">
        <f>SUM(B5:B9)</f>
        <v>0</v>
      </c>
      <c r="C10" s="68">
        <f>SUM(C5:C9)</f>
        <v>0</v>
      </c>
      <c r="D10" s="69">
        <f aca="true" t="shared" si="0" ref="D10:Z10">SUM(D5:D9)</f>
        <v>86677104</v>
      </c>
      <c r="E10" s="70">
        <f t="shared" si="0"/>
        <v>86677104</v>
      </c>
      <c r="F10" s="70">
        <f t="shared" si="0"/>
        <v>4596787</v>
      </c>
      <c r="G10" s="70">
        <f t="shared" si="0"/>
        <v>4954993</v>
      </c>
      <c r="H10" s="70">
        <f t="shared" si="0"/>
        <v>4910462</v>
      </c>
      <c r="I10" s="70">
        <f t="shared" si="0"/>
        <v>14462242</v>
      </c>
      <c r="J10" s="70">
        <f t="shared" si="0"/>
        <v>4882164</v>
      </c>
      <c r="K10" s="70">
        <f t="shared" si="0"/>
        <v>4052155</v>
      </c>
      <c r="L10" s="70">
        <f t="shared" si="0"/>
        <v>27954612</v>
      </c>
      <c r="M10" s="70">
        <f t="shared" si="0"/>
        <v>36888931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51351173</v>
      </c>
      <c r="W10" s="70">
        <f t="shared" si="0"/>
        <v>43338553</v>
      </c>
      <c r="X10" s="70">
        <f t="shared" si="0"/>
        <v>8012620</v>
      </c>
      <c r="Y10" s="71">
        <f>+IF(W10&lt;&gt;0,(X10/W10)*100,0)</f>
        <v>18.488434535412384</v>
      </c>
      <c r="Z10" s="72">
        <f t="shared" si="0"/>
        <v>86677104</v>
      </c>
    </row>
    <row r="11" spans="1:26" ht="13.5">
      <c r="A11" s="62" t="s">
        <v>36</v>
      </c>
      <c r="B11" s="18">
        <v>0</v>
      </c>
      <c r="C11" s="18">
        <v>0</v>
      </c>
      <c r="D11" s="63">
        <v>27842382</v>
      </c>
      <c r="E11" s="64">
        <v>27842382</v>
      </c>
      <c r="F11" s="64">
        <v>2043271</v>
      </c>
      <c r="G11" s="64">
        <v>2096146</v>
      </c>
      <c r="H11" s="64">
        <v>2254202</v>
      </c>
      <c r="I11" s="64">
        <v>6393619</v>
      </c>
      <c r="J11" s="64">
        <v>2109924</v>
      </c>
      <c r="K11" s="64">
        <v>1992252</v>
      </c>
      <c r="L11" s="64">
        <v>1960771</v>
      </c>
      <c r="M11" s="64">
        <v>6062947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12456566</v>
      </c>
      <c r="W11" s="64">
        <v>13921191</v>
      </c>
      <c r="X11" s="64">
        <v>-1464625</v>
      </c>
      <c r="Y11" s="65">
        <v>-10.52</v>
      </c>
      <c r="Z11" s="66">
        <v>27842382</v>
      </c>
    </row>
    <row r="12" spans="1:26" ht="13.5">
      <c r="A12" s="62" t="s">
        <v>37</v>
      </c>
      <c r="B12" s="18">
        <v>0</v>
      </c>
      <c r="C12" s="18">
        <v>0</v>
      </c>
      <c r="D12" s="63">
        <v>1817739</v>
      </c>
      <c r="E12" s="64">
        <v>1817739</v>
      </c>
      <c r="F12" s="64">
        <v>151482</v>
      </c>
      <c r="G12" s="64">
        <v>151482</v>
      </c>
      <c r="H12" s="64">
        <v>151482</v>
      </c>
      <c r="I12" s="64">
        <v>454446</v>
      </c>
      <c r="J12" s="64">
        <v>161117</v>
      </c>
      <c r="K12" s="64">
        <v>151482</v>
      </c>
      <c r="L12" s="64">
        <v>258169</v>
      </c>
      <c r="M12" s="64">
        <v>570768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1025214</v>
      </c>
      <c r="W12" s="64">
        <v>908870</v>
      </c>
      <c r="X12" s="64">
        <v>116344</v>
      </c>
      <c r="Y12" s="65">
        <v>12.8</v>
      </c>
      <c r="Z12" s="66">
        <v>1817739</v>
      </c>
    </row>
    <row r="13" spans="1:26" ht="13.5">
      <c r="A13" s="62" t="s">
        <v>100</v>
      </c>
      <c r="B13" s="18">
        <v>0</v>
      </c>
      <c r="C13" s="18">
        <v>0</v>
      </c>
      <c r="D13" s="63">
        <v>1500000</v>
      </c>
      <c r="E13" s="64">
        <v>1500000</v>
      </c>
      <c r="F13" s="64">
        <v>43902</v>
      </c>
      <c r="G13" s="64">
        <v>103570</v>
      </c>
      <c r="H13" s="64">
        <v>109694</v>
      </c>
      <c r="I13" s="64">
        <v>257166</v>
      </c>
      <c r="J13" s="64">
        <v>90203</v>
      </c>
      <c r="K13" s="64">
        <v>106075</v>
      </c>
      <c r="L13" s="64">
        <v>1957054</v>
      </c>
      <c r="M13" s="64">
        <v>2153332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2410498</v>
      </c>
      <c r="W13" s="64">
        <v>750000</v>
      </c>
      <c r="X13" s="64">
        <v>1660498</v>
      </c>
      <c r="Y13" s="65">
        <v>221.4</v>
      </c>
      <c r="Z13" s="66">
        <v>1500000</v>
      </c>
    </row>
    <row r="14" spans="1:26" ht="13.5">
      <c r="A14" s="62" t="s">
        <v>38</v>
      </c>
      <c r="B14" s="18">
        <v>0</v>
      </c>
      <c r="C14" s="18">
        <v>0</v>
      </c>
      <c r="D14" s="63">
        <v>55000</v>
      </c>
      <c r="E14" s="64">
        <v>55000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27500</v>
      </c>
      <c r="X14" s="64">
        <v>-27500</v>
      </c>
      <c r="Y14" s="65">
        <v>-100</v>
      </c>
      <c r="Z14" s="66">
        <v>55000</v>
      </c>
    </row>
    <row r="15" spans="1:26" ht="13.5">
      <c r="A15" s="62" t="s">
        <v>39</v>
      </c>
      <c r="B15" s="18">
        <v>0</v>
      </c>
      <c r="C15" s="18">
        <v>0</v>
      </c>
      <c r="D15" s="63">
        <v>32170538</v>
      </c>
      <c r="E15" s="64">
        <v>32170538</v>
      </c>
      <c r="F15" s="64">
        <v>0</v>
      </c>
      <c r="G15" s="64">
        <v>10735</v>
      </c>
      <c r="H15" s="64">
        <v>55862</v>
      </c>
      <c r="I15" s="64">
        <v>66597</v>
      </c>
      <c r="J15" s="64">
        <v>0</v>
      </c>
      <c r="K15" s="64">
        <v>579202</v>
      </c>
      <c r="L15" s="64">
        <v>0</v>
      </c>
      <c r="M15" s="64">
        <v>579202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645799</v>
      </c>
      <c r="W15" s="64">
        <v>16085269</v>
      </c>
      <c r="X15" s="64">
        <v>-15439470</v>
      </c>
      <c r="Y15" s="65">
        <v>-95.99</v>
      </c>
      <c r="Z15" s="66">
        <v>32170538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15418</v>
      </c>
      <c r="G16" s="64">
        <v>157811</v>
      </c>
      <c r="H16" s="64">
        <v>0</v>
      </c>
      <c r="I16" s="64">
        <v>173229</v>
      </c>
      <c r="J16" s="64">
        <v>13636</v>
      </c>
      <c r="K16" s="64">
        <v>21636</v>
      </c>
      <c r="L16" s="64">
        <v>3786216</v>
      </c>
      <c r="M16" s="64">
        <v>3821488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3994717</v>
      </c>
      <c r="W16" s="64">
        <v>0</v>
      </c>
      <c r="X16" s="64">
        <v>3994717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22967685</v>
      </c>
      <c r="E17" s="64">
        <v>22967685</v>
      </c>
      <c r="F17" s="64">
        <v>2075623</v>
      </c>
      <c r="G17" s="64">
        <v>1140165</v>
      </c>
      <c r="H17" s="64">
        <v>1144442</v>
      </c>
      <c r="I17" s="64">
        <v>4360230</v>
      </c>
      <c r="J17" s="64">
        <v>2187408</v>
      </c>
      <c r="K17" s="64">
        <v>503698</v>
      </c>
      <c r="L17" s="64">
        <v>20621178</v>
      </c>
      <c r="M17" s="64">
        <v>23312284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27672514</v>
      </c>
      <c r="W17" s="64">
        <v>11483843</v>
      </c>
      <c r="X17" s="64">
        <v>16188671</v>
      </c>
      <c r="Y17" s="65">
        <v>140.97</v>
      </c>
      <c r="Z17" s="66">
        <v>22967685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86353344</v>
      </c>
      <c r="E18" s="77">
        <f t="shared" si="1"/>
        <v>86353344</v>
      </c>
      <c r="F18" s="77">
        <f t="shared" si="1"/>
        <v>4329696</v>
      </c>
      <c r="G18" s="77">
        <f t="shared" si="1"/>
        <v>3659909</v>
      </c>
      <c r="H18" s="77">
        <f t="shared" si="1"/>
        <v>3715682</v>
      </c>
      <c r="I18" s="77">
        <f t="shared" si="1"/>
        <v>11705287</v>
      </c>
      <c r="J18" s="77">
        <f t="shared" si="1"/>
        <v>4562288</v>
      </c>
      <c r="K18" s="77">
        <f t="shared" si="1"/>
        <v>3354345</v>
      </c>
      <c r="L18" s="77">
        <f t="shared" si="1"/>
        <v>28583388</v>
      </c>
      <c r="M18" s="77">
        <f t="shared" si="1"/>
        <v>36500021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48205308</v>
      </c>
      <c r="W18" s="77">
        <f t="shared" si="1"/>
        <v>43176673</v>
      </c>
      <c r="X18" s="77">
        <f t="shared" si="1"/>
        <v>5028635</v>
      </c>
      <c r="Y18" s="71">
        <f>+IF(W18&lt;&gt;0,(X18/W18)*100,0)</f>
        <v>11.64664771646486</v>
      </c>
      <c r="Z18" s="78">
        <f t="shared" si="1"/>
        <v>86353344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323760</v>
      </c>
      <c r="E19" s="81">
        <f t="shared" si="2"/>
        <v>323760</v>
      </c>
      <c r="F19" s="81">
        <f t="shared" si="2"/>
        <v>267091</v>
      </c>
      <c r="G19" s="81">
        <f t="shared" si="2"/>
        <v>1295084</v>
      </c>
      <c r="H19" s="81">
        <f t="shared" si="2"/>
        <v>1194780</v>
      </c>
      <c r="I19" s="81">
        <f t="shared" si="2"/>
        <v>2756955</v>
      </c>
      <c r="J19" s="81">
        <f t="shared" si="2"/>
        <v>319876</v>
      </c>
      <c r="K19" s="81">
        <f t="shared" si="2"/>
        <v>697810</v>
      </c>
      <c r="L19" s="81">
        <f t="shared" si="2"/>
        <v>-628776</v>
      </c>
      <c r="M19" s="81">
        <f t="shared" si="2"/>
        <v>388910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3145865</v>
      </c>
      <c r="W19" s="81">
        <f>IF(E10=E18,0,W10-W18)</f>
        <v>161880</v>
      </c>
      <c r="X19" s="81">
        <f t="shared" si="2"/>
        <v>2983985</v>
      </c>
      <c r="Y19" s="82">
        <f>+IF(W19&lt;&gt;0,(X19/W19)*100,0)</f>
        <v>1843.3314801087224</v>
      </c>
      <c r="Z19" s="83">
        <f t="shared" si="2"/>
        <v>323760</v>
      </c>
    </row>
    <row r="20" spans="1:26" ht="13.5">
      <c r="A20" s="62" t="s">
        <v>44</v>
      </c>
      <c r="B20" s="18">
        <v>0</v>
      </c>
      <c r="C20" s="18">
        <v>0</v>
      </c>
      <c r="D20" s="63">
        <v>29336726</v>
      </c>
      <c r="E20" s="64">
        <v>29336726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22</v>
      </c>
      <c r="L20" s="64">
        <v>13843039</v>
      </c>
      <c r="M20" s="64">
        <v>13843061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13843061</v>
      </c>
      <c r="W20" s="64">
        <v>14668363</v>
      </c>
      <c r="X20" s="64">
        <v>-825302</v>
      </c>
      <c r="Y20" s="65">
        <v>-5.63</v>
      </c>
      <c r="Z20" s="66">
        <v>29336726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29660486</v>
      </c>
      <c r="E22" s="92">
        <f t="shared" si="3"/>
        <v>29660486</v>
      </c>
      <c r="F22" s="92">
        <f t="shared" si="3"/>
        <v>267091</v>
      </c>
      <c r="G22" s="92">
        <f t="shared" si="3"/>
        <v>1295084</v>
      </c>
      <c r="H22" s="92">
        <f t="shared" si="3"/>
        <v>1194780</v>
      </c>
      <c r="I22" s="92">
        <f t="shared" si="3"/>
        <v>2756955</v>
      </c>
      <c r="J22" s="92">
        <f t="shared" si="3"/>
        <v>319876</v>
      </c>
      <c r="K22" s="92">
        <f t="shared" si="3"/>
        <v>697832</v>
      </c>
      <c r="L22" s="92">
        <f t="shared" si="3"/>
        <v>13214263</v>
      </c>
      <c r="M22" s="92">
        <f t="shared" si="3"/>
        <v>14231971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16988926</v>
      </c>
      <c r="W22" s="92">
        <f t="shared" si="3"/>
        <v>14830243</v>
      </c>
      <c r="X22" s="92">
        <f t="shared" si="3"/>
        <v>2158683</v>
      </c>
      <c r="Y22" s="93">
        <f>+IF(W22&lt;&gt;0,(X22/W22)*100,0)</f>
        <v>14.555951645566429</v>
      </c>
      <c r="Z22" s="94">
        <f t="shared" si="3"/>
        <v>29660486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29660486</v>
      </c>
      <c r="E24" s="81">
        <f t="shared" si="4"/>
        <v>29660486</v>
      </c>
      <c r="F24" s="81">
        <f t="shared" si="4"/>
        <v>267091</v>
      </c>
      <c r="G24" s="81">
        <f t="shared" si="4"/>
        <v>1295084</v>
      </c>
      <c r="H24" s="81">
        <f t="shared" si="4"/>
        <v>1194780</v>
      </c>
      <c r="I24" s="81">
        <f t="shared" si="4"/>
        <v>2756955</v>
      </c>
      <c r="J24" s="81">
        <f t="shared" si="4"/>
        <v>319876</v>
      </c>
      <c r="K24" s="81">
        <f t="shared" si="4"/>
        <v>697832</v>
      </c>
      <c r="L24" s="81">
        <f t="shared" si="4"/>
        <v>13214263</v>
      </c>
      <c r="M24" s="81">
        <f t="shared" si="4"/>
        <v>14231971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16988926</v>
      </c>
      <c r="W24" s="81">
        <f t="shared" si="4"/>
        <v>14830243</v>
      </c>
      <c r="X24" s="81">
        <f t="shared" si="4"/>
        <v>2158683</v>
      </c>
      <c r="Y24" s="82">
        <f>+IF(W24&lt;&gt;0,(X24/W24)*100,0)</f>
        <v>14.555951645566429</v>
      </c>
      <c r="Z24" s="83">
        <f t="shared" si="4"/>
        <v>29660486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29337800</v>
      </c>
      <c r="E27" s="104">
        <v>29337800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14668900</v>
      </c>
      <c r="X27" s="104">
        <v>-14668900</v>
      </c>
      <c r="Y27" s="105">
        <v>-100</v>
      </c>
      <c r="Z27" s="106">
        <v>29337800</v>
      </c>
    </row>
    <row r="28" spans="1:26" ht="13.5">
      <c r="A28" s="107" t="s">
        <v>44</v>
      </c>
      <c r="B28" s="18">
        <v>0</v>
      </c>
      <c r="C28" s="18">
        <v>0</v>
      </c>
      <c r="D28" s="63">
        <v>29235000</v>
      </c>
      <c r="E28" s="64">
        <v>29235000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14617500</v>
      </c>
      <c r="X28" s="64">
        <v>-14617500</v>
      </c>
      <c r="Y28" s="65">
        <v>-100</v>
      </c>
      <c r="Z28" s="66">
        <v>29235000</v>
      </c>
    </row>
    <row r="29" spans="1:26" ht="13.5">
      <c r="A29" s="62" t="s">
        <v>104</v>
      </c>
      <c r="B29" s="18">
        <v>0</v>
      </c>
      <c r="C29" s="18">
        <v>0</v>
      </c>
      <c r="D29" s="63">
        <v>102800</v>
      </c>
      <c r="E29" s="64">
        <v>102800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51400</v>
      </c>
      <c r="X29" s="64">
        <v>-51400</v>
      </c>
      <c r="Y29" s="65">
        <v>-100</v>
      </c>
      <c r="Z29" s="66">
        <v>102800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29337800</v>
      </c>
      <c r="E32" s="104">
        <f t="shared" si="5"/>
        <v>29337800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14668900</v>
      </c>
      <c r="X32" s="104">
        <f t="shared" si="5"/>
        <v>-14668900</v>
      </c>
      <c r="Y32" s="105">
        <f>+IF(W32&lt;&gt;0,(X32/W32)*100,0)</f>
        <v>-100</v>
      </c>
      <c r="Z32" s="106">
        <f t="shared" si="5"/>
        <v>29337800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24809350</v>
      </c>
      <c r="E35" s="64">
        <v>24809350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12404675</v>
      </c>
      <c r="X35" s="64">
        <v>-12404675</v>
      </c>
      <c r="Y35" s="65">
        <v>-100</v>
      </c>
      <c r="Z35" s="66">
        <v>24809350</v>
      </c>
    </row>
    <row r="36" spans="1:26" ht="13.5">
      <c r="A36" s="62" t="s">
        <v>53</v>
      </c>
      <c r="B36" s="18">
        <v>0</v>
      </c>
      <c r="C36" s="18">
        <v>0</v>
      </c>
      <c r="D36" s="63">
        <v>272020094</v>
      </c>
      <c r="E36" s="64">
        <v>272020094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136010047</v>
      </c>
      <c r="X36" s="64">
        <v>-136010047</v>
      </c>
      <c r="Y36" s="65">
        <v>-100</v>
      </c>
      <c r="Z36" s="66">
        <v>272020094</v>
      </c>
    </row>
    <row r="37" spans="1:26" ht="13.5">
      <c r="A37" s="62" t="s">
        <v>54</v>
      </c>
      <c r="B37" s="18">
        <v>0</v>
      </c>
      <c r="C37" s="18">
        <v>0</v>
      </c>
      <c r="D37" s="63">
        <v>27670000</v>
      </c>
      <c r="E37" s="64">
        <v>27670000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13835000</v>
      </c>
      <c r="X37" s="64">
        <v>-13835000</v>
      </c>
      <c r="Y37" s="65">
        <v>-100</v>
      </c>
      <c r="Z37" s="66">
        <v>27670000</v>
      </c>
    </row>
    <row r="38" spans="1:26" ht="13.5">
      <c r="A38" s="62" t="s">
        <v>55</v>
      </c>
      <c r="B38" s="18">
        <v>0</v>
      </c>
      <c r="C38" s="18">
        <v>0</v>
      </c>
      <c r="D38" s="63">
        <v>423000</v>
      </c>
      <c r="E38" s="64">
        <v>423000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211500</v>
      </c>
      <c r="X38" s="64">
        <v>-211500</v>
      </c>
      <c r="Y38" s="65">
        <v>-100</v>
      </c>
      <c r="Z38" s="66">
        <v>423000</v>
      </c>
    </row>
    <row r="39" spans="1:26" ht="13.5">
      <c r="A39" s="62" t="s">
        <v>56</v>
      </c>
      <c r="B39" s="18">
        <v>0</v>
      </c>
      <c r="C39" s="18">
        <v>0</v>
      </c>
      <c r="D39" s="63">
        <v>268736444</v>
      </c>
      <c r="E39" s="64">
        <v>268736444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134368222</v>
      </c>
      <c r="X39" s="64">
        <v>-134368222</v>
      </c>
      <c r="Y39" s="65">
        <v>-100</v>
      </c>
      <c r="Z39" s="66">
        <v>268736444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21339000</v>
      </c>
      <c r="E42" s="64">
        <v>21339000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22751387</v>
      </c>
      <c r="X42" s="64">
        <v>-22751387</v>
      </c>
      <c r="Y42" s="65">
        <v>-100</v>
      </c>
      <c r="Z42" s="66">
        <v>21339000</v>
      </c>
    </row>
    <row r="43" spans="1:26" ht="13.5">
      <c r="A43" s="62" t="s">
        <v>59</v>
      </c>
      <c r="B43" s="18">
        <v>0</v>
      </c>
      <c r="C43" s="18">
        <v>0</v>
      </c>
      <c r="D43" s="63">
        <v>29337792</v>
      </c>
      <c r="E43" s="64">
        <v>29337792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14668896</v>
      </c>
      <c r="X43" s="64">
        <v>-14668896</v>
      </c>
      <c r="Y43" s="65">
        <v>-100</v>
      </c>
      <c r="Z43" s="66">
        <v>29337792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57219292</v>
      </c>
      <c r="E45" s="104">
        <v>57219292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43962783</v>
      </c>
      <c r="X45" s="104">
        <v>-43962783</v>
      </c>
      <c r="Y45" s="105">
        <v>-100</v>
      </c>
      <c r="Z45" s="106">
        <v>57219292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611955</v>
      </c>
      <c r="C49" s="56">
        <v>0</v>
      </c>
      <c r="D49" s="133">
        <v>943470</v>
      </c>
      <c r="E49" s="58">
        <v>948078</v>
      </c>
      <c r="F49" s="58">
        <v>0</v>
      </c>
      <c r="G49" s="58">
        <v>0</v>
      </c>
      <c r="H49" s="58">
        <v>0</v>
      </c>
      <c r="I49" s="58">
        <v>978439</v>
      </c>
      <c r="J49" s="58">
        <v>0</v>
      </c>
      <c r="K49" s="58">
        <v>0</v>
      </c>
      <c r="L49" s="58">
        <v>0</v>
      </c>
      <c r="M49" s="58">
        <v>3419346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977220</v>
      </c>
      <c r="W49" s="58">
        <v>5952859</v>
      </c>
      <c r="X49" s="58">
        <v>32171063</v>
      </c>
      <c r="Y49" s="58">
        <v>46002430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185320</v>
      </c>
      <c r="C51" s="56">
        <v>0</v>
      </c>
      <c r="D51" s="133">
        <v>84012</v>
      </c>
      <c r="E51" s="58">
        <v>0</v>
      </c>
      <c r="F51" s="58">
        <v>0</v>
      </c>
      <c r="G51" s="58">
        <v>0</v>
      </c>
      <c r="H51" s="58">
        <v>0</v>
      </c>
      <c r="I51" s="58">
        <v>194081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11764839</v>
      </c>
      <c r="Y51" s="58">
        <v>12228252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99.99892748987949</v>
      </c>
      <c r="E58" s="7">
        <f t="shared" si="6"/>
        <v>99.99892748987949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99.99892482859266</v>
      </c>
      <c r="X58" s="7">
        <f t="shared" si="6"/>
        <v>0</v>
      </c>
      <c r="Y58" s="7">
        <f t="shared" si="6"/>
        <v>0</v>
      </c>
      <c r="Z58" s="8">
        <f t="shared" si="6"/>
        <v>99.99892748987949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99.99878991345119</v>
      </c>
      <c r="E60" s="13">
        <f t="shared" si="7"/>
        <v>99.99878991345119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99.99878691079147</v>
      </c>
      <c r="X60" s="13">
        <f t="shared" si="7"/>
        <v>0</v>
      </c>
      <c r="Y60" s="13">
        <f t="shared" si="7"/>
        <v>0</v>
      </c>
      <c r="Z60" s="14">
        <f t="shared" si="7"/>
        <v>99.99878991345119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100.00133095745751</v>
      </c>
      <c r="E61" s="13">
        <f t="shared" si="7"/>
        <v>100.00133095745751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100.00133095745751</v>
      </c>
      <c r="X61" s="13">
        <f t="shared" si="7"/>
        <v>0</v>
      </c>
      <c r="Y61" s="13">
        <f t="shared" si="7"/>
        <v>0</v>
      </c>
      <c r="Z61" s="14">
        <f t="shared" si="7"/>
        <v>100.00133095745751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99.99476030860313</v>
      </c>
      <c r="E62" s="13">
        <f t="shared" si="7"/>
        <v>99.99476030860313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99.99476030860313</v>
      </c>
      <c r="X62" s="13">
        <f t="shared" si="7"/>
        <v>0</v>
      </c>
      <c r="Y62" s="13">
        <f t="shared" si="7"/>
        <v>0</v>
      </c>
      <c r="Z62" s="14">
        <f t="shared" si="7"/>
        <v>99.99476030860313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99.99678110285748</v>
      </c>
      <c r="E63" s="13">
        <f t="shared" si="7"/>
        <v>99.99678110285748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99.99678110285748</v>
      </c>
      <c r="X63" s="13">
        <f t="shared" si="7"/>
        <v>0</v>
      </c>
      <c r="Y63" s="13">
        <f t="shared" si="7"/>
        <v>0</v>
      </c>
      <c r="Z63" s="14">
        <f t="shared" si="7"/>
        <v>99.99678110285748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99.98566668276429</v>
      </c>
      <c r="E64" s="13">
        <f t="shared" si="7"/>
        <v>99.98566668276429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99.98562805403853</v>
      </c>
      <c r="X64" s="13">
        <f t="shared" si="7"/>
        <v>0</v>
      </c>
      <c r="Y64" s="13">
        <f t="shared" si="7"/>
        <v>0</v>
      </c>
      <c r="Z64" s="14">
        <f t="shared" si="7"/>
        <v>99.98566668276429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>
        <v>37575403</v>
      </c>
      <c r="E67" s="25">
        <v>37575403</v>
      </c>
      <c r="F67" s="25">
        <v>828678</v>
      </c>
      <c r="G67" s="25">
        <v>1329802</v>
      </c>
      <c r="H67" s="25">
        <v>1157335</v>
      </c>
      <c r="I67" s="25">
        <v>3315815</v>
      </c>
      <c r="J67" s="25">
        <v>1077274</v>
      </c>
      <c r="K67" s="25">
        <v>1075640</v>
      </c>
      <c r="L67" s="25">
        <v>16936034</v>
      </c>
      <c r="M67" s="25">
        <v>19088948</v>
      </c>
      <c r="N67" s="25"/>
      <c r="O67" s="25"/>
      <c r="P67" s="25"/>
      <c r="Q67" s="25"/>
      <c r="R67" s="25"/>
      <c r="S67" s="25"/>
      <c r="T67" s="25"/>
      <c r="U67" s="25"/>
      <c r="V67" s="25">
        <v>22404763</v>
      </c>
      <c r="W67" s="25">
        <v>18787702</v>
      </c>
      <c r="X67" s="25"/>
      <c r="Y67" s="24"/>
      <c r="Z67" s="26">
        <v>37575403</v>
      </c>
    </row>
    <row r="68" spans="1:26" ht="13.5" hidden="1">
      <c r="A68" s="36" t="s">
        <v>31</v>
      </c>
      <c r="B68" s="18"/>
      <c r="C68" s="18"/>
      <c r="D68" s="19">
        <v>4272000</v>
      </c>
      <c r="E68" s="20">
        <v>4272000</v>
      </c>
      <c r="F68" s="20"/>
      <c r="G68" s="20">
        <v>264086</v>
      </c>
      <c r="H68" s="20">
        <v>329438</v>
      </c>
      <c r="I68" s="20">
        <v>593524</v>
      </c>
      <c r="J68" s="20">
        <v>267366</v>
      </c>
      <c r="K68" s="20">
        <v>220850</v>
      </c>
      <c r="L68" s="20">
        <v>186965</v>
      </c>
      <c r="M68" s="20">
        <v>675181</v>
      </c>
      <c r="N68" s="20"/>
      <c r="O68" s="20"/>
      <c r="P68" s="20"/>
      <c r="Q68" s="20"/>
      <c r="R68" s="20"/>
      <c r="S68" s="20"/>
      <c r="T68" s="20"/>
      <c r="U68" s="20"/>
      <c r="V68" s="20">
        <v>1268705</v>
      </c>
      <c r="W68" s="20">
        <v>2136000</v>
      </c>
      <c r="X68" s="20"/>
      <c r="Y68" s="19"/>
      <c r="Z68" s="22">
        <v>4272000</v>
      </c>
    </row>
    <row r="69" spans="1:26" ht="13.5" hidden="1">
      <c r="A69" s="37" t="s">
        <v>32</v>
      </c>
      <c r="B69" s="18"/>
      <c r="C69" s="18"/>
      <c r="D69" s="19">
        <v>33303403</v>
      </c>
      <c r="E69" s="20">
        <v>33303403</v>
      </c>
      <c r="F69" s="20">
        <v>828678</v>
      </c>
      <c r="G69" s="20">
        <v>1065716</v>
      </c>
      <c r="H69" s="20">
        <v>827897</v>
      </c>
      <c r="I69" s="20">
        <v>2722291</v>
      </c>
      <c r="J69" s="20">
        <v>809908</v>
      </c>
      <c r="K69" s="20">
        <v>854790</v>
      </c>
      <c r="L69" s="20">
        <v>16749069</v>
      </c>
      <c r="M69" s="20">
        <v>18413767</v>
      </c>
      <c r="N69" s="20"/>
      <c r="O69" s="20"/>
      <c r="P69" s="20"/>
      <c r="Q69" s="20"/>
      <c r="R69" s="20"/>
      <c r="S69" s="20"/>
      <c r="T69" s="20"/>
      <c r="U69" s="20"/>
      <c r="V69" s="20">
        <v>21136058</v>
      </c>
      <c r="W69" s="20">
        <v>16651702</v>
      </c>
      <c r="X69" s="20"/>
      <c r="Y69" s="19"/>
      <c r="Z69" s="22">
        <v>33303403</v>
      </c>
    </row>
    <row r="70" spans="1:26" ht="13.5" hidden="1">
      <c r="A70" s="38" t="s">
        <v>107</v>
      </c>
      <c r="B70" s="18"/>
      <c r="C70" s="18"/>
      <c r="D70" s="19">
        <v>22840700</v>
      </c>
      <c r="E70" s="20">
        <v>22840700</v>
      </c>
      <c r="F70" s="20"/>
      <c r="G70" s="20"/>
      <c r="H70" s="20"/>
      <c r="I70" s="20"/>
      <c r="J70" s="20"/>
      <c r="K70" s="20"/>
      <c r="L70" s="20">
        <v>15899931</v>
      </c>
      <c r="M70" s="20">
        <v>15899931</v>
      </c>
      <c r="N70" s="20"/>
      <c r="O70" s="20"/>
      <c r="P70" s="20"/>
      <c r="Q70" s="20"/>
      <c r="R70" s="20"/>
      <c r="S70" s="20"/>
      <c r="T70" s="20"/>
      <c r="U70" s="20"/>
      <c r="V70" s="20">
        <v>15899931</v>
      </c>
      <c r="W70" s="20">
        <v>11420350</v>
      </c>
      <c r="X70" s="20"/>
      <c r="Y70" s="19"/>
      <c r="Z70" s="22">
        <v>22840700</v>
      </c>
    </row>
    <row r="71" spans="1:26" ht="13.5" hidden="1">
      <c r="A71" s="38" t="s">
        <v>108</v>
      </c>
      <c r="B71" s="18"/>
      <c r="C71" s="18"/>
      <c r="D71" s="19">
        <v>4084210</v>
      </c>
      <c r="E71" s="20">
        <v>4084210</v>
      </c>
      <c r="F71" s="20">
        <v>345569</v>
      </c>
      <c r="G71" s="20">
        <v>378951</v>
      </c>
      <c r="H71" s="20">
        <v>345926</v>
      </c>
      <c r="I71" s="20">
        <v>1070446</v>
      </c>
      <c r="J71" s="20">
        <v>332649</v>
      </c>
      <c r="K71" s="20">
        <v>373605</v>
      </c>
      <c r="L71" s="20">
        <v>394211</v>
      </c>
      <c r="M71" s="20">
        <v>1100465</v>
      </c>
      <c r="N71" s="20"/>
      <c r="O71" s="20"/>
      <c r="P71" s="20"/>
      <c r="Q71" s="20"/>
      <c r="R71" s="20"/>
      <c r="S71" s="20"/>
      <c r="T71" s="20"/>
      <c r="U71" s="20"/>
      <c r="V71" s="20">
        <v>2170911</v>
      </c>
      <c r="W71" s="20">
        <v>2042105</v>
      </c>
      <c r="X71" s="20"/>
      <c r="Y71" s="19"/>
      <c r="Z71" s="22">
        <v>4084210</v>
      </c>
    </row>
    <row r="72" spans="1:26" ht="13.5" hidden="1">
      <c r="A72" s="38" t="s">
        <v>109</v>
      </c>
      <c r="B72" s="18"/>
      <c r="C72" s="18"/>
      <c r="D72" s="19">
        <v>3790118</v>
      </c>
      <c r="E72" s="20">
        <v>3790118</v>
      </c>
      <c r="F72" s="20">
        <v>289967</v>
      </c>
      <c r="G72" s="20">
        <v>290052</v>
      </c>
      <c r="H72" s="20">
        <v>289081</v>
      </c>
      <c r="I72" s="20">
        <v>869100</v>
      </c>
      <c r="J72" s="20">
        <v>286935</v>
      </c>
      <c r="K72" s="20">
        <v>288735</v>
      </c>
      <c r="L72" s="20">
        <v>272082</v>
      </c>
      <c r="M72" s="20">
        <v>847752</v>
      </c>
      <c r="N72" s="20"/>
      <c r="O72" s="20"/>
      <c r="P72" s="20"/>
      <c r="Q72" s="20"/>
      <c r="R72" s="20"/>
      <c r="S72" s="20"/>
      <c r="T72" s="20"/>
      <c r="U72" s="20"/>
      <c r="V72" s="20">
        <v>1716852</v>
      </c>
      <c r="W72" s="20">
        <v>1895059</v>
      </c>
      <c r="X72" s="20"/>
      <c r="Y72" s="19"/>
      <c r="Z72" s="22">
        <v>3790118</v>
      </c>
    </row>
    <row r="73" spans="1:26" ht="13.5" hidden="1">
      <c r="A73" s="38" t="s">
        <v>110</v>
      </c>
      <c r="B73" s="18"/>
      <c r="C73" s="18"/>
      <c r="D73" s="19">
        <v>2588375</v>
      </c>
      <c r="E73" s="20">
        <v>2588375</v>
      </c>
      <c r="F73" s="20">
        <v>193142</v>
      </c>
      <c r="G73" s="20">
        <v>193214</v>
      </c>
      <c r="H73" s="20">
        <v>192890</v>
      </c>
      <c r="I73" s="20">
        <v>579246</v>
      </c>
      <c r="J73" s="20">
        <v>190324</v>
      </c>
      <c r="K73" s="20">
        <v>192450</v>
      </c>
      <c r="L73" s="20">
        <v>182845</v>
      </c>
      <c r="M73" s="20">
        <v>565619</v>
      </c>
      <c r="N73" s="20"/>
      <c r="O73" s="20"/>
      <c r="P73" s="20"/>
      <c r="Q73" s="20"/>
      <c r="R73" s="20"/>
      <c r="S73" s="20"/>
      <c r="T73" s="20"/>
      <c r="U73" s="20"/>
      <c r="V73" s="20">
        <v>1144865</v>
      </c>
      <c r="W73" s="20">
        <v>1294188</v>
      </c>
      <c r="X73" s="20"/>
      <c r="Y73" s="19"/>
      <c r="Z73" s="22">
        <v>2588375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>
        <v>203499</v>
      </c>
      <c r="H74" s="20"/>
      <c r="I74" s="20">
        <v>203499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203499</v>
      </c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>
        <v>37575000</v>
      </c>
      <c r="E76" s="33">
        <v>37575000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18787500</v>
      </c>
      <c r="X76" s="33"/>
      <c r="Y76" s="32"/>
      <c r="Z76" s="34">
        <v>37575000</v>
      </c>
    </row>
    <row r="77" spans="1:26" ht="13.5" hidden="1">
      <c r="A77" s="36" t="s">
        <v>31</v>
      </c>
      <c r="B77" s="18"/>
      <c r="C77" s="18"/>
      <c r="D77" s="19">
        <v>4272000</v>
      </c>
      <c r="E77" s="20">
        <v>4272000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2136000</v>
      </c>
      <c r="X77" s="20"/>
      <c r="Y77" s="19"/>
      <c r="Z77" s="22">
        <v>4272000</v>
      </c>
    </row>
    <row r="78" spans="1:26" ht="13.5" hidden="1">
      <c r="A78" s="37" t="s">
        <v>32</v>
      </c>
      <c r="B78" s="18"/>
      <c r="C78" s="18"/>
      <c r="D78" s="19">
        <v>33303000</v>
      </c>
      <c r="E78" s="20">
        <v>33303000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16651500</v>
      </c>
      <c r="X78" s="20"/>
      <c r="Y78" s="19"/>
      <c r="Z78" s="22">
        <v>33303000</v>
      </c>
    </row>
    <row r="79" spans="1:26" ht="13.5" hidden="1">
      <c r="A79" s="38" t="s">
        <v>107</v>
      </c>
      <c r="B79" s="18"/>
      <c r="C79" s="18"/>
      <c r="D79" s="19">
        <v>22841004</v>
      </c>
      <c r="E79" s="20">
        <v>22841004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11420502</v>
      </c>
      <c r="X79" s="20"/>
      <c r="Y79" s="19"/>
      <c r="Z79" s="22">
        <v>22841004</v>
      </c>
    </row>
    <row r="80" spans="1:26" ht="13.5" hidden="1">
      <c r="A80" s="38" t="s">
        <v>108</v>
      </c>
      <c r="B80" s="18"/>
      <c r="C80" s="18"/>
      <c r="D80" s="19">
        <v>4083996</v>
      </c>
      <c r="E80" s="20">
        <v>4083996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2041998</v>
      </c>
      <c r="X80" s="20"/>
      <c r="Y80" s="19"/>
      <c r="Z80" s="22">
        <v>4083996</v>
      </c>
    </row>
    <row r="81" spans="1:26" ht="13.5" hidden="1">
      <c r="A81" s="38" t="s">
        <v>109</v>
      </c>
      <c r="B81" s="18"/>
      <c r="C81" s="18"/>
      <c r="D81" s="19">
        <v>3789996</v>
      </c>
      <c r="E81" s="20">
        <v>3789996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1894998</v>
      </c>
      <c r="X81" s="20"/>
      <c r="Y81" s="19"/>
      <c r="Z81" s="22">
        <v>3789996</v>
      </c>
    </row>
    <row r="82" spans="1:26" ht="13.5" hidden="1">
      <c r="A82" s="38" t="s">
        <v>110</v>
      </c>
      <c r="B82" s="18"/>
      <c r="C82" s="18"/>
      <c r="D82" s="19">
        <v>2588004</v>
      </c>
      <c r="E82" s="20">
        <v>2588004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1294002</v>
      </c>
      <c r="X82" s="20"/>
      <c r="Y82" s="19"/>
      <c r="Z82" s="22">
        <v>2588004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234275</v>
      </c>
      <c r="C7" s="18">
        <v>0</v>
      </c>
      <c r="D7" s="63">
        <v>128600</v>
      </c>
      <c r="E7" s="64">
        <v>128600</v>
      </c>
      <c r="F7" s="64">
        <v>6109</v>
      </c>
      <c r="G7" s="64">
        <v>24158</v>
      </c>
      <c r="H7" s="64">
        <v>7672</v>
      </c>
      <c r="I7" s="64">
        <v>37939</v>
      </c>
      <c r="J7" s="64">
        <v>13502</v>
      </c>
      <c r="K7" s="64">
        <v>210</v>
      </c>
      <c r="L7" s="64">
        <v>6713</v>
      </c>
      <c r="M7" s="64">
        <v>20425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58364</v>
      </c>
      <c r="W7" s="64">
        <v>64300</v>
      </c>
      <c r="X7" s="64">
        <v>-5936</v>
      </c>
      <c r="Y7" s="65">
        <v>-9.23</v>
      </c>
      <c r="Z7" s="66">
        <v>128600</v>
      </c>
    </row>
    <row r="8" spans="1:26" ht="13.5">
      <c r="A8" s="62" t="s">
        <v>34</v>
      </c>
      <c r="B8" s="18">
        <v>40588152</v>
      </c>
      <c r="C8" s="18">
        <v>0</v>
      </c>
      <c r="D8" s="63">
        <v>59970999</v>
      </c>
      <c r="E8" s="64">
        <v>59970999</v>
      </c>
      <c r="F8" s="64">
        <v>11890000</v>
      </c>
      <c r="G8" s="64">
        <v>1290000</v>
      </c>
      <c r="H8" s="64">
        <v>5000000</v>
      </c>
      <c r="I8" s="64">
        <v>18180000</v>
      </c>
      <c r="J8" s="64">
        <v>0</v>
      </c>
      <c r="K8" s="64">
        <v>13182000</v>
      </c>
      <c r="L8" s="64">
        <v>0</v>
      </c>
      <c r="M8" s="64">
        <v>13182000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31362000</v>
      </c>
      <c r="W8" s="64">
        <v>29985500</v>
      </c>
      <c r="X8" s="64">
        <v>1376500</v>
      </c>
      <c r="Y8" s="65">
        <v>4.59</v>
      </c>
      <c r="Z8" s="66">
        <v>59970999</v>
      </c>
    </row>
    <row r="9" spans="1:26" ht="13.5">
      <c r="A9" s="62" t="s">
        <v>35</v>
      </c>
      <c r="B9" s="18">
        <v>554681</v>
      </c>
      <c r="C9" s="18">
        <v>0</v>
      </c>
      <c r="D9" s="63">
        <v>455255</v>
      </c>
      <c r="E9" s="64">
        <v>455255</v>
      </c>
      <c r="F9" s="64">
        <v>168461</v>
      </c>
      <c r="G9" s="64">
        <v>6355</v>
      </c>
      <c r="H9" s="64">
        <v>48287</v>
      </c>
      <c r="I9" s="64">
        <v>223103</v>
      </c>
      <c r="J9" s="64">
        <v>22527</v>
      </c>
      <c r="K9" s="64">
        <v>14985</v>
      </c>
      <c r="L9" s="64">
        <v>19234</v>
      </c>
      <c r="M9" s="64">
        <v>56746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279849</v>
      </c>
      <c r="W9" s="64">
        <v>227628</v>
      </c>
      <c r="X9" s="64">
        <v>52221</v>
      </c>
      <c r="Y9" s="65">
        <v>22.94</v>
      </c>
      <c r="Z9" s="66">
        <v>455255</v>
      </c>
    </row>
    <row r="10" spans="1:26" ht="25.5">
      <c r="A10" s="67" t="s">
        <v>99</v>
      </c>
      <c r="B10" s="68">
        <f>SUM(B5:B9)</f>
        <v>41377108</v>
      </c>
      <c r="C10" s="68">
        <f>SUM(C5:C9)</f>
        <v>0</v>
      </c>
      <c r="D10" s="69">
        <f aca="true" t="shared" si="0" ref="D10:Z10">SUM(D5:D9)</f>
        <v>60554854</v>
      </c>
      <c r="E10" s="70">
        <f t="shared" si="0"/>
        <v>60554854</v>
      </c>
      <c r="F10" s="70">
        <f t="shared" si="0"/>
        <v>12064570</v>
      </c>
      <c r="G10" s="70">
        <f t="shared" si="0"/>
        <v>1320513</v>
      </c>
      <c r="H10" s="70">
        <f t="shared" si="0"/>
        <v>5055959</v>
      </c>
      <c r="I10" s="70">
        <f t="shared" si="0"/>
        <v>18441042</v>
      </c>
      <c r="J10" s="70">
        <f t="shared" si="0"/>
        <v>36029</v>
      </c>
      <c r="K10" s="70">
        <f t="shared" si="0"/>
        <v>13197195</v>
      </c>
      <c r="L10" s="70">
        <f t="shared" si="0"/>
        <v>25947</v>
      </c>
      <c r="M10" s="70">
        <f t="shared" si="0"/>
        <v>13259171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31700213</v>
      </c>
      <c r="W10" s="70">
        <f t="shared" si="0"/>
        <v>30277428</v>
      </c>
      <c r="X10" s="70">
        <f t="shared" si="0"/>
        <v>1422785</v>
      </c>
      <c r="Y10" s="71">
        <f>+IF(W10&lt;&gt;0,(X10/W10)*100,0)</f>
        <v>4.6991607081024185</v>
      </c>
      <c r="Z10" s="72">
        <f t="shared" si="0"/>
        <v>60554854</v>
      </c>
    </row>
    <row r="11" spans="1:26" ht="13.5">
      <c r="A11" s="62" t="s">
        <v>36</v>
      </c>
      <c r="B11" s="18">
        <v>30159010</v>
      </c>
      <c r="C11" s="18">
        <v>0</v>
      </c>
      <c r="D11" s="63">
        <v>34410563</v>
      </c>
      <c r="E11" s="64">
        <v>34410563</v>
      </c>
      <c r="F11" s="64">
        <v>2026011</v>
      </c>
      <c r="G11" s="64">
        <v>2453330</v>
      </c>
      <c r="H11" s="64">
        <v>2671043</v>
      </c>
      <c r="I11" s="64">
        <v>7150384</v>
      </c>
      <c r="J11" s="64">
        <v>2436353</v>
      </c>
      <c r="K11" s="64">
        <v>2946529</v>
      </c>
      <c r="L11" s="64">
        <v>3378779</v>
      </c>
      <c r="M11" s="64">
        <v>8761661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15912045</v>
      </c>
      <c r="W11" s="64">
        <v>17205282</v>
      </c>
      <c r="X11" s="64">
        <v>-1293237</v>
      </c>
      <c r="Y11" s="65">
        <v>-7.52</v>
      </c>
      <c r="Z11" s="66">
        <v>34410563</v>
      </c>
    </row>
    <row r="12" spans="1:26" ht="13.5">
      <c r="A12" s="62" t="s">
        <v>37</v>
      </c>
      <c r="B12" s="18">
        <v>3318055</v>
      </c>
      <c r="C12" s="18">
        <v>0</v>
      </c>
      <c r="D12" s="63">
        <v>3239545</v>
      </c>
      <c r="E12" s="64">
        <v>3239545</v>
      </c>
      <c r="F12" s="64">
        <v>249543</v>
      </c>
      <c r="G12" s="64">
        <v>275652</v>
      </c>
      <c r="H12" s="64">
        <v>278088</v>
      </c>
      <c r="I12" s="64">
        <v>803283</v>
      </c>
      <c r="J12" s="64">
        <v>0</v>
      </c>
      <c r="K12" s="64">
        <v>313069</v>
      </c>
      <c r="L12" s="64">
        <v>278893</v>
      </c>
      <c r="M12" s="64">
        <v>591962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1395245</v>
      </c>
      <c r="W12" s="64">
        <v>1619773</v>
      </c>
      <c r="X12" s="64">
        <v>-224528</v>
      </c>
      <c r="Y12" s="65">
        <v>-13.86</v>
      </c>
      <c r="Z12" s="66">
        <v>3239545</v>
      </c>
    </row>
    <row r="13" spans="1:26" ht="13.5">
      <c r="A13" s="62" t="s">
        <v>100</v>
      </c>
      <c r="B13" s="18">
        <v>3648189</v>
      </c>
      <c r="C13" s="18">
        <v>0</v>
      </c>
      <c r="D13" s="63">
        <v>3866862</v>
      </c>
      <c r="E13" s="64">
        <v>3866862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1933431</v>
      </c>
      <c r="X13" s="64">
        <v>-1933431</v>
      </c>
      <c r="Y13" s="65">
        <v>-100</v>
      </c>
      <c r="Z13" s="66">
        <v>3866862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33641958</v>
      </c>
      <c r="C17" s="18">
        <v>0</v>
      </c>
      <c r="D17" s="63">
        <v>21338904</v>
      </c>
      <c r="E17" s="64">
        <v>21338904</v>
      </c>
      <c r="F17" s="64">
        <v>1917227</v>
      </c>
      <c r="G17" s="64">
        <v>2994409</v>
      </c>
      <c r="H17" s="64">
        <v>2178360</v>
      </c>
      <c r="I17" s="64">
        <v>7089996</v>
      </c>
      <c r="J17" s="64">
        <v>2828889</v>
      </c>
      <c r="K17" s="64">
        <v>2308313</v>
      </c>
      <c r="L17" s="64">
        <v>1792185</v>
      </c>
      <c r="M17" s="64">
        <v>6929387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14019383</v>
      </c>
      <c r="W17" s="64">
        <v>10669452</v>
      </c>
      <c r="X17" s="64">
        <v>3349931</v>
      </c>
      <c r="Y17" s="65">
        <v>31.4</v>
      </c>
      <c r="Z17" s="66">
        <v>21338904</v>
      </c>
    </row>
    <row r="18" spans="1:26" ht="13.5">
      <c r="A18" s="74" t="s">
        <v>42</v>
      </c>
      <c r="B18" s="75">
        <f>SUM(B11:B17)</f>
        <v>70767212</v>
      </c>
      <c r="C18" s="75">
        <f>SUM(C11:C17)</f>
        <v>0</v>
      </c>
      <c r="D18" s="76">
        <f aca="true" t="shared" si="1" ref="D18:Z18">SUM(D11:D17)</f>
        <v>62855874</v>
      </c>
      <c r="E18" s="77">
        <f t="shared" si="1"/>
        <v>62855874</v>
      </c>
      <c r="F18" s="77">
        <f t="shared" si="1"/>
        <v>4192781</v>
      </c>
      <c r="G18" s="77">
        <f t="shared" si="1"/>
        <v>5723391</v>
      </c>
      <c r="H18" s="77">
        <f t="shared" si="1"/>
        <v>5127491</v>
      </c>
      <c r="I18" s="77">
        <f t="shared" si="1"/>
        <v>15043663</v>
      </c>
      <c r="J18" s="77">
        <f t="shared" si="1"/>
        <v>5265242</v>
      </c>
      <c r="K18" s="77">
        <f t="shared" si="1"/>
        <v>5567911</v>
      </c>
      <c r="L18" s="77">
        <f t="shared" si="1"/>
        <v>5449857</v>
      </c>
      <c r="M18" s="77">
        <f t="shared" si="1"/>
        <v>16283010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31326673</v>
      </c>
      <c r="W18" s="77">
        <f t="shared" si="1"/>
        <v>31427938</v>
      </c>
      <c r="X18" s="77">
        <f t="shared" si="1"/>
        <v>-101265</v>
      </c>
      <c r="Y18" s="71">
        <f>+IF(W18&lt;&gt;0,(X18/W18)*100,0)</f>
        <v>-0.3222133122446659</v>
      </c>
      <c r="Z18" s="78">
        <f t="shared" si="1"/>
        <v>62855874</v>
      </c>
    </row>
    <row r="19" spans="1:26" ht="13.5">
      <c r="A19" s="74" t="s">
        <v>43</v>
      </c>
      <c r="B19" s="79">
        <f>+B10-B18</f>
        <v>-29390104</v>
      </c>
      <c r="C19" s="79">
        <f>+C10-C18</f>
        <v>0</v>
      </c>
      <c r="D19" s="80">
        <f aca="true" t="shared" si="2" ref="D19:Z19">+D10-D18</f>
        <v>-2301020</v>
      </c>
      <c r="E19" s="81">
        <f t="shared" si="2"/>
        <v>-2301020</v>
      </c>
      <c r="F19" s="81">
        <f t="shared" si="2"/>
        <v>7871789</v>
      </c>
      <c r="G19" s="81">
        <f t="shared" si="2"/>
        <v>-4402878</v>
      </c>
      <c r="H19" s="81">
        <f t="shared" si="2"/>
        <v>-71532</v>
      </c>
      <c r="I19" s="81">
        <f t="shared" si="2"/>
        <v>3397379</v>
      </c>
      <c r="J19" s="81">
        <f t="shared" si="2"/>
        <v>-5229213</v>
      </c>
      <c r="K19" s="81">
        <f t="shared" si="2"/>
        <v>7629284</v>
      </c>
      <c r="L19" s="81">
        <f t="shared" si="2"/>
        <v>-5423910</v>
      </c>
      <c r="M19" s="81">
        <f t="shared" si="2"/>
        <v>-3023839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373540</v>
      </c>
      <c r="W19" s="81">
        <f>IF(E10=E18,0,W10-W18)</f>
        <v>-1150510</v>
      </c>
      <c r="X19" s="81">
        <f t="shared" si="2"/>
        <v>1524050</v>
      </c>
      <c r="Y19" s="82">
        <f>+IF(W19&lt;&gt;0,(X19/W19)*100,0)</f>
        <v>-132.4673405707034</v>
      </c>
      <c r="Z19" s="83">
        <f t="shared" si="2"/>
        <v>-2301020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1269000</v>
      </c>
      <c r="H20" s="64">
        <v>0</v>
      </c>
      <c r="I20" s="64">
        <v>1269000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1269000</v>
      </c>
      <c r="W20" s="64">
        <v>0</v>
      </c>
      <c r="X20" s="64">
        <v>1269000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-29390104</v>
      </c>
      <c r="C22" s="90">
        <f>SUM(C19:C21)</f>
        <v>0</v>
      </c>
      <c r="D22" s="91">
        <f aca="true" t="shared" si="3" ref="D22:Z22">SUM(D19:D21)</f>
        <v>-2301020</v>
      </c>
      <c r="E22" s="92">
        <f t="shared" si="3"/>
        <v>-2301020</v>
      </c>
      <c r="F22" s="92">
        <f t="shared" si="3"/>
        <v>7871789</v>
      </c>
      <c r="G22" s="92">
        <f t="shared" si="3"/>
        <v>-3133878</v>
      </c>
      <c r="H22" s="92">
        <f t="shared" si="3"/>
        <v>-71532</v>
      </c>
      <c r="I22" s="92">
        <f t="shared" si="3"/>
        <v>4666379</v>
      </c>
      <c r="J22" s="92">
        <f t="shared" si="3"/>
        <v>-5229213</v>
      </c>
      <c r="K22" s="92">
        <f t="shared" si="3"/>
        <v>7629284</v>
      </c>
      <c r="L22" s="92">
        <f t="shared" si="3"/>
        <v>-5423910</v>
      </c>
      <c r="M22" s="92">
        <f t="shared" si="3"/>
        <v>-3023839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1642540</v>
      </c>
      <c r="W22" s="92">
        <f t="shared" si="3"/>
        <v>-1150510</v>
      </c>
      <c r="X22" s="92">
        <f t="shared" si="3"/>
        <v>2793050</v>
      </c>
      <c r="Y22" s="93">
        <f>+IF(W22&lt;&gt;0,(X22/W22)*100,0)</f>
        <v>-242.76625148847035</v>
      </c>
      <c r="Z22" s="94">
        <f t="shared" si="3"/>
        <v>-2301020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-29390104</v>
      </c>
      <c r="C24" s="79">
        <f>SUM(C22:C23)</f>
        <v>0</v>
      </c>
      <c r="D24" s="80">
        <f aca="true" t="shared" si="4" ref="D24:Z24">SUM(D22:D23)</f>
        <v>-2301020</v>
      </c>
      <c r="E24" s="81">
        <f t="shared" si="4"/>
        <v>-2301020</v>
      </c>
      <c r="F24" s="81">
        <f t="shared" si="4"/>
        <v>7871789</v>
      </c>
      <c r="G24" s="81">
        <f t="shared" si="4"/>
        <v>-3133878</v>
      </c>
      <c r="H24" s="81">
        <f t="shared" si="4"/>
        <v>-71532</v>
      </c>
      <c r="I24" s="81">
        <f t="shared" si="4"/>
        <v>4666379</v>
      </c>
      <c r="J24" s="81">
        <f t="shared" si="4"/>
        <v>-5229213</v>
      </c>
      <c r="K24" s="81">
        <f t="shared" si="4"/>
        <v>7629284</v>
      </c>
      <c r="L24" s="81">
        <f t="shared" si="4"/>
        <v>-5423910</v>
      </c>
      <c r="M24" s="81">
        <f t="shared" si="4"/>
        <v>-3023839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1642540</v>
      </c>
      <c r="W24" s="81">
        <f t="shared" si="4"/>
        <v>-1150510</v>
      </c>
      <c r="X24" s="81">
        <f t="shared" si="4"/>
        <v>2793050</v>
      </c>
      <c r="Y24" s="82">
        <f>+IF(W24&lt;&gt;0,(X24/W24)*100,0)</f>
        <v>-242.76625148847035</v>
      </c>
      <c r="Z24" s="83">
        <f t="shared" si="4"/>
        <v>-2301020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1457514</v>
      </c>
      <c r="C27" s="21">
        <v>0</v>
      </c>
      <c r="D27" s="103">
        <v>4346000</v>
      </c>
      <c r="E27" s="104">
        <v>4346000</v>
      </c>
      <c r="F27" s="104">
        <v>0</v>
      </c>
      <c r="G27" s="104">
        <v>0</v>
      </c>
      <c r="H27" s="104">
        <v>39260</v>
      </c>
      <c r="I27" s="104">
        <v>39260</v>
      </c>
      <c r="J27" s="104">
        <v>33132</v>
      </c>
      <c r="K27" s="104">
        <v>0</v>
      </c>
      <c r="L27" s="104">
        <v>0</v>
      </c>
      <c r="M27" s="104">
        <v>33132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72392</v>
      </c>
      <c r="W27" s="104">
        <v>2173000</v>
      </c>
      <c r="X27" s="104">
        <v>-2100608</v>
      </c>
      <c r="Y27" s="105">
        <v>-96.67</v>
      </c>
      <c r="Z27" s="106">
        <v>4346000</v>
      </c>
    </row>
    <row r="28" spans="1:26" ht="13.5">
      <c r="A28" s="107" t="s">
        <v>44</v>
      </c>
      <c r="B28" s="18">
        <v>1457514</v>
      </c>
      <c r="C28" s="18">
        <v>0</v>
      </c>
      <c r="D28" s="63">
        <v>4346000</v>
      </c>
      <c r="E28" s="64">
        <v>4346000</v>
      </c>
      <c r="F28" s="64">
        <v>0</v>
      </c>
      <c r="G28" s="64">
        <v>0</v>
      </c>
      <c r="H28" s="64">
        <v>39260</v>
      </c>
      <c r="I28" s="64">
        <v>39260</v>
      </c>
      <c r="J28" s="64">
        <v>33132</v>
      </c>
      <c r="K28" s="64">
        <v>0</v>
      </c>
      <c r="L28" s="64">
        <v>0</v>
      </c>
      <c r="M28" s="64">
        <v>33132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72392</v>
      </c>
      <c r="W28" s="64">
        <v>2173000</v>
      </c>
      <c r="X28" s="64">
        <v>-2100608</v>
      </c>
      <c r="Y28" s="65">
        <v>-96.67</v>
      </c>
      <c r="Z28" s="66">
        <v>4346000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1457514</v>
      </c>
      <c r="C32" s="21">
        <f>SUM(C28:C31)</f>
        <v>0</v>
      </c>
      <c r="D32" s="103">
        <f aca="true" t="shared" si="5" ref="D32:Z32">SUM(D28:D31)</f>
        <v>4346000</v>
      </c>
      <c r="E32" s="104">
        <f t="shared" si="5"/>
        <v>4346000</v>
      </c>
      <c r="F32" s="104">
        <f t="shared" si="5"/>
        <v>0</v>
      </c>
      <c r="G32" s="104">
        <f t="shared" si="5"/>
        <v>0</v>
      </c>
      <c r="H32" s="104">
        <f t="shared" si="5"/>
        <v>39260</v>
      </c>
      <c r="I32" s="104">
        <f t="shared" si="5"/>
        <v>39260</v>
      </c>
      <c r="J32" s="104">
        <f t="shared" si="5"/>
        <v>33132</v>
      </c>
      <c r="K32" s="104">
        <f t="shared" si="5"/>
        <v>0</v>
      </c>
      <c r="L32" s="104">
        <f t="shared" si="5"/>
        <v>0</v>
      </c>
      <c r="M32" s="104">
        <f t="shared" si="5"/>
        <v>33132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72392</v>
      </c>
      <c r="W32" s="104">
        <f t="shared" si="5"/>
        <v>2173000</v>
      </c>
      <c r="X32" s="104">
        <f t="shared" si="5"/>
        <v>-2100608</v>
      </c>
      <c r="Y32" s="105">
        <f>+IF(W32&lt;&gt;0,(X32/W32)*100,0)</f>
        <v>-96.66856879889554</v>
      </c>
      <c r="Z32" s="106">
        <f t="shared" si="5"/>
        <v>4346000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3729369</v>
      </c>
      <c r="C35" s="18">
        <v>0</v>
      </c>
      <c r="D35" s="63">
        <v>23226548</v>
      </c>
      <c r="E35" s="64">
        <v>23226548</v>
      </c>
      <c r="F35" s="64">
        <v>27769426</v>
      </c>
      <c r="G35" s="64">
        <v>24915485</v>
      </c>
      <c r="H35" s="64">
        <v>24865288</v>
      </c>
      <c r="I35" s="64">
        <v>24865288</v>
      </c>
      <c r="J35" s="64">
        <v>19734419</v>
      </c>
      <c r="K35" s="64">
        <v>20828509</v>
      </c>
      <c r="L35" s="64">
        <v>15459832</v>
      </c>
      <c r="M35" s="64">
        <v>15459832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15459832</v>
      </c>
      <c r="W35" s="64">
        <v>11613274</v>
      </c>
      <c r="X35" s="64">
        <v>3846558</v>
      </c>
      <c r="Y35" s="65">
        <v>33.12</v>
      </c>
      <c r="Z35" s="66">
        <v>23226548</v>
      </c>
    </row>
    <row r="36" spans="1:26" ht="13.5">
      <c r="A36" s="62" t="s">
        <v>53</v>
      </c>
      <c r="B36" s="18">
        <v>20821818</v>
      </c>
      <c r="C36" s="18">
        <v>0</v>
      </c>
      <c r="D36" s="63">
        <v>21124156</v>
      </c>
      <c r="E36" s="64">
        <v>21124156</v>
      </c>
      <c r="F36" s="64">
        <v>22355640</v>
      </c>
      <c r="G36" s="64">
        <v>20922214</v>
      </c>
      <c r="H36" s="64">
        <v>20962083</v>
      </c>
      <c r="I36" s="64">
        <v>20962083</v>
      </c>
      <c r="J36" s="64">
        <v>20991807</v>
      </c>
      <c r="K36" s="64">
        <v>22361328</v>
      </c>
      <c r="L36" s="64">
        <v>22361995</v>
      </c>
      <c r="M36" s="64">
        <v>22361995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22361995</v>
      </c>
      <c r="W36" s="64">
        <v>10562078</v>
      </c>
      <c r="X36" s="64">
        <v>11799917</v>
      </c>
      <c r="Y36" s="65">
        <v>111.72</v>
      </c>
      <c r="Z36" s="66">
        <v>21124156</v>
      </c>
    </row>
    <row r="37" spans="1:26" ht="13.5">
      <c r="A37" s="62" t="s">
        <v>54</v>
      </c>
      <c r="B37" s="18">
        <v>8520540</v>
      </c>
      <c r="C37" s="18">
        <v>0</v>
      </c>
      <c r="D37" s="63">
        <v>15160021</v>
      </c>
      <c r="E37" s="64">
        <v>15160021</v>
      </c>
      <c r="F37" s="64">
        <v>6665742</v>
      </c>
      <c r="G37" s="64">
        <v>7804646</v>
      </c>
      <c r="H37" s="64">
        <v>3807692</v>
      </c>
      <c r="I37" s="64">
        <v>3807692</v>
      </c>
      <c r="J37" s="64">
        <v>5857365</v>
      </c>
      <c r="K37" s="64">
        <v>16838970</v>
      </c>
      <c r="L37" s="64">
        <v>16622842</v>
      </c>
      <c r="M37" s="64">
        <v>16622842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16622842</v>
      </c>
      <c r="W37" s="64">
        <v>7580011</v>
      </c>
      <c r="X37" s="64">
        <v>9042831</v>
      </c>
      <c r="Y37" s="65">
        <v>119.3</v>
      </c>
      <c r="Z37" s="66">
        <v>15160021</v>
      </c>
    </row>
    <row r="38" spans="1:26" ht="13.5">
      <c r="A38" s="62" t="s">
        <v>55</v>
      </c>
      <c r="B38" s="18">
        <v>879000</v>
      </c>
      <c r="C38" s="18">
        <v>0</v>
      </c>
      <c r="D38" s="63">
        <v>579422</v>
      </c>
      <c r="E38" s="64">
        <v>579422</v>
      </c>
      <c r="F38" s="64">
        <v>87160</v>
      </c>
      <c r="G38" s="64">
        <v>87160</v>
      </c>
      <c r="H38" s="64">
        <v>87160</v>
      </c>
      <c r="I38" s="64">
        <v>87160</v>
      </c>
      <c r="J38" s="64">
        <v>87160</v>
      </c>
      <c r="K38" s="64">
        <v>94592</v>
      </c>
      <c r="L38" s="64">
        <v>94592</v>
      </c>
      <c r="M38" s="64">
        <v>94592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94592</v>
      </c>
      <c r="W38" s="64">
        <v>289711</v>
      </c>
      <c r="X38" s="64">
        <v>-195119</v>
      </c>
      <c r="Y38" s="65">
        <v>-67.35</v>
      </c>
      <c r="Z38" s="66">
        <v>579422</v>
      </c>
    </row>
    <row r="39" spans="1:26" ht="13.5">
      <c r="A39" s="62" t="s">
        <v>56</v>
      </c>
      <c r="B39" s="18">
        <v>15151647</v>
      </c>
      <c r="C39" s="18">
        <v>0</v>
      </c>
      <c r="D39" s="63">
        <v>28611261</v>
      </c>
      <c r="E39" s="64">
        <v>28611261</v>
      </c>
      <c r="F39" s="64">
        <v>43372164</v>
      </c>
      <c r="G39" s="64">
        <v>37945893</v>
      </c>
      <c r="H39" s="64">
        <v>41932519</v>
      </c>
      <c r="I39" s="64">
        <v>41932519</v>
      </c>
      <c r="J39" s="64">
        <v>34781701</v>
      </c>
      <c r="K39" s="64">
        <v>26256275</v>
      </c>
      <c r="L39" s="64">
        <v>21104393</v>
      </c>
      <c r="M39" s="64">
        <v>21104393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21104393</v>
      </c>
      <c r="W39" s="64">
        <v>14305631</v>
      </c>
      <c r="X39" s="64">
        <v>6798762</v>
      </c>
      <c r="Y39" s="65">
        <v>47.53</v>
      </c>
      <c r="Z39" s="66">
        <v>28611261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-7509654</v>
      </c>
      <c r="C42" s="18">
        <v>0</v>
      </c>
      <c r="D42" s="63">
        <v>2196420</v>
      </c>
      <c r="E42" s="64">
        <v>2196420</v>
      </c>
      <c r="F42" s="64">
        <v>7864068</v>
      </c>
      <c r="G42" s="64">
        <v>-3150041</v>
      </c>
      <c r="H42" s="64">
        <v>-80185</v>
      </c>
      <c r="I42" s="64">
        <v>4633842</v>
      </c>
      <c r="J42" s="64">
        <v>-5231863</v>
      </c>
      <c r="K42" s="64">
        <v>7629284</v>
      </c>
      <c r="L42" s="64">
        <v>-5432935</v>
      </c>
      <c r="M42" s="64">
        <v>-3035514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1598328</v>
      </c>
      <c r="W42" s="64">
        <v>4057452</v>
      </c>
      <c r="X42" s="64">
        <v>-2459124</v>
      </c>
      <c r="Y42" s="65">
        <v>-60.61</v>
      </c>
      <c r="Z42" s="66">
        <v>2196420</v>
      </c>
    </row>
    <row r="43" spans="1:26" ht="13.5">
      <c r="A43" s="62" t="s">
        <v>59</v>
      </c>
      <c r="B43" s="18">
        <v>9044368</v>
      </c>
      <c r="C43" s="18">
        <v>0</v>
      </c>
      <c r="D43" s="63">
        <v>-3746000</v>
      </c>
      <c r="E43" s="64">
        <v>-3746000</v>
      </c>
      <c r="F43" s="64">
        <v>-7000000</v>
      </c>
      <c r="G43" s="64">
        <v>4003156</v>
      </c>
      <c r="H43" s="64">
        <v>487595</v>
      </c>
      <c r="I43" s="64">
        <v>-2509249</v>
      </c>
      <c r="J43" s="64">
        <v>2466868</v>
      </c>
      <c r="K43" s="64">
        <v>0</v>
      </c>
      <c r="L43" s="64">
        <v>-2600000</v>
      </c>
      <c r="M43" s="64">
        <v>-133132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-2642381</v>
      </c>
      <c r="W43" s="64">
        <v>-3485000</v>
      </c>
      <c r="X43" s="64">
        <v>842619</v>
      </c>
      <c r="Y43" s="65">
        <v>-24.18</v>
      </c>
      <c r="Z43" s="66">
        <v>-3746000</v>
      </c>
    </row>
    <row r="44" spans="1:26" ht="13.5">
      <c r="A44" s="62" t="s">
        <v>60</v>
      </c>
      <c r="B44" s="18">
        <v>-10777736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1819068</v>
      </c>
      <c r="C45" s="21">
        <v>0</v>
      </c>
      <c r="D45" s="103">
        <v>-1549583</v>
      </c>
      <c r="E45" s="104">
        <v>-1549583</v>
      </c>
      <c r="F45" s="104">
        <v>2681533</v>
      </c>
      <c r="G45" s="104">
        <v>3534648</v>
      </c>
      <c r="H45" s="104">
        <v>3942058</v>
      </c>
      <c r="I45" s="104">
        <v>3942058</v>
      </c>
      <c r="J45" s="104">
        <v>1177063</v>
      </c>
      <c r="K45" s="104">
        <v>8806347</v>
      </c>
      <c r="L45" s="104">
        <v>773412</v>
      </c>
      <c r="M45" s="104">
        <v>773412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773412</v>
      </c>
      <c r="W45" s="104">
        <v>572449</v>
      </c>
      <c r="X45" s="104">
        <v>200963</v>
      </c>
      <c r="Y45" s="105">
        <v>35.11</v>
      </c>
      <c r="Z45" s="106">
        <v>-1549583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67382</v>
      </c>
      <c r="C49" s="56">
        <v>0</v>
      </c>
      <c r="D49" s="133">
        <v>67320</v>
      </c>
      <c r="E49" s="58">
        <v>140785</v>
      </c>
      <c r="F49" s="58">
        <v>0</v>
      </c>
      <c r="G49" s="58">
        <v>0</v>
      </c>
      <c r="H49" s="58">
        <v>0</v>
      </c>
      <c r="I49" s="58">
        <v>95204</v>
      </c>
      <c r="J49" s="58">
        <v>0</v>
      </c>
      <c r="K49" s="58">
        <v>0</v>
      </c>
      <c r="L49" s="58">
        <v>0</v>
      </c>
      <c r="M49" s="58">
        <v>85051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32769</v>
      </c>
      <c r="W49" s="58">
        <v>1362228</v>
      </c>
      <c r="X49" s="58">
        <v>0</v>
      </c>
      <c r="Y49" s="58">
        <v>1850739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181792</v>
      </c>
      <c r="C51" s="56">
        <v>0</v>
      </c>
      <c r="D51" s="133">
        <v>743583</v>
      </c>
      <c r="E51" s="58">
        <v>0</v>
      </c>
      <c r="F51" s="58">
        <v>0</v>
      </c>
      <c r="G51" s="58">
        <v>0</v>
      </c>
      <c r="H51" s="58">
        <v>0</v>
      </c>
      <c r="I51" s="58">
        <v>1638</v>
      </c>
      <c r="J51" s="58">
        <v>0</v>
      </c>
      <c r="K51" s="58">
        <v>0</v>
      </c>
      <c r="L51" s="58">
        <v>0</v>
      </c>
      <c r="M51" s="58">
        <v>741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4801</v>
      </c>
      <c r="X51" s="58">
        <v>57626</v>
      </c>
      <c r="Y51" s="58">
        <v>990181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100.05577244841048</v>
      </c>
      <c r="E58" s="7">
        <f t="shared" si="6"/>
        <v>100.05577244841048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100.05577244841048</v>
      </c>
      <c r="X58" s="7">
        <f t="shared" si="6"/>
        <v>0</v>
      </c>
      <c r="Y58" s="7">
        <f t="shared" si="6"/>
        <v>0</v>
      </c>
      <c r="Z58" s="8">
        <f t="shared" si="6"/>
        <v>100.05577244841048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100.05577244841048</v>
      </c>
      <c r="E66" s="16">
        <f t="shared" si="7"/>
        <v>100.05577244841048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100.05577244841048</v>
      </c>
      <c r="X66" s="16">
        <f t="shared" si="7"/>
        <v>0</v>
      </c>
      <c r="Y66" s="16">
        <f t="shared" si="7"/>
        <v>0</v>
      </c>
      <c r="Z66" s="17">
        <f t="shared" si="7"/>
        <v>100.05577244841048</v>
      </c>
    </row>
    <row r="67" spans="1:26" ht="13.5" hidden="1">
      <c r="A67" s="40" t="s">
        <v>113</v>
      </c>
      <c r="B67" s="23">
        <v>49541</v>
      </c>
      <c r="C67" s="23"/>
      <c r="D67" s="24">
        <v>10758</v>
      </c>
      <c r="E67" s="25">
        <v>10758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5379</v>
      </c>
      <c r="X67" s="25"/>
      <c r="Y67" s="24"/>
      <c r="Z67" s="26">
        <v>10758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49541</v>
      </c>
      <c r="C75" s="27"/>
      <c r="D75" s="28">
        <v>10758</v>
      </c>
      <c r="E75" s="29">
        <v>10758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5379</v>
      </c>
      <c r="X75" s="29"/>
      <c r="Y75" s="28"/>
      <c r="Z75" s="30">
        <v>10758</v>
      </c>
    </row>
    <row r="76" spans="1:26" ht="13.5" hidden="1">
      <c r="A76" s="41" t="s">
        <v>114</v>
      </c>
      <c r="B76" s="31"/>
      <c r="C76" s="31"/>
      <c r="D76" s="32">
        <v>10764</v>
      </c>
      <c r="E76" s="33">
        <v>10764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5382</v>
      </c>
      <c r="X76" s="33"/>
      <c r="Y76" s="32"/>
      <c r="Z76" s="34">
        <v>10764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10764</v>
      </c>
      <c r="E84" s="29">
        <v>10764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5382</v>
      </c>
      <c r="X84" s="29"/>
      <c r="Y84" s="28"/>
      <c r="Z84" s="30">
        <v>10764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11202423</v>
      </c>
      <c r="C5" s="18">
        <v>0</v>
      </c>
      <c r="D5" s="63">
        <v>10980000</v>
      </c>
      <c r="E5" s="64">
        <v>10980000</v>
      </c>
      <c r="F5" s="64">
        <v>1541912</v>
      </c>
      <c r="G5" s="64">
        <v>1497180</v>
      </c>
      <c r="H5" s="64">
        <v>1516695</v>
      </c>
      <c r="I5" s="64">
        <v>4555787</v>
      </c>
      <c r="J5" s="64">
        <v>2165767</v>
      </c>
      <c r="K5" s="64">
        <v>1544464</v>
      </c>
      <c r="L5" s="64">
        <v>1424192</v>
      </c>
      <c r="M5" s="64">
        <v>5134423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9690210</v>
      </c>
      <c r="W5" s="64">
        <v>5490000</v>
      </c>
      <c r="X5" s="64">
        <v>4200210</v>
      </c>
      <c r="Y5" s="65">
        <v>76.51</v>
      </c>
      <c r="Z5" s="66">
        <v>10980000</v>
      </c>
    </row>
    <row r="6" spans="1:26" ht="13.5">
      <c r="A6" s="62" t="s">
        <v>32</v>
      </c>
      <c r="B6" s="18">
        <v>64937656</v>
      </c>
      <c r="C6" s="18">
        <v>0</v>
      </c>
      <c r="D6" s="63">
        <v>70256000</v>
      </c>
      <c r="E6" s="64">
        <v>70256000</v>
      </c>
      <c r="F6" s="64">
        <v>2970049</v>
      </c>
      <c r="G6" s="64">
        <v>4993209</v>
      </c>
      <c r="H6" s="64">
        <v>4025244</v>
      </c>
      <c r="I6" s="64">
        <v>11988502</v>
      </c>
      <c r="J6" s="64">
        <v>3815846</v>
      </c>
      <c r="K6" s="64">
        <v>3928238</v>
      </c>
      <c r="L6" s="64">
        <v>3250570</v>
      </c>
      <c r="M6" s="64">
        <v>10994654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22983156</v>
      </c>
      <c r="W6" s="64">
        <v>35128000</v>
      </c>
      <c r="X6" s="64">
        <v>-12144844</v>
      </c>
      <c r="Y6" s="65">
        <v>-34.57</v>
      </c>
      <c r="Z6" s="66">
        <v>70256000</v>
      </c>
    </row>
    <row r="7" spans="1:26" ht="13.5">
      <c r="A7" s="62" t="s">
        <v>33</v>
      </c>
      <c r="B7" s="18">
        <v>439193</v>
      </c>
      <c r="C7" s="18">
        <v>0</v>
      </c>
      <c r="D7" s="63">
        <v>339000</v>
      </c>
      <c r="E7" s="64">
        <v>339000</v>
      </c>
      <c r="F7" s="64">
        <v>0</v>
      </c>
      <c r="G7" s="64">
        <v>0</v>
      </c>
      <c r="H7" s="64">
        <v>0</v>
      </c>
      <c r="I7" s="64">
        <v>0</v>
      </c>
      <c r="J7" s="64">
        <v>215</v>
      </c>
      <c r="K7" s="64">
        <v>0</v>
      </c>
      <c r="L7" s="64">
        <v>126</v>
      </c>
      <c r="M7" s="64">
        <v>341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341</v>
      </c>
      <c r="W7" s="64">
        <v>169500</v>
      </c>
      <c r="X7" s="64">
        <v>-169159</v>
      </c>
      <c r="Y7" s="65">
        <v>-99.8</v>
      </c>
      <c r="Z7" s="66">
        <v>339000</v>
      </c>
    </row>
    <row r="8" spans="1:26" ht="13.5">
      <c r="A8" s="62" t="s">
        <v>34</v>
      </c>
      <c r="B8" s="18">
        <v>83685462</v>
      </c>
      <c r="C8" s="18">
        <v>0</v>
      </c>
      <c r="D8" s="63">
        <v>86121000</v>
      </c>
      <c r="E8" s="64">
        <v>86121000</v>
      </c>
      <c r="F8" s="64">
        <v>34409000</v>
      </c>
      <c r="G8" s="64">
        <v>1290000</v>
      </c>
      <c r="H8" s="64">
        <v>0</v>
      </c>
      <c r="I8" s="64">
        <v>35699000</v>
      </c>
      <c r="J8" s="64">
        <v>0</v>
      </c>
      <c r="K8" s="64">
        <v>1477271</v>
      </c>
      <c r="L8" s="64">
        <v>800000</v>
      </c>
      <c r="M8" s="64">
        <v>2277271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37976271</v>
      </c>
      <c r="W8" s="64">
        <v>43060500</v>
      </c>
      <c r="X8" s="64">
        <v>-5084229</v>
      </c>
      <c r="Y8" s="65">
        <v>-11.81</v>
      </c>
      <c r="Z8" s="66">
        <v>86121000</v>
      </c>
    </row>
    <row r="9" spans="1:26" ht="13.5">
      <c r="A9" s="62" t="s">
        <v>35</v>
      </c>
      <c r="B9" s="18">
        <v>31082247</v>
      </c>
      <c r="C9" s="18">
        <v>0</v>
      </c>
      <c r="D9" s="63">
        <v>21205000</v>
      </c>
      <c r="E9" s="64">
        <v>21205000</v>
      </c>
      <c r="F9" s="64">
        <v>3552664</v>
      </c>
      <c r="G9" s="64">
        <v>2970812</v>
      </c>
      <c r="H9" s="64">
        <v>2421884</v>
      </c>
      <c r="I9" s="64">
        <v>8945360</v>
      </c>
      <c r="J9" s="64">
        <v>2085291</v>
      </c>
      <c r="K9" s="64">
        <v>1608177</v>
      </c>
      <c r="L9" s="64">
        <v>17184068</v>
      </c>
      <c r="M9" s="64">
        <v>20877536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29822896</v>
      </c>
      <c r="W9" s="64">
        <v>10602500</v>
      </c>
      <c r="X9" s="64">
        <v>19220396</v>
      </c>
      <c r="Y9" s="65">
        <v>181.28</v>
      </c>
      <c r="Z9" s="66">
        <v>21205000</v>
      </c>
    </row>
    <row r="10" spans="1:26" ht="25.5">
      <c r="A10" s="67" t="s">
        <v>99</v>
      </c>
      <c r="B10" s="68">
        <f>SUM(B5:B9)</f>
        <v>191346981</v>
      </c>
      <c r="C10" s="68">
        <f>SUM(C5:C9)</f>
        <v>0</v>
      </c>
      <c r="D10" s="69">
        <f aca="true" t="shared" si="0" ref="D10:Z10">SUM(D5:D9)</f>
        <v>188901000</v>
      </c>
      <c r="E10" s="70">
        <f t="shared" si="0"/>
        <v>188901000</v>
      </c>
      <c r="F10" s="70">
        <f t="shared" si="0"/>
        <v>42473625</v>
      </c>
      <c r="G10" s="70">
        <f t="shared" si="0"/>
        <v>10751201</v>
      </c>
      <c r="H10" s="70">
        <f t="shared" si="0"/>
        <v>7963823</v>
      </c>
      <c r="I10" s="70">
        <f t="shared" si="0"/>
        <v>61188649</v>
      </c>
      <c r="J10" s="70">
        <f t="shared" si="0"/>
        <v>8067119</v>
      </c>
      <c r="K10" s="70">
        <f t="shared" si="0"/>
        <v>8558150</v>
      </c>
      <c r="L10" s="70">
        <f t="shared" si="0"/>
        <v>22658956</v>
      </c>
      <c r="M10" s="70">
        <f t="shared" si="0"/>
        <v>39284225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100472874</v>
      </c>
      <c r="W10" s="70">
        <f t="shared" si="0"/>
        <v>94450500</v>
      </c>
      <c r="X10" s="70">
        <f t="shared" si="0"/>
        <v>6022374</v>
      </c>
      <c r="Y10" s="71">
        <f>+IF(W10&lt;&gt;0,(X10/W10)*100,0)</f>
        <v>6.37622246573602</v>
      </c>
      <c r="Z10" s="72">
        <f t="shared" si="0"/>
        <v>188901000</v>
      </c>
    </row>
    <row r="11" spans="1:26" ht="13.5">
      <c r="A11" s="62" t="s">
        <v>36</v>
      </c>
      <c r="B11" s="18">
        <v>61133523</v>
      </c>
      <c r="C11" s="18">
        <v>0</v>
      </c>
      <c r="D11" s="63">
        <v>67506000</v>
      </c>
      <c r="E11" s="64">
        <v>67506000</v>
      </c>
      <c r="F11" s="64">
        <v>4173019</v>
      </c>
      <c r="G11" s="64">
        <v>4147341</v>
      </c>
      <c r="H11" s="64">
        <v>5766529</v>
      </c>
      <c r="I11" s="64">
        <v>14086889</v>
      </c>
      <c r="J11" s="64">
        <v>4309395</v>
      </c>
      <c r="K11" s="64">
        <v>4540446</v>
      </c>
      <c r="L11" s="64">
        <v>4457851</v>
      </c>
      <c r="M11" s="64">
        <v>13307692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27394581</v>
      </c>
      <c r="W11" s="64">
        <v>33753000</v>
      </c>
      <c r="X11" s="64">
        <v>-6358419</v>
      </c>
      <c r="Y11" s="65">
        <v>-18.84</v>
      </c>
      <c r="Z11" s="66">
        <v>67506000</v>
      </c>
    </row>
    <row r="12" spans="1:26" ht="13.5">
      <c r="A12" s="62" t="s">
        <v>37</v>
      </c>
      <c r="B12" s="18">
        <v>0</v>
      </c>
      <c r="C12" s="18">
        <v>0</v>
      </c>
      <c r="D12" s="63">
        <v>6285000</v>
      </c>
      <c r="E12" s="64">
        <v>6285000</v>
      </c>
      <c r="F12" s="64">
        <v>351044</v>
      </c>
      <c r="G12" s="64">
        <v>292420</v>
      </c>
      <c r="H12" s="64">
        <v>298420</v>
      </c>
      <c r="I12" s="64">
        <v>941884</v>
      </c>
      <c r="J12" s="64">
        <v>356392</v>
      </c>
      <c r="K12" s="64">
        <v>343924</v>
      </c>
      <c r="L12" s="64">
        <v>322906</v>
      </c>
      <c r="M12" s="64">
        <v>1023222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1965106</v>
      </c>
      <c r="W12" s="64">
        <v>3142500</v>
      </c>
      <c r="X12" s="64">
        <v>-1177394</v>
      </c>
      <c r="Y12" s="65">
        <v>-37.47</v>
      </c>
      <c r="Z12" s="66">
        <v>6285000</v>
      </c>
    </row>
    <row r="13" spans="1:26" ht="13.5">
      <c r="A13" s="62" t="s">
        <v>100</v>
      </c>
      <c r="B13" s="18">
        <v>24601019</v>
      </c>
      <c r="C13" s="18">
        <v>0</v>
      </c>
      <c r="D13" s="63">
        <v>2006000</v>
      </c>
      <c r="E13" s="64">
        <v>2006000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24601020</v>
      </c>
      <c r="M13" s="64">
        <v>24601020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24601020</v>
      </c>
      <c r="W13" s="64">
        <v>1003000</v>
      </c>
      <c r="X13" s="64">
        <v>23598020</v>
      </c>
      <c r="Y13" s="65">
        <v>2352.74</v>
      </c>
      <c r="Z13" s="66">
        <v>2006000</v>
      </c>
    </row>
    <row r="14" spans="1:26" ht="13.5">
      <c r="A14" s="62" t="s">
        <v>38</v>
      </c>
      <c r="B14" s="18">
        <v>0</v>
      </c>
      <c r="C14" s="18">
        <v>0</v>
      </c>
      <c r="D14" s="63">
        <v>424000</v>
      </c>
      <c r="E14" s="64">
        <v>424000</v>
      </c>
      <c r="F14" s="64">
        <v>0</v>
      </c>
      <c r="G14" s="64">
        <v>0</v>
      </c>
      <c r="H14" s="64">
        <v>230337</v>
      </c>
      <c r="I14" s="64">
        <v>230337</v>
      </c>
      <c r="J14" s="64">
        <v>0</v>
      </c>
      <c r="K14" s="64">
        <v>0</v>
      </c>
      <c r="L14" s="64">
        <v>757225</v>
      </c>
      <c r="M14" s="64">
        <v>757225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987562</v>
      </c>
      <c r="W14" s="64">
        <v>212000</v>
      </c>
      <c r="X14" s="64">
        <v>775562</v>
      </c>
      <c r="Y14" s="65">
        <v>365.83</v>
      </c>
      <c r="Z14" s="66">
        <v>424000</v>
      </c>
    </row>
    <row r="15" spans="1:26" ht="13.5">
      <c r="A15" s="62" t="s">
        <v>39</v>
      </c>
      <c r="B15" s="18">
        <v>28185051</v>
      </c>
      <c r="C15" s="18">
        <v>0</v>
      </c>
      <c r="D15" s="63">
        <v>27415750</v>
      </c>
      <c r="E15" s="64">
        <v>27415750</v>
      </c>
      <c r="F15" s="64">
        <v>77541</v>
      </c>
      <c r="G15" s="64">
        <v>24918</v>
      </c>
      <c r="H15" s="64">
        <v>642338</v>
      </c>
      <c r="I15" s="64">
        <v>744797</v>
      </c>
      <c r="J15" s="64">
        <v>3686465</v>
      </c>
      <c r="K15" s="64">
        <v>0</v>
      </c>
      <c r="L15" s="64">
        <v>361701</v>
      </c>
      <c r="M15" s="64">
        <v>4048166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4792963</v>
      </c>
      <c r="W15" s="64">
        <v>13707875</v>
      </c>
      <c r="X15" s="64">
        <v>-8914912</v>
      </c>
      <c r="Y15" s="65">
        <v>-65.03</v>
      </c>
      <c r="Z15" s="66">
        <v>27415750</v>
      </c>
    </row>
    <row r="16" spans="1:26" ht="13.5">
      <c r="A16" s="73" t="s">
        <v>40</v>
      </c>
      <c r="B16" s="18">
        <v>0</v>
      </c>
      <c r="C16" s="18">
        <v>0</v>
      </c>
      <c r="D16" s="63">
        <v>18239095</v>
      </c>
      <c r="E16" s="64">
        <v>18239095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9119548</v>
      </c>
      <c r="X16" s="64">
        <v>-9119548</v>
      </c>
      <c r="Y16" s="65">
        <v>-100</v>
      </c>
      <c r="Z16" s="66">
        <v>18239095</v>
      </c>
    </row>
    <row r="17" spans="1:26" ht="13.5">
      <c r="A17" s="62" t="s">
        <v>41</v>
      </c>
      <c r="B17" s="18">
        <v>55091519</v>
      </c>
      <c r="C17" s="18">
        <v>0</v>
      </c>
      <c r="D17" s="63">
        <v>61247000</v>
      </c>
      <c r="E17" s="64">
        <v>61247000</v>
      </c>
      <c r="F17" s="64">
        <v>991382</v>
      </c>
      <c r="G17" s="64">
        <v>1758525</v>
      </c>
      <c r="H17" s="64">
        <v>336117</v>
      </c>
      <c r="I17" s="64">
        <v>3086024</v>
      </c>
      <c r="J17" s="64">
        <v>1409575</v>
      </c>
      <c r="K17" s="64">
        <v>1356353</v>
      </c>
      <c r="L17" s="64">
        <v>28016703</v>
      </c>
      <c r="M17" s="64">
        <v>30782631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33868655</v>
      </c>
      <c r="W17" s="64">
        <v>30623500</v>
      </c>
      <c r="X17" s="64">
        <v>3245155</v>
      </c>
      <c r="Y17" s="65">
        <v>10.6</v>
      </c>
      <c r="Z17" s="66">
        <v>61247000</v>
      </c>
    </row>
    <row r="18" spans="1:26" ht="13.5">
      <c r="A18" s="74" t="s">
        <v>42</v>
      </c>
      <c r="B18" s="75">
        <f>SUM(B11:B17)</f>
        <v>169011112</v>
      </c>
      <c r="C18" s="75">
        <f>SUM(C11:C17)</f>
        <v>0</v>
      </c>
      <c r="D18" s="76">
        <f aca="true" t="shared" si="1" ref="D18:Z18">SUM(D11:D17)</f>
        <v>183122845</v>
      </c>
      <c r="E18" s="77">
        <f t="shared" si="1"/>
        <v>183122845</v>
      </c>
      <c r="F18" s="77">
        <f t="shared" si="1"/>
        <v>5592986</v>
      </c>
      <c r="G18" s="77">
        <f t="shared" si="1"/>
        <v>6223204</v>
      </c>
      <c r="H18" s="77">
        <f t="shared" si="1"/>
        <v>7273741</v>
      </c>
      <c r="I18" s="77">
        <f t="shared" si="1"/>
        <v>19089931</v>
      </c>
      <c r="J18" s="77">
        <f t="shared" si="1"/>
        <v>9761827</v>
      </c>
      <c r="K18" s="77">
        <f t="shared" si="1"/>
        <v>6240723</v>
      </c>
      <c r="L18" s="77">
        <f t="shared" si="1"/>
        <v>58517406</v>
      </c>
      <c r="M18" s="77">
        <f t="shared" si="1"/>
        <v>74519956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93609887</v>
      </c>
      <c r="W18" s="77">
        <f t="shared" si="1"/>
        <v>91561423</v>
      </c>
      <c r="X18" s="77">
        <f t="shared" si="1"/>
        <v>2048464</v>
      </c>
      <c r="Y18" s="71">
        <f>+IF(W18&lt;&gt;0,(X18/W18)*100,0)</f>
        <v>2.237256622802815</v>
      </c>
      <c r="Z18" s="78">
        <f t="shared" si="1"/>
        <v>183122845</v>
      </c>
    </row>
    <row r="19" spans="1:26" ht="13.5">
      <c r="A19" s="74" t="s">
        <v>43</v>
      </c>
      <c r="B19" s="79">
        <f>+B10-B18</f>
        <v>22335869</v>
      </c>
      <c r="C19" s="79">
        <f>+C10-C18</f>
        <v>0</v>
      </c>
      <c r="D19" s="80">
        <f aca="true" t="shared" si="2" ref="D19:Z19">+D10-D18</f>
        <v>5778155</v>
      </c>
      <c r="E19" s="81">
        <f t="shared" si="2"/>
        <v>5778155</v>
      </c>
      <c r="F19" s="81">
        <f t="shared" si="2"/>
        <v>36880639</v>
      </c>
      <c r="G19" s="81">
        <f t="shared" si="2"/>
        <v>4527997</v>
      </c>
      <c r="H19" s="81">
        <f t="shared" si="2"/>
        <v>690082</v>
      </c>
      <c r="I19" s="81">
        <f t="shared" si="2"/>
        <v>42098718</v>
      </c>
      <c r="J19" s="81">
        <f t="shared" si="2"/>
        <v>-1694708</v>
      </c>
      <c r="K19" s="81">
        <f t="shared" si="2"/>
        <v>2317427</v>
      </c>
      <c r="L19" s="81">
        <f t="shared" si="2"/>
        <v>-35858450</v>
      </c>
      <c r="M19" s="81">
        <f t="shared" si="2"/>
        <v>-35235731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6862987</v>
      </c>
      <c r="W19" s="81">
        <f>IF(E10=E18,0,W10-W18)</f>
        <v>2889077</v>
      </c>
      <c r="X19" s="81">
        <f t="shared" si="2"/>
        <v>3973910</v>
      </c>
      <c r="Y19" s="82">
        <f>+IF(W19&lt;&gt;0,(X19/W19)*100,0)</f>
        <v>137.5494664905089</v>
      </c>
      <c r="Z19" s="83">
        <f t="shared" si="2"/>
        <v>5778155</v>
      </c>
    </row>
    <row r="20" spans="1:26" ht="13.5">
      <c r="A20" s="62" t="s">
        <v>44</v>
      </c>
      <c r="B20" s="18">
        <v>36782000</v>
      </c>
      <c r="C20" s="18">
        <v>0</v>
      </c>
      <c r="D20" s="63">
        <v>55271000</v>
      </c>
      <c r="E20" s="64">
        <v>55271000</v>
      </c>
      <c r="F20" s="64">
        <v>0</v>
      </c>
      <c r="G20" s="64">
        <v>400000</v>
      </c>
      <c r="H20" s="64">
        <v>0</v>
      </c>
      <c r="I20" s="64">
        <v>400000</v>
      </c>
      <c r="J20" s="64">
        <v>42415</v>
      </c>
      <c r="K20" s="64">
        <v>623188</v>
      </c>
      <c r="L20" s="64">
        <v>20732180</v>
      </c>
      <c r="M20" s="64">
        <v>21397783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21797783</v>
      </c>
      <c r="W20" s="64">
        <v>27635500</v>
      </c>
      <c r="X20" s="64">
        <v>-5837717</v>
      </c>
      <c r="Y20" s="65">
        <v>-21.12</v>
      </c>
      <c r="Z20" s="66">
        <v>55271000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59117869</v>
      </c>
      <c r="C22" s="90">
        <f>SUM(C19:C21)</f>
        <v>0</v>
      </c>
      <c r="D22" s="91">
        <f aca="true" t="shared" si="3" ref="D22:Z22">SUM(D19:D21)</f>
        <v>61049155</v>
      </c>
      <c r="E22" s="92">
        <f t="shared" si="3"/>
        <v>61049155</v>
      </c>
      <c r="F22" s="92">
        <f t="shared" si="3"/>
        <v>36880639</v>
      </c>
      <c r="G22" s="92">
        <f t="shared" si="3"/>
        <v>4927997</v>
      </c>
      <c r="H22" s="92">
        <f t="shared" si="3"/>
        <v>690082</v>
      </c>
      <c r="I22" s="92">
        <f t="shared" si="3"/>
        <v>42498718</v>
      </c>
      <c r="J22" s="92">
        <f t="shared" si="3"/>
        <v>-1652293</v>
      </c>
      <c r="K22" s="92">
        <f t="shared" si="3"/>
        <v>2940615</v>
      </c>
      <c r="L22" s="92">
        <f t="shared" si="3"/>
        <v>-15126270</v>
      </c>
      <c r="M22" s="92">
        <f t="shared" si="3"/>
        <v>-13837948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28660770</v>
      </c>
      <c r="W22" s="92">
        <f t="shared" si="3"/>
        <v>30524577</v>
      </c>
      <c r="X22" s="92">
        <f t="shared" si="3"/>
        <v>-1863807</v>
      </c>
      <c r="Y22" s="93">
        <f>+IF(W22&lt;&gt;0,(X22/W22)*100,0)</f>
        <v>-6.1059224506206915</v>
      </c>
      <c r="Z22" s="94">
        <f t="shared" si="3"/>
        <v>61049155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59117869</v>
      </c>
      <c r="C24" s="79">
        <f>SUM(C22:C23)</f>
        <v>0</v>
      </c>
      <c r="D24" s="80">
        <f aca="true" t="shared" si="4" ref="D24:Z24">SUM(D22:D23)</f>
        <v>61049155</v>
      </c>
      <c r="E24" s="81">
        <f t="shared" si="4"/>
        <v>61049155</v>
      </c>
      <c r="F24" s="81">
        <f t="shared" si="4"/>
        <v>36880639</v>
      </c>
      <c r="G24" s="81">
        <f t="shared" si="4"/>
        <v>4927997</v>
      </c>
      <c r="H24" s="81">
        <f t="shared" si="4"/>
        <v>690082</v>
      </c>
      <c r="I24" s="81">
        <f t="shared" si="4"/>
        <v>42498718</v>
      </c>
      <c r="J24" s="81">
        <f t="shared" si="4"/>
        <v>-1652293</v>
      </c>
      <c r="K24" s="81">
        <f t="shared" si="4"/>
        <v>2940615</v>
      </c>
      <c r="L24" s="81">
        <f t="shared" si="4"/>
        <v>-15126270</v>
      </c>
      <c r="M24" s="81">
        <f t="shared" si="4"/>
        <v>-13837948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28660770</v>
      </c>
      <c r="W24" s="81">
        <f t="shared" si="4"/>
        <v>30524577</v>
      </c>
      <c r="X24" s="81">
        <f t="shared" si="4"/>
        <v>-1863807</v>
      </c>
      <c r="Y24" s="82">
        <f>+IF(W24&lt;&gt;0,(X24/W24)*100,0)</f>
        <v>-6.1059224506206915</v>
      </c>
      <c r="Z24" s="83">
        <f t="shared" si="4"/>
        <v>61049155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18868584</v>
      </c>
      <c r="C27" s="21">
        <v>0</v>
      </c>
      <c r="D27" s="103">
        <v>61046052</v>
      </c>
      <c r="E27" s="104">
        <v>61046052</v>
      </c>
      <c r="F27" s="104">
        <v>815930</v>
      </c>
      <c r="G27" s="104">
        <v>1721443</v>
      </c>
      <c r="H27" s="104">
        <v>474328</v>
      </c>
      <c r="I27" s="104">
        <v>3011701</v>
      </c>
      <c r="J27" s="104">
        <v>3001666</v>
      </c>
      <c r="K27" s="104">
        <v>2578333</v>
      </c>
      <c r="L27" s="104">
        <v>330907</v>
      </c>
      <c r="M27" s="104">
        <v>5910906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8922607</v>
      </c>
      <c r="W27" s="104">
        <v>30523026</v>
      </c>
      <c r="X27" s="104">
        <v>-21600419</v>
      </c>
      <c r="Y27" s="105">
        <v>-70.77</v>
      </c>
      <c r="Z27" s="106">
        <v>61046052</v>
      </c>
    </row>
    <row r="28" spans="1:26" ht="13.5">
      <c r="A28" s="107" t="s">
        <v>44</v>
      </c>
      <c r="B28" s="18">
        <v>18868584</v>
      </c>
      <c r="C28" s="18">
        <v>0</v>
      </c>
      <c r="D28" s="63">
        <v>55271317</v>
      </c>
      <c r="E28" s="64">
        <v>55271317</v>
      </c>
      <c r="F28" s="64">
        <v>815930</v>
      </c>
      <c r="G28" s="64">
        <v>1721443</v>
      </c>
      <c r="H28" s="64">
        <v>474328</v>
      </c>
      <c r="I28" s="64">
        <v>3011701</v>
      </c>
      <c r="J28" s="64">
        <v>3001666</v>
      </c>
      <c r="K28" s="64">
        <v>2578333</v>
      </c>
      <c r="L28" s="64">
        <v>330907</v>
      </c>
      <c r="M28" s="64">
        <v>5910906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8922607</v>
      </c>
      <c r="W28" s="64">
        <v>27635659</v>
      </c>
      <c r="X28" s="64">
        <v>-18713052</v>
      </c>
      <c r="Y28" s="65">
        <v>-67.71</v>
      </c>
      <c r="Z28" s="66">
        <v>55271317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5774735</v>
      </c>
      <c r="E31" s="64">
        <v>5774735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2887368</v>
      </c>
      <c r="X31" s="64">
        <v>-2887368</v>
      </c>
      <c r="Y31" s="65">
        <v>-100</v>
      </c>
      <c r="Z31" s="66">
        <v>5774735</v>
      </c>
    </row>
    <row r="32" spans="1:26" ht="13.5">
      <c r="A32" s="74" t="s">
        <v>50</v>
      </c>
      <c r="B32" s="21">
        <f>SUM(B28:B31)</f>
        <v>18868584</v>
      </c>
      <c r="C32" s="21">
        <f>SUM(C28:C31)</f>
        <v>0</v>
      </c>
      <c r="D32" s="103">
        <f aca="true" t="shared" si="5" ref="D32:Z32">SUM(D28:D31)</f>
        <v>61046052</v>
      </c>
      <c r="E32" s="104">
        <f t="shared" si="5"/>
        <v>61046052</v>
      </c>
      <c r="F32" s="104">
        <f t="shared" si="5"/>
        <v>815930</v>
      </c>
      <c r="G32" s="104">
        <f t="shared" si="5"/>
        <v>1721443</v>
      </c>
      <c r="H32" s="104">
        <f t="shared" si="5"/>
        <v>474328</v>
      </c>
      <c r="I32" s="104">
        <f t="shared" si="5"/>
        <v>3011701</v>
      </c>
      <c r="J32" s="104">
        <f t="shared" si="5"/>
        <v>3001666</v>
      </c>
      <c r="K32" s="104">
        <f t="shared" si="5"/>
        <v>2578333</v>
      </c>
      <c r="L32" s="104">
        <f t="shared" si="5"/>
        <v>330907</v>
      </c>
      <c r="M32" s="104">
        <f t="shared" si="5"/>
        <v>5910906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8922607</v>
      </c>
      <c r="W32" s="104">
        <f t="shared" si="5"/>
        <v>30523027</v>
      </c>
      <c r="X32" s="104">
        <f t="shared" si="5"/>
        <v>-21600420</v>
      </c>
      <c r="Y32" s="105">
        <f>+IF(W32&lt;&gt;0,(X32/W32)*100,0)</f>
        <v>-70.7676207867588</v>
      </c>
      <c r="Z32" s="106">
        <f t="shared" si="5"/>
        <v>61046052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80234158</v>
      </c>
      <c r="C35" s="18">
        <v>0</v>
      </c>
      <c r="D35" s="63">
        <v>7327000</v>
      </c>
      <c r="E35" s="64">
        <v>7327000</v>
      </c>
      <c r="F35" s="64">
        <v>213223951</v>
      </c>
      <c r="G35" s="64">
        <v>207614976</v>
      </c>
      <c r="H35" s="64">
        <v>120775714</v>
      </c>
      <c r="I35" s="64">
        <v>120775714</v>
      </c>
      <c r="J35" s="64">
        <v>99917930</v>
      </c>
      <c r="K35" s="64">
        <v>106107746</v>
      </c>
      <c r="L35" s="64">
        <v>56232253</v>
      </c>
      <c r="M35" s="64">
        <v>56232253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56232253</v>
      </c>
      <c r="W35" s="64">
        <v>3663500</v>
      </c>
      <c r="X35" s="64">
        <v>52568753</v>
      </c>
      <c r="Y35" s="65">
        <v>1434.93</v>
      </c>
      <c r="Z35" s="66">
        <v>7327000</v>
      </c>
    </row>
    <row r="36" spans="1:26" ht="13.5">
      <c r="A36" s="62" t="s">
        <v>53</v>
      </c>
      <c r="B36" s="18">
        <v>572022051</v>
      </c>
      <c r="C36" s="18">
        <v>0</v>
      </c>
      <c r="D36" s="63">
        <v>192283000</v>
      </c>
      <c r="E36" s="64">
        <v>192283000</v>
      </c>
      <c r="F36" s="64">
        <v>583042596</v>
      </c>
      <c r="G36" s="64">
        <v>586300370</v>
      </c>
      <c r="H36" s="64">
        <v>574825787</v>
      </c>
      <c r="I36" s="64">
        <v>574825787</v>
      </c>
      <c r="J36" s="64">
        <v>576820194</v>
      </c>
      <c r="K36" s="64">
        <v>577583582</v>
      </c>
      <c r="L36" s="64">
        <v>572035308</v>
      </c>
      <c r="M36" s="64">
        <v>572035308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572035308</v>
      </c>
      <c r="W36" s="64">
        <v>96141500</v>
      </c>
      <c r="X36" s="64">
        <v>475893808</v>
      </c>
      <c r="Y36" s="65">
        <v>494.99</v>
      </c>
      <c r="Z36" s="66">
        <v>192283000</v>
      </c>
    </row>
    <row r="37" spans="1:26" ht="13.5">
      <c r="A37" s="62" t="s">
        <v>54</v>
      </c>
      <c r="B37" s="18">
        <v>55484917</v>
      </c>
      <c r="C37" s="18">
        <v>0</v>
      </c>
      <c r="D37" s="63">
        <v>62384000</v>
      </c>
      <c r="E37" s="64">
        <v>62384000</v>
      </c>
      <c r="F37" s="64">
        <v>159077674</v>
      </c>
      <c r="G37" s="64">
        <v>175790691</v>
      </c>
      <c r="H37" s="64">
        <v>54440018</v>
      </c>
      <c r="I37" s="64">
        <v>54440018</v>
      </c>
      <c r="J37" s="64">
        <v>34546383</v>
      </c>
      <c r="K37" s="64">
        <v>32508188</v>
      </c>
      <c r="L37" s="64">
        <v>37707807</v>
      </c>
      <c r="M37" s="64">
        <v>37707807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37707807</v>
      </c>
      <c r="W37" s="64">
        <v>31192000</v>
      </c>
      <c r="X37" s="64">
        <v>6515807</v>
      </c>
      <c r="Y37" s="65">
        <v>20.89</v>
      </c>
      <c r="Z37" s="66">
        <v>62384000</v>
      </c>
    </row>
    <row r="38" spans="1:26" ht="13.5">
      <c r="A38" s="62" t="s">
        <v>55</v>
      </c>
      <c r="B38" s="18">
        <v>20759867</v>
      </c>
      <c r="C38" s="18">
        <v>0</v>
      </c>
      <c r="D38" s="63">
        <v>8584000</v>
      </c>
      <c r="E38" s="64">
        <v>8584000</v>
      </c>
      <c r="F38" s="64">
        <v>15790242</v>
      </c>
      <c r="G38" s="64">
        <v>16663966</v>
      </c>
      <c r="H38" s="64">
        <v>15725290</v>
      </c>
      <c r="I38" s="64">
        <v>15725290</v>
      </c>
      <c r="J38" s="64">
        <v>15040766</v>
      </c>
      <c r="K38" s="64">
        <v>20140740</v>
      </c>
      <c r="L38" s="64">
        <v>10930625</v>
      </c>
      <c r="M38" s="64">
        <v>10930625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10930625</v>
      </c>
      <c r="W38" s="64">
        <v>4292000</v>
      </c>
      <c r="X38" s="64">
        <v>6638625</v>
      </c>
      <c r="Y38" s="65">
        <v>154.67</v>
      </c>
      <c r="Z38" s="66">
        <v>8584000</v>
      </c>
    </row>
    <row r="39" spans="1:26" ht="13.5">
      <c r="A39" s="62" t="s">
        <v>56</v>
      </c>
      <c r="B39" s="18">
        <v>576011425</v>
      </c>
      <c r="C39" s="18">
        <v>0</v>
      </c>
      <c r="D39" s="63">
        <v>128642000</v>
      </c>
      <c r="E39" s="64">
        <v>128642000</v>
      </c>
      <c r="F39" s="64">
        <v>621398632</v>
      </c>
      <c r="G39" s="64">
        <v>601460688</v>
      </c>
      <c r="H39" s="64">
        <v>625436192</v>
      </c>
      <c r="I39" s="64">
        <v>625436192</v>
      </c>
      <c r="J39" s="64">
        <v>627150974</v>
      </c>
      <c r="K39" s="64">
        <v>631042399</v>
      </c>
      <c r="L39" s="64">
        <v>579629128</v>
      </c>
      <c r="M39" s="64">
        <v>579629128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579629128</v>
      </c>
      <c r="W39" s="64">
        <v>64321000</v>
      </c>
      <c r="X39" s="64">
        <v>515308128</v>
      </c>
      <c r="Y39" s="65">
        <v>801.15</v>
      </c>
      <c r="Z39" s="66">
        <v>128642000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60226547</v>
      </c>
      <c r="C42" s="18">
        <v>0</v>
      </c>
      <c r="D42" s="63">
        <v>56905988</v>
      </c>
      <c r="E42" s="64">
        <v>56905988</v>
      </c>
      <c r="F42" s="64">
        <v>36801527</v>
      </c>
      <c r="G42" s="64">
        <v>-7162056</v>
      </c>
      <c r="H42" s="64">
        <v>-26592447</v>
      </c>
      <c r="I42" s="64">
        <v>3047024</v>
      </c>
      <c r="J42" s="64">
        <v>-6744667</v>
      </c>
      <c r="K42" s="64">
        <v>21462120</v>
      </c>
      <c r="L42" s="64">
        <v>2817458</v>
      </c>
      <c r="M42" s="64">
        <v>17534911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20581935</v>
      </c>
      <c r="W42" s="64">
        <v>53717811</v>
      </c>
      <c r="X42" s="64">
        <v>-33135876</v>
      </c>
      <c r="Y42" s="65">
        <v>-61.69</v>
      </c>
      <c r="Z42" s="66">
        <v>56905988</v>
      </c>
    </row>
    <row r="43" spans="1:26" ht="13.5">
      <c r="A43" s="62" t="s">
        <v>59</v>
      </c>
      <c r="B43" s="18">
        <v>-28893318</v>
      </c>
      <c r="C43" s="18">
        <v>0</v>
      </c>
      <c r="D43" s="63">
        <v>-52920996</v>
      </c>
      <c r="E43" s="64">
        <v>-52920996</v>
      </c>
      <c r="F43" s="64">
        <v>-815931</v>
      </c>
      <c r="G43" s="64">
        <v>-1721443</v>
      </c>
      <c r="H43" s="64">
        <v>-474529</v>
      </c>
      <c r="I43" s="64">
        <v>-3011903</v>
      </c>
      <c r="J43" s="64">
        <v>-3001666</v>
      </c>
      <c r="K43" s="64">
        <v>-2578333</v>
      </c>
      <c r="L43" s="64">
        <v>-1743726</v>
      </c>
      <c r="M43" s="64">
        <v>-7323725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-10335628</v>
      </c>
      <c r="W43" s="64">
        <v>-26460498</v>
      </c>
      <c r="X43" s="64">
        <v>16124870</v>
      </c>
      <c r="Y43" s="65">
        <v>-60.94</v>
      </c>
      <c r="Z43" s="66">
        <v>-52920996</v>
      </c>
    </row>
    <row r="44" spans="1:26" ht="13.5">
      <c r="A44" s="62" t="s">
        <v>60</v>
      </c>
      <c r="B44" s="18">
        <v>-1372838</v>
      </c>
      <c r="C44" s="18">
        <v>0</v>
      </c>
      <c r="D44" s="63">
        <v>2147004</v>
      </c>
      <c r="E44" s="64">
        <v>2147004</v>
      </c>
      <c r="F44" s="64">
        <v>0</v>
      </c>
      <c r="G44" s="64">
        <v>0</v>
      </c>
      <c r="H44" s="64">
        <v>0</v>
      </c>
      <c r="I44" s="64">
        <v>0</v>
      </c>
      <c r="J44" s="64">
        <v>-226881</v>
      </c>
      <c r="K44" s="64">
        <v>0</v>
      </c>
      <c r="L44" s="64">
        <v>0</v>
      </c>
      <c r="M44" s="64">
        <v>-226881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-226881</v>
      </c>
      <c r="W44" s="64">
        <v>1073502</v>
      </c>
      <c r="X44" s="64">
        <v>-1300383</v>
      </c>
      <c r="Y44" s="65">
        <v>-121.13</v>
      </c>
      <c r="Z44" s="66">
        <v>2147004</v>
      </c>
    </row>
    <row r="45" spans="1:26" ht="13.5">
      <c r="A45" s="74" t="s">
        <v>61</v>
      </c>
      <c r="B45" s="21">
        <v>31247660</v>
      </c>
      <c r="C45" s="21">
        <v>0</v>
      </c>
      <c r="D45" s="103">
        <v>6131996</v>
      </c>
      <c r="E45" s="104">
        <v>6131996</v>
      </c>
      <c r="F45" s="104">
        <v>38311248</v>
      </c>
      <c r="G45" s="104">
        <v>29427749</v>
      </c>
      <c r="H45" s="104">
        <v>2360773</v>
      </c>
      <c r="I45" s="104">
        <v>2360773</v>
      </c>
      <c r="J45" s="104">
        <v>-7612441</v>
      </c>
      <c r="K45" s="104">
        <v>11271346</v>
      </c>
      <c r="L45" s="104">
        <v>12345078</v>
      </c>
      <c r="M45" s="104">
        <v>12345078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12345078</v>
      </c>
      <c r="W45" s="104">
        <v>28330815</v>
      </c>
      <c r="X45" s="104">
        <v>-15985737</v>
      </c>
      <c r="Y45" s="105">
        <v>-56.43</v>
      </c>
      <c r="Z45" s="106">
        <v>6131996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6536209</v>
      </c>
      <c r="C49" s="56">
        <v>0</v>
      </c>
      <c r="D49" s="133">
        <v>6841244</v>
      </c>
      <c r="E49" s="58">
        <v>7135558</v>
      </c>
      <c r="F49" s="58">
        <v>0</v>
      </c>
      <c r="G49" s="58">
        <v>0</v>
      </c>
      <c r="H49" s="58">
        <v>0</v>
      </c>
      <c r="I49" s="58">
        <v>7143772</v>
      </c>
      <c r="J49" s="58">
        <v>0</v>
      </c>
      <c r="K49" s="58">
        <v>0</v>
      </c>
      <c r="L49" s="58">
        <v>0</v>
      </c>
      <c r="M49" s="58">
        <v>8188462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6387554</v>
      </c>
      <c r="W49" s="58">
        <v>37291761</v>
      </c>
      <c r="X49" s="58">
        <v>198342073</v>
      </c>
      <c r="Y49" s="58">
        <v>277866633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817468</v>
      </c>
      <c r="C51" s="56">
        <v>0</v>
      </c>
      <c r="D51" s="133">
        <v>869143</v>
      </c>
      <c r="E51" s="58">
        <v>5583162</v>
      </c>
      <c r="F51" s="58">
        <v>0</v>
      </c>
      <c r="G51" s="58">
        <v>0</v>
      </c>
      <c r="H51" s="58">
        <v>0</v>
      </c>
      <c r="I51" s="58">
        <v>178805</v>
      </c>
      <c r="J51" s="58">
        <v>0</v>
      </c>
      <c r="K51" s="58">
        <v>0</v>
      </c>
      <c r="L51" s="58">
        <v>0</v>
      </c>
      <c r="M51" s="58">
        <v>2108390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2828493</v>
      </c>
      <c r="W51" s="58">
        <v>2210250</v>
      </c>
      <c r="X51" s="58">
        <v>8095186</v>
      </c>
      <c r="Y51" s="58">
        <v>22690897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104.2497212256325</v>
      </c>
      <c r="C58" s="5">
        <f>IF(C67=0,0,+(C76/C67)*100)</f>
        <v>0</v>
      </c>
      <c r="D58" s="6">
        <f aca="true" t="shared" si="6" ref="D58:Z58">IF(D67=0,0,+(D76/D67)*100)</f>
        <v>68.01538396374264</v>
      </c>
      <c r="E58" s="7">
        <f t="shared" si="6"/>
        <v>68.01538396374264</v>
      </c>
      <c r="F58" s="7">
        <f t="shared" si="6"/>
        <v>69.26397967403312</v>
      </c>
      <c r="G58" s="7">
        <f t="shared" si="6"/>
        <v>49.18399471928683</v>
      </c>
      <c r="H58" s="7">
        <f t="shared" si="6"/>
        <v>72.26284384433515</v>
      </c>
      <c r="I58" s="7">
        <f t="shared" si="6"/>
        <v>62.50562768348453</v>
      </c>
      <c r="J58" s="7">
        <f t="shared" si="6"/>
        <v>65.60772838280477</v>
      </c>
      <c r="K58" s="7">
        <f t="shared" si="6"/>
        <v>59.43533925289556</v>
      </c>
      <c r="L58" s="7">
        <f t="shared" si="6"/>
        <v>63.564867117889136</v>
      </c>
      <c r="M58" s="7">
        <f t="shared" si="6"/>
        <v>62.98572185205865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62.7359121807638</v>
      </c>
      <c r="W58" s="7">
        <f t="shared" si="6"/>
        <v>68.01538396374264</v>
      </c>
      <c r="X58" s="7">
        <f t="shared" si="6"/>
        <v>0</v>
      </c>
      <c r="Y58" s="7">
        <f t="shared" si="6"/>
        <v>0</v>
      </c>
      <c r="Z58" s="8">
        <f t="shared" si="6"/>
        <v>68.01538396374264</v>
      </c>
    </row>
    <row r="59" spans="1:26" ht="13.5">
      <c r="A59" s="36" t="s">
        <v>31</v>
      </c>
      <c r="B59" s="9">
        <f aca="true" t="shared" si="7" ref="B59:Z66">IF(B68=0,0,+(B77/B68)*100)</f>
        <v>134.5759930686424</v>
      </c>
      <c r="C59" s="9">
        <f t="shared" si="7"/>
        <v>0</v>
      </c>
      <c r="D59" s="2">
        <f t="shared" si="7"/>
        <v>85</v>
      </c>
      <c r="E59" s="10">
        <f t="shared" si="7"/>
        <v>85</v>
      </c>
      <c r="F59" s="10">
        <f t="shared" si="7"/>
        <v>14.263784184830264</v>
      </c>
      <c r="G59" s="10">
        <f t="shared" si="7"/>
        <v>12.728663220187286</v>
      </c>
      <c r="H59" s="10">
        <f t="shared" si="7"/>
        <v>100</v>
      </c>
      <c r="I59" s="10">
        <f t="shared" si="7"/>
        <v>42.30226303380733</v>
      </c>
      <c r="J59" s="10">
        <f t="shared" si="7"/>
        <v>7.057361202751728</v>
      </c>
      <c r="K59" s="10">
        <f t="shared" si="7"/>
        <v>13.756552435019529</v>
      </c>
      <c r="L59" s="10">
        <f t="shared" si="7"/>
        <v>12.609676223430549</v>
      </c>
      <c r="M59" s="10">
        <f t="shared" si="7"/>
        <v>10.612623852767877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25.511294388872898</v>
      </c>
      <c r="W59" s="10">
        <f t="shared" si="7"/>
        <v>85</v>
      </c>
      <c r="X59" s="10">
        <f t="shared" si="7"/>
        <v>0</v>
      </c>
      <c r="Y59" s="10">
        <f t="shared" si="7"/>
        <v>0</v>
      </c>
      <c r="Z59" s="11">
        <f t="shared" si="7"/>
        <v>85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59.83404691414257</v>
      </c>
      <c r="E60" s="13">
        <f t="shared" si="7"/>
        <v>59.83404691414257</v>
      </c>
      <c r="F60" s="13">
        <f t="shared" si="7"/>
        <v>109.78892940823535</v>
      </c>
      <c r="G60" s="13">
        <f t="shared" si="7"/>
        <v>65.3043964312329</v>
      </c>
      <c r="H60" s="13">
        <f t="shared" si="7"/>
        <v>71.82881335889203</v>
      </c>
      <c r="I60" s="13">
        <f t="shared" si="7"/>
        <v>78.51568944977446</v>
      </c>
      <c r="J60" s="13">
        <f t="shared" si="7"/>
        <v>104.68184512687357</v>
      </c>
      <c r="K60" s="13">
        <f t="shared" si="7"/>
        <v>77.39485234855933</v>
      </c>
      <c r="L60" s="13">
        <f t="shared" si="7"/>
        <v>90.88741359207769</v>
      </c>
      <c r="M60" s="13">
        <f t="shared" si="7"/>
        <v>90.85425516801166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84.4181973963889</v>
      </c>
      <c r="W60" s="13">
        <f t="shared" si="7"/>
        <v>59.83404691414257</v>
      </c>
      <c r="X60" s="13">
        <f t="shared" si="7"/>
        <v>0</v>
      </c>
      <c r="Y60" s="13">
        <f t="shared" si="7"/>
        <v>0</v>
      </c>
      <c r="Z60" s="14">
        <f t="shared" si="7"/>
        <v>59.83404691414257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59.773463391702904</v>
      </c>
      <c r="E61" s="13">
        <f t="shared" si="7"/>
        <v>59.773463391702904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59.773463391702904</v>
      </c>
      <c r="X61" s="13">
        <f t="shared" si="7"/>
        <v>0</v>
      </c>
      <c r="Y61" s="13">
        <f t="shared" si="7"/>
        <v>0</v>
      </c>
      <c r="Z61" s="14">
        <f t="shared" si="7"/>
        <v>59.773463391702904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46.37146011366889</v>
      </c>
      <c r="E62" s="13">
        <f t="shared" si="7"/>
        <v>46.37146011366889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46.37146011366889</v>
      </c>
      <c r="X62" s="13">
        <f t="shared" si="7"/>
        <v>0</v>
      </c>
      <c r="Y62" s="13">
        <f t="shared" si="7"/>
        <v>0</v>
      </c>
      <c r="Z62" s="14">
        <f t="shared" si="7"/>
        <v>46.37146011366889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69.86059258196427</v>
      </c>
      <c r="E63" s="13">
        <f t="shared" si="7"/>
        <v>69.86059258196427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69.86059258196427</v>
      </c>
      <c r="X63" s="13">
        <f t="shared" si="7"/>
        <v>0</v>
      </c>
      <c r="Y63" s="13">
        <f t="shared" si="7"/>
        <v>0</v>
      </c>
      <c r="Z63" s="14">
        <f t="shared" si="7"/>
        <v>69.86059258196427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90</v>
      </c>
      <c r="E64" s="13">
        <f t="shared" si="7"/>
        <v>90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90</v>
      </c>
      <c r="X64" s="13">
        <f t="shared" si="7"/>
        <v>0</v>
      </c>
      <c r="Y64" s="13">
        <f t="shared" si="7"/>
        <v>0</v>
      </c>
      <c r="Z64" s="14">
        <f t="shared" si="7"/>
        <v>90</v>
      </c>
    </row>
    <row r="65" spans="1:26" ht="13.5">
      <c r="A65" s="38" t="s">
        <v>111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18027.33856700575</v>
      </c>
      <c r="G65" s="13">
        <f t="shared" si="7"/>
        <v>12663.242718446603</v>
      </c>
      <c r="H65" s="13">
        <f t="shared" si="7"/>
        <v>9673.084643693544</v>
      </c>
      <c r="I65" s="13">
        <f t="shared" si="7"/>
        <v>12767.001681857639</v>
      </c>
      <c r="J65" s="13">
        <f t="shared" si="7"/>
        <v>10590.428972904183</v>
      </c>
      <c r="K65" s="13">
        <f t="shared" si="7"/>
        <v>14375.403092344792</v>
      </c>
      <c r="L65" s="13">
        <f t="shared" si="7"/>
        <v>8278.298027348128</v>
      </c>
      <c r="M65" s="13">
        <f t="shared" si="7"/>
        <v>10564.33927343874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11529.367791161318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97.43181818181819</v>
      </c>
      <c r="E66" s="16">
        <f t="shared" si="7"/>
        <v>97.43181818181819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97.43181818181819</v>
      </c>
      <c r="X66" s="16">
        <f t="shared" si="7"/>
        <v>0</v>
      </c>
      <c r="Y66" s="16">
        <f t="shared" si="7"/>
        <v>0</v>
      </c>
      <c r="Z66" s="17">
        <f t="shared" si="7"/>
        <v>97.43181818181819</v>
      </c>
    </row>
    <row r="67" spans="1:26" ht="13.5" hidden="1">
      <c r="A67" s="40" t="s">
        <v>113</v>
      </c>
      <c r="B67" s="23">
        <v>91143602</v>
      </c>
      <c r="C67" s="23"/>
      <c r="D67" s="24">
        <v>94436000</v>
      </c>
      <c r="E67" s="25">
        <v>94436000</v>
      </c>
      <c r="F67" s="25">
        <v>5025296</v>
      </c>
      <c r="G67" s="25">
        <v>7017234</v>
      </c>
      <c r="H67" s="25">
        <v>6099926</v>
      </c>
      <c r="I67" s="25">
        <v>18142456</v>
      </c>
      <c r="J67" s="25">
        <v>6321426</v>
      </c>
      <c r="K67" s="25">
        <v>5472702</v>
      </c>
      <c r="L67" s="25">
        <v>4930310</v>
      </c>
      <c r="M67" s="25">
        <v>16724438</v>
      </c>
      <c r="N67" s="25"/>
      <c r="O67" s="25"/>
      <c r="P67" s="25"/>
      <c r="Q67" s="25"/>
      <c r="R67" s="25"/>
      <c r="S67" s="25"/>
      <c r="T67" s="25"/>
      <c r="U67" s="25"/>
      <c r="V67" s="25">
        <v>34866894</v>
      </c>
      <c r="W67" s="25">
        <v>47218000</v>
      </c>
      <c r="X67" s="25"/>
      <c r="Y67" s="24"/>
      <c r="Z67" s="26">
        <v>94436000</v>
      </c>
    </row>
    <row r="68" spans="1:26" ht="13.5" hidden="1">
      <c r="A68" s="36" t="s">
        <v>31</v>
      </c>
      <c r="B68" s="18">
        <v>11202423</v>
      </c>
      <c r="C68" s="18"/>
      <c r="D68" s="19">
        <v>10980000</v>
      </c>
      <c r="E68" s="20">
        <v>10980000</v>
      </c>
      <c r="F68" s="20">
        <v>1541912</v>
      </c>
      <c r="G68" s="20">
        <v>1497180</v>
      </c>
      <c r="H68" s="20">
        <v>1516695</v>
      </c>
      <c r="I68" s="20">
        <v>4555787</v>
      </c>
      <c r="J68" s="20">
        <v>2165767</v>
      </c>
      <c r="K68" s="20">
        <v>1544464</v>
      </c>
      <c r="L68" s="20">
        <v>1424192</v>
      </c>
      <c r="M68" s="20">
        <v>5134423</v>
      </c>
      <c r="N68" s="20"/>
      <c r="O68" s="20"/>
      <c r="P68" s="20"/>
      <c r="Q68" s="20"/>
      <c r="R68" s="20"/>
      <c r="S68" s="20"/>
      <c r="T68" s="20"/>
      <c r="U68" s="20"/>
      <c r="V68" s="20">
        <v>9690210</v>
      </c>
      <c r="W68" s="20">
        <v>5490000</v>
      </c>
      <c r="X68" s="20"/>
      <c r="Y68" s="19"/>
      <c r="Z68" s="22">
        <v>10980000</v>
      </c>
    </row>
    <row r="69" spans="1:26" ht="13.5" hidden="1">
      <c r="A69" s="37" t="s">
        <v>32</v>
      </c>
      <c r="B69" s="18">
        <v>64937656</v>
      </c>
      <c r="C69" s="18"/>
      <c r="D69" s="19">
        <v>70256000</v>
      </c>
      <c r="E69" s="20">
        <v>70256000</v>
      </c>
      <c r="F69" s="20">
        <v>2970049</v>
      </c>
      <c r="G69" s="20">
        <v>4993209</v>
      </c>
      <c r="H69" s="20">
        <v>4025244</v>
      </c>
      <c r="I69" s="20">
        <v>11988502</v>
      </c>
      <c r="J69" s="20">
        <v>3815846</v>
      </c>
      <c r="K69" s="20">
        <v>3928238</v>
      </c>
      <c r="L69" s="20">
        <v>3250570</v>
      </c>
      <c r="M69" s="20">
        <v>10994654</v>
      </c>
      <c r="N69" s="20"/>
      <c r="O69" s="20"/>
      <c r="P69" s="20"/>
      <c r="Q69" s="20"/>
      <c r="R69" s="20"/>
      <c r="S69" s="20"/>
      <c r="T69" s="20"/>
      <c r="U69" s="20"/>
      <c r="V69" s="20">
        <v>22983156</v>
      </c>
      <c r="W69" s="20">
        <v>35128000</v>
      </c>
      <c r="X69" s="20"/>
      <c r="Y69" s="19"/>
      <c r="Z69" s="22">
        <v>70256000</v>
      </c>
    </row>
    <row r="70" spans="1:26" ht="13.5" hidden="1">
      <c r="A70" s="38" t="s">
        <v>107</v>
      </c>
      <c r="B70" s="18">
        <v>21817961</v>
      </c>
      <c r="C70" s="18"/>
      <c r="D70" s="19">
        <v>25527000</v>
      </c>
      <c r="E70" s="20">
        <v>25527000</v>
      </c>
      <c r="F70" s="20">
        <v>660</v>
      </c>
      <c r="G70" s="20">
        <v>412</v>
      </c>
      <c r="H70" s="20">
        <v>618</v>
      </c>
      <c r="I70" s="20">
        <v>1690</v>
      </c>
      <c r="J70" s="20">
        <v>371</v>
      </c>
      <c r="K70" s="20">
        <v>371</v>
      </c>
      <c r="L70" s="20">
        <v>2740</v>
      </c>
      <c r="M70" s="20">
        <v>3482</v>
      </c>
      <c r="N70" s="20"/>
      <c r="O70" s="20"/>
      <c r="P70" s="20"/>
      <c r="Q70" s="20"/>
      <c r="R70" s="20"/>
      <c r="S70" s="20"/>
      <c r="T70" s="20"/>
      <c r="U70" s="20"/>
      <c r="V70" s="20">
        <v>5172</v>
      </c>
      <c r="W70" s="20">
        <v>12763500</v>
      </c>
      <c r="X70" s="20"/>
      <c r="Y70" s="19"/>
      <c r="Z70" s="22">
        <v>25527000</v>
      </c>
    </row>
    <row r="71" spans="1:26" ht="13.5" hidden="1">
      <c r="A71" s="38" t="s">
        <v>108</v>
      </c>
      <c r="B71" s="18">
        <v>15760310</v>
      </c>
      <c r="C71" s="18"/>
      <c r="D71" s="19">
        <v>24457000</v>
      </c>
      <c r="E71" s="20">
        <v>24457000</v>
      </c>
      <c r="F71" s="20">
        <v>1281930</v>
      </c>
      <c r="G71" s="20">
        <v>3298748</v>
      </c>
      <c r="H71" s="20">
        <v>2324871</v>
      </c>
      <c r="I71" s="20">
        <v>6905549</v>
      </c>
      <c r="J71" s="20">
        <v>2107664</v>
      </c>
      <c r="K71" s="20">
        <v>2235257</v>
      </c>
      <c r="L71" s="20">
        <v>1639223</v>
      </c>
      <c r="M71" s="20">
        <v>5982144</v>
      </c>
      <c r="N71" s="20"/>
      <c r="O71" s="20"/>
      <c r="P71" s="20"/>
      <c r="Q71" s="20"/>
      <c r="R71" s="20"/>
      <c r="S71" s="20"/>
      <c r="T71" s="20"/>
      <c r="U71" s="20"/>
      <c r="V71" s="20">
        <v>12887693</v>
      </c>
      <c r="W71" s="20">
        <v>12228500</v>
      </c>
      <c r="X71" s="20"/>
      <c r="Y71" s="19"/>
      <c r="Z71" s="22">
        <v>24457000</v>
      </c>
    </row>
    <row r="72" spans="1:26" ht="13.5" hidden="1">
      <c r="A72" s="38" t="s">
        <v>109</v>
      </c>
      <c r="B72" s="18">
        <v>18289647</v>
      </c>
      <c r="C72" s="18"/>
      <c r="D72" s="19">
        <v>13939000</v>
      </c>
      <c r="E72" s="20">
        <v>13939000</v>
      </c>
      <c r="F72" s="20">
        <v>1669371</v>
      </c>
      <c r="G72" s="20">
        <v>1668299</v>
      </c>
      <c r="H72" s="20">
        <v>1669865</v>
      </c>
      <c r="I72" s="20">
        <v>5007535</v>
      </c>
      <c r="J72" s="20">
        <v>1670093</v>
      </c>
      <c r="K72" s="20">
        <v>1671461</v>
      </c>
      <c r="L72" s="20">
        <v>1572919</v>
      </c>
      <c r="M72" s="20">
        <v>4914473</v>
      </c>
      <c r="N72" s="20"/>
      <c r="O72" s="20"/>
      <c r="P72" s="20"/>
      <c r="Q72" s="20"/>
      <c r="R72" s="20"/>
      <c r="S72" s="20"/>
      <c r="T72" s="20"/>
      <c r="U72" s="20"/>
      <c r="V72" s="20">
        <v>9922008</v>
      </c>
      <c r="W72" s="20">
        <v>6969500</v>
      </c>
      <c r="X72" s="20"/>
      <c r="Y72" s="19"/>
      <c r="Z72" s="22">
        <v>13939000</v>
      </c>
    </row>
    <row r="73" spans="1:26" ht="13.5" hidden="1">
      <c r="A73" s="38" t="s">
        <v>110</v>
      </c>
      <c r="B73" s="18">
        <v>9066312</v>
      </c>
      <c r="C73" s="18"/>
      <c r="D73" s="19">
        <v>6333000</v>
      </c>
      <c r="E73" s="20">
        <v>6333000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3166500</v>
      </c>
      <c r="X73" s="20"/>
      <c r="Y73" s="19"/>
      <c r="Z73" s="22">
        <v>6333000</v>
      </c>
    </row>
    <row r="74" spans="1:26" ht="13.5" hidden="1">
      <c r="A74" s="38" t="s">
        <v>111</v>
      </c>
      <c r="B74" s="18">
        <v>3426</v>
      </c>
      <c r="C74" s="18"/>
      <c r="D74" s="19"/>
      <c r="E74" s="20"/>
      <c r="F74" s="20">
        <v>18088</v>
      </c>
      <c r="G74" s="20">
        <v>25750</v>
      </c>
      <c r="H74" s="20">
        <v>29890</v>
      </c>
      <c r="I74" s="20">
        <v>73728</v>
      </c>
      <c r="J74" s="20">
        <v>37718</v>
      </c>
      <c r="K74" s="20">
        <v>21149</v>
      </c>
      <c r="L74" s="20">
        <v>35688</v>
      </c>
      <c r="M74" s="20">
        <v>94555</v>
      </c>
      <c r="N74" s="20"/>
      <c r="O74" s="20"/>
      <c r="P74" s="20"/>
      <c r="Q74" s="20"/>
      <c r="R74" s="20"/>
      <c r="S74" s="20"/>
      <c r="T74" s="20"/>
      <c r="U74" s="20"/>
      <c r="V74" s="20">
        <v>168283</v>
      </c>
      <c r="W74" s="20"/>
      <c r="X74" s="20"/>
      <c r="Y74" s="19"/>
      <c r="Z74" s="22"/>
    </row>
    <row r="75" spans="1:26" ht="13.5" hidden="1">
      <c r="A75" s="39" t="s">
        <v>112</v>
      </c>
      <c r="B75" s="27">
        <v>15003523</v>
      </c>
      <c r="C75" s="27"/>
      <c r="D75" s="28">
        <v>13200000</v>
      </c>
      <c r="E75" s="29">
        <v>13200000</v>
      </c>
      <c r="F75" s="29">
        <v>513335</v>
      </c>
      <c r="G75" s="29">
        <v>526845</v>
      </c>
      <c r="H75" s="29">
        <v>557987</v>
      </c>
      <c r="I75" s="29">
        <v>1598167</v>
      </c>
      <c r="J75" s="29">
        <v>339813</v>
      </c>
      <c r="K75" s="29"/>
      <c r="L75" s="29">
        <v>255548</v>
      </c>
      <c r="M75" s="29">
        <v>595361</v>
      </c>
      <c r="N75" s="29"/>
      <c r="O75" s="29"/>
      <c r="P75" s="29"/>
      <c r="Q75" s="29"/>
      <c r="R75" s="29"/>
      <c r="S75" s="29"/>
      <c r="T75" s="29"/>
      <c r="U75" s="29"/>
      <c r="V75" s="29">
        <v>2193528</v>
      </c>
      <c r="W75" s="29">
        <v>6600000</v>
      </c>
      <c r="X75" s="29"/>
      <c r="Y75" s="28"/>
      <c r="Z75" s="30">
        <v>13200000</v>
      </c>
    </row>
    <row r="76" spans="1:26" ht="13.5" hidden="1">
      <c r="A76" s="41" t="s">
        <v>114</v>
      </c>
      <c r="B76" s="31">
        <v>95016951</v>
      </c>
      <c r="C76" s="31"/>
      <c r="D76" s="32">
        <v>64231008</v>
      </c>
      <c r="E76" s="33">
        <v>64231008</v>
      </c>
      <c r="F76" s="33">
        <v>3480720</v>
      </c>
      <c r="G76" s="33">
        <v>3451356</v>
      </c>
      <c r="H76" s="33">
        <v>4407980</v>
      </c>
      <c r="I76" s="33">
        <v>11340056</v>
      </c>
      <c r="J76" s="33">
        <v>4147344</v>
      </c>
      <c r="K76" s="33">
        <v>3252719</v>
      </c>
      <c r="L76" s="33">
        <v>3133945</v>
      </c>
      <c r="M76" s="33">
        <v>10534008</v>
      </c>
      <c r="N76" s="33"/>
      <c r="O76" s="33"/>
      <c r="P76" s="33"/>
      <c r="Q76" s="33"/>
      <c r="R76" s="33"/>
      <c r="S76" s="33"/>
      <c r="T76" s="33"/>
      <c r="U76" s="33"/>
      <c r="V76" s="33">
        <v>21874064</v>
      </c>
      <c r="W76" s="33">
        <v>32115504</v>
      </c>
      <c r="X76" s="33"/>
      <c r="Y76" s="32"/>
      <c r="Z76" s="34">
        <v>64231008</v>
      </c>
    </row>
    <row r="77" spans="1:26" ht="13.5" hidden="1">
      <c r="A77" s="36" t="s">
        <v>31</v>
      </c>
      <c r="B77" s="18">
        <v>15075772</v>
      </c>
      <c r="C77" s="18"/>
      <c r="D77" s="19">
        <v>9333000</v>
      </c>
      <c r="E77" s="20">
        <v>9333000</v>
      </c>
      <c r="F77" s="20">
        <v>219935</v>
      </c>
      <c r="G77" s="20">
        <v>190571</v>
      </c>
      <c r="H77" s="20">
        <v>1516695</v>
      </c>
      <c r="I77" s="20">
        <v>1927201</v>
      </c>
      <c r="J77" s="20">
        <v>152846</v>
      </c>
      <c r="K77" s="20">
        <v>212465</v>
      </c>
      <c r="L77" s="20">
        <v>179586</v>
      </c>
      <c r="M77" s="20">
        <v>544897</v>
      </c>
      <c r="N77" s="20"/>
      <c r="O77" s="20"/>
      <c r="P77" s="20"/>
      <c r="Q77" s="20"/>
      <c r="R77" s="20"/>
      <c r="S77" s="20"/>
      <c r="T77" s="20"/>
      <c r="U77" s="20"/>
      <c r="V77" s="20">
        <v>2472098</v>
      </c>
      <c r="W77" s="20">
        <v>4666500</v>
      </c>
      <c r="X77" s="20"/>
      <c r="Y77" s="19"/>
      <c r="Z77" s="22">
        <v>9333000</v>
      </c>
    </row>
    <row r="78" spans="1:26" ht="13.5" hidden="1">
      <c r="A78" s="37" t="s">
        <v>32</v>
      </c>
      <c r="B78" s="18">
        <v>64937656</v>
      </c>
      <c r="C78" s="18"/>
      <c r="D78" s="19">
        <v>42037008</v>
      </c>
      <c r="E78" s="20">
        <v>42037008</v>
      </c>
      <c r="F78" s="20">
        <v>3260785</v>
      </c>
      <c r="G78" s="20">
        <v>3260785</v>
      </c>
      <c r="H78" s="20">
        <v>2891285</v>
      </c>
      <c r="I78" s="20">
        <v>9412855</v>
      </c>
      <c r="J78" s="20">
        <v>3994498</v>
      </c>
      <c r="K78" s="20">
        <v>3040254</v>
      </c>
      <c r="L78" s="20">
        <v>2954359</v>
      </c>
      <c r="M78" s="20">
        <v>9989111</v>
      </c>
      <c r="N78" s="20"/>
      <c r="O78" s="20"/>
      <c r="P78" s="20"/>
      <c r="Q78" s="20"/>
      <c r="R78" s="20"/>
      <c r="S78" s="20"/>
      <c r="T78" s="20"/>
      <c r="U78" s="20"/>
      <c r="V78" s="20">
        <v>19401966</v>
      </c>
      <c r="W78" s="20">
        <v>21018504</v>
      </c>
      <c r="X78" s="20"/>
      <c r="Y78" s="19"/>
      <c r="Z78" s="22">
        <v>42037008</v>
      </c>
    </row>
    <row r="79" spans="1:26" ht="13.5" hidden="1">
      <c r="A79" s="38" t="s">
        <v>107</v>
      </c>
      <c r="B79" s="18">
        <v>21817961</v>
      </c>
      <c r="C79" s="18"/>
      <c r="D79" s="19">
        <v>15258372</v>
      </c>
      <c r="E79" s="20">
        <v>15258372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7629186</v>
      </c>
      <c r="X79" s="20"/>
      <c r="Y79" s="19"/>
      <c r="Z79" s="22">
        <v>15258372</v>
      </c>
    </row>
    <row r="80" spans="1:26" ht="13.5" hidden="1">
      <c r="A80" s="38" t="s">
        <v>108</v>
      </c>
      <c r="B80" s="18">
        <v>15760310</v>
      </c>
      <c r="C80" s="18"/>
      <c r="D80" s="19">
        <v>11341068</v>
      </c>
      <c r="E80" s="20">
        <v>11341068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5670534</v>
      </c>
      <c r="X80" s="20"/>
      <c r="Y80" s="19"/>
      <c r="Z80" s="22">
        <v>11341068</v>
      </c>
    </row>
    <row r="81" spans="1:26" ht="13.5" hidden="1">
      <c r="A81" s="38" t="s">
        <v>109</v>
      </c>
      <c r="B81" s="18">
        <v>18289647</v>
      </c>
      <c r="C81" s="18"/>
      <c r="D81" s="19">
        <v>9737868</v>
      </c>
      <c r="E81" s="20">
        <v>9737868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4868934</v>
      </c>
      <c r="X81" s="20"/>
      <c r="Y81" s="19"/>
      <c r="Z81" s="22">
        <v>9737868</v>
      </c>
    </row>
    <row r="82" spans="1:26" ht="13.5" hidden="1">
      <c r="A82" s="38" t="s">
        <v>110</v>
      </c>
      <c r="B82" s="18">
        <v>9066312</v>
      </c>
      <c r="C82" s="18"/>
      <c r="D82" s="19">
        <v>5699700</v>
      </c>
      <c r="E82" s="20">
        <v>5699700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2849850</v>
      </c>
      <c r="X82" s="20"/>
      <c r="Y82" s="19"/>
      <c r="Z82" s="22">
        <v>5699700</v>
      </c>
    </row>
    <row r="83" spans="1:26" ht="13.5" hidden="1">
      <c r="A83" s="38" t="s">
        <v>111</v>
      </c>
      <c r="B83" s="18">
        <v>3426</v>
      </c>
      <c r="C83" s="18"/>
      <c r="D83" s="19"/>
      <c r="E83" s="20"/>
      <c r="F83" s="20">
        <v>3260785</v>
      </c>
      <c r="G83" s="20">
        <v>3260785</v>
      </c>
      <c r="H83" s="20">
        <v>2891285</v>
      </c>
      <c r="I83" s="20">
        <v>9412855</v>
      </c>
      <c r="J83" s="20">
        <v>3994498</v>
      </c>
      <c r="K83" s="20">
        <v>3040254</v>
      </c>
      <c r="L83" s="20">
        <v>2954359</v>
      </c>
      <c r="M83" s="20">
        <v>9989111</v>
      </c>
      <c r="N83" s="20"/>
      <c r="O83" s="20"/>
      <c r="P83" s="20"/>
      <c r="Q83" s="20"/>
      <c r="R83" s="20"/>
      <c r="S83" s="20"/>
      <c r="T83" s="20"/>
      <c r="U83" s="20"/>
      <c r="V83" s="20">
        <v>19401966</v>
      </c>
      <c r="W83" s="20"/>
      <c r="X83" s="20"/>
      <c r="Y83" s="19"/>
      <c r="Z83" s="22"/>
    </row>
    <row r="84" spans="1:26" ht="13.5" hidden="1">
      <c r="A84" s="39" t="s">
        <v>112</v>
      </c>
      <c r="B84" s="27">
        <v>15003523</v>
      </c>
      <c r="C84" s="27"/>
      <c r="D84" s="28">
        <v>12861000</v>
      </c>
      <c r="E84" s="29">
        <v>12861000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6430500</v>
      </c>
      <c r="X84" s="29"/>
      <c r="Y84" s="28"/>
      <c r="Z84" s="30">
        <v>12861000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2936323</v>
      </c>
      <c r="C5" s="18">
        <v>0</v>
      </c>
      <c r="D5" s="63">
        <v>2871479</v>
      </c>
      <c r="E5" s="64">
        <v>2871479</v>
      </c>
      <c r="F5" s="64">
        <v>3427818</v>
      </c>
      <c r="G5" s="64">
        <v>-22682</v>
      </c>
      <c r="H5" s="64">
        <v>1628</v>
      </c>
      <c r="I5" s="64">
        <v>3406764</v>
      </c>
      <c r="J5" s="64">
        <v>18644</v>
      </c>
      <c r="K5" s="64">
        <v>29</v>
      </c>
      <c r="L5" s="64">
        <v>0</v>
      </c>
      <c r="M5" s="64">
        <v>18673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3425437</v>
      </c>
      <c r="W5" s="64">
        <v>1435740</v>
      </c>
      <c r="X5" s="64">
        <v>1989697</v>
      </c>
      <c r="Y5" s="65">
        <v>138.58</v>
      </c>
      <c r="Z5" s="66">
        <v>2871479</v>
      </c>
    </row>
    <row r="6" spans="1:26" ht="13.5">
      <c r="A6" s="62" t="s">
        <v>32</v>
      </c>
      <c r="B6" s="18">
        <v>17830409</v>
      </c>
      <c r="C6" s="18">
        <v>0</v>
      </c>
      <c r="D6" s="63">
        <v>18336535</v>
      </c>
      <c r="E6" s="64">
        <v>18336535</v>
      </c>
      <c r="F6" s="64">
        <v>1578568</v>
      </c>
      <c r="G6" s="64">
        <v>1722848</v>
      </c>
      <c r="H6" s="64">
        <v>1399861</v>
      </c>
      <c r="I6" s="64">
        <v>4701277</v>
      </c>
      <c r="J6" s="64">
        <v>1866688</v>
      </c>
      <c r="K6" s="64">
        <v>1791772</v>
      </c>
      <c r="L6" s="64">
        <v>24253</v>
      </c>
      <c r="M6" s="64">
        <v>3682713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8383990</v>
      </c>
      <c r="W6" s="64">
        <v>9168268</v>
      </c>
      <c r="X6" s="64">
        <v>-784278</v>
      </c>
      <c r="Y6" s="65">
        <v>-8.55</v>
      </c>
      <c r="Z6" s="66">
        <v>18336535</v>
      </c>
    </row>
    <row r="7" spans="1:26" ht="13.5">
      <c r="A7" s="62" t="s">
        <v>33</v>
      </c>
      <c r="B7" s="18">
        <v>285881</v>
      </c>
      <c r="C7" s="18">
        <v>0</v>
      </c>
      <c r="D7" s="63">
        <v>423600</v>
      </c>
      <c r="E7" s="64">
        <v>423600</v>
      </c>
      <c r="F7" s="64">
        <v>8537</v>
      </c>
      <c r="G7" s="64">
        <v>4755</v>
      </c>
      <c r="H7" s="64">
        <v>800</v>
      </c>
      <c r="I7" s="64">
        <v>14092</v>
      </c>
      <c r="J7" s="64">
        <v>1089</v>
      </c>
      <c r="K7" s="64">
        <v>1787</v>
      </c>
      <c r="L7" s="64">
        <v>6106</v>
      </c>
      <c r="M7" s="64">
        <v>8982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23074</v>
      </c>
      <c r="W7" s="64">
        <v>211800</v>
      </c>
      <c r="X7" s="64">
        <v>-188726</v>
      </c>
      <c r="Y7" s="65">
        <v>-89.11</v>
      </c>
      <c r="Z7" s="66">
        <v>423600</v>
      </c>
    </row>
    <row r="8" spans="1:26" ht="13.5">
      <c r="A8" s="62" t="s">
        <v>34</v>
      </c>
      <c r="B8" s="18">
        <v>44473840</v>
      </c>
      <c r="C8" s="18">
        <v>0</v>
      </c>
      <c r="D8" s="63">
        <v>48641000</v>
      </c>
      <c r="E8" s="64">
        <v>48641000</v>
      </c>
      <c r="F8" s="64">
        <v>0</v>
      </c>
      <c r="G8" s="64">
        <v>18137828</v>
      </c>
      <c r="H8" s="64">
        <v>0</v>
      </c>
      <c r="I8" s="64">
        <v>18137828</v>
      </c>
      <c r="J8" s="64">
        <v>0</v>
      </c>
      <c r="K8" s="64">
        <v>13743313</v>
      </c>
      <c r="L8" s="64">
        <v>1073511</v>
      </c>
      <c r="M8" s="64">
        <v>14816824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32954652</v>
      </c>
      <c r="W8" s="64">
        <v>24320500</v>
      </c>
      <c r="X8" s="64">
        <v>8634152</v>
      </c>
      <c r="Y8" s="65">
        <v>35.5</v>
      </c>
      <c r="Z8" s="66">
        <v>48641000</v>
      </c>
    </row>
    <row r="9" spans="1:26" ht="13.5">
      <c r="A9" s="62" t="s">
        <v>35</v>
      </c>
      <c r="B9" s="18">
        <v>2716526</v>
      </c>
      <c r="C9" s="18">
        <v>0</v>
      </c>
      <c r="D9" s="63">
        <v>867802</v>
      </c>
      <c r="E9" s="64">
        <v>867802</v>
      </c>
      <c r="F9" s="64">
        <v>207395</v>
      </c>
      <c r="G9" s="64">
        <v>185311</v>
      </c>
      <c r="H9" s="64">
        <v>167187</v>
      </c>
      <c r="I9" s="64">
        <v>559893</v>
      </c>
      <c r="J9" s="64">
        <v>149047</v>
      </c>
      <c r="K9" s="64">
        <v>188430</v>
      </c>
      <c r="L9" s="64">
        <v>10957</v>
      </c>
      <c r="M9" s="64">
        <v>348434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908327</v>
      </c>
      <c r="W9" s="64">
        <v>433901</v>
      </c>
      <c r="X9" s="64">
        <v>474426</v>
      </c>
      <c r="Y9" s="65">
        <v>109.34</v>
      </c>
      <c r="Z9" s="66">
        <v>867802</v>
      </c>
    </row>
    <row r="10" spans="1:26" ht="25.5">
      <c r="A10" s="67" t="s">
        <v>99</v>
      </c>
      <c r="B10" s="68">
        <f>SUM(B5:B9)</f>
        <v>68242979</v>
      </c>
      <c r="C10" s="68">
        <f>SUM(C5:C9)</f>
        <v>0</v>
      </c>
      <c r="D10" s="69">
        <f aca="true" t="shared" si="0" ref="D10:Z10">SUM(D5:D9)</f>
        <v>71140416</v>
      </c>
      <c r="E10" s="70">
        <f t="shared" si="0"/>
        <v>71140416</v>
      </c>
      <c r="F10" s="70">
        <f t="shared" si="0"/>
        <v>5222318</v>
      </c>
      <c r="G10" s="70">
        <f t="shared" si="0"/>
        <v>20028060</v>
      </c>
      <c r="H10" s="70">
        <f t="shared" si="0"/>
        <v>1569476</v>
      </c>
      <c r="I10" s="70">
        <f t="shared" si="0"/>
        <v>26819854</v>
      </c>
      <c r="J10" s="70">
        <f t="shared" si="0"/>
        <v>2035468</v>
      </c>
      <c r="K10" s="70">
        <f t="shared" si="0"/>
        <v>15725331</v>
      </c>
      <c r="L10" s="70">
        <f t="shared" si="0"/>
        <v>1114827</v>
      </c>
      <c r="M10" s="70">
        <f t="shared" si="0"/>
        <v>18875626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45695480</v>
      </c>
      <c r="W10" s="70">
        <f t="shared" si="0"/>
        <v>35570209</v>
      </c>
      <c r="X10" s="70">
        <f t="shared" si="0"/>
        <v>10125271</v>
      </c>
      <c r="Y10" s="71">
        <f>+IF(W10&lt;&gt;0,(X10/W10)*100,0)</f>
        <v>28.465593215940903</v>
      </c>
      <c r="Z10" s="72">
        <f t="shared" si="0"/>
        <v>71140416</v>
      </c>
    </row>
    <row r="11" spans="1:26" ht="13.5">
      <c r="A11" s="62" t="s">
        <v>36</v>
      </c>
      <c r="B11" s="18">
        <v>20011554</v>
      </c>
      <c r="C11" s="18">
        <v>0</v>
      </c>
      <c r="D11" s="63">
        <v>29885878</v>
      </c>
      <c r="E11" s="64">
        <v>29885878</v>
      </c>
      <c r="F11" s="64">
        <v>1774103</v>
      </c>
      <c r="G11" s="64">
        <v>1850927</v>
      </c>
      <c r="H11" s="64">
        <v>1781154</v>
      </c>
      <c r="I11" s="64">
        <v>5406184</v>
      </c>
      <c r="J11" s="64">
        <v>1843770</v>
      </c>
      <c r="K11" s="64">
        <v>1712788</v>
      </c>
      <c r="L11" s="64">
        <v>2420585</v>
      </c>
      <c r="M11" s="64">
        <v>5977143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11383327</v>
      </c>
      <c r="W11" s="64">
        <v>14942939</v>
      </c>
      <c r="X11" s="64">
        <v>-3559612</v>
      </c>
      <c r="Y11" s="65">
        <v>-23.82</v>
      </c>
      <c r="Z11" s="66">
        <v>29885878</v>
      </c>
    </row>
    <row r="12" spans="1:26" ht="13.5">
      <c r="A12" s="62" t="s">
        <v>37</v>
      </c>
      <c r="B12" s="18">
        <v>1889300</v>
      </c>
      <c r="C12" s="18">
        <v>0</v>
      </c>
      <c r="D12" s="63">
        <v>2096597</v>
      </c>
      <c r="E12" s="64">
        <v>2096597</v>
      </c>
      <c r="F12" s="64">
        <v>105781</v>
      </c>
      <c r="G12" s="64">
        <v>97250</v>
      </c>
      <c r="H12" s="64">
        <v>105781</v>
      </c>
      <c r="I12" s="64">
        <v>308812</v>
      </c>
      <c r="J12" s="64">
        <v>118731</v>
      </c>
      <c r="K12" s="64">
        <v>118731</v>
      </c>
      <c r="L12" s="64">
        <v>118731</v>
      </c>
      <c r="M12" s="64">
        <v>356193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665005</v>
      </c>
      <c r="W12" s="64">
        <v>1048299</v>
      </c>
      <c r="X12" s="64">
        <v>-383294</v>
      </c>
      <c r="Y12" s="65">
        <v>-36.56</v>
      </c>
      <c r="Z12" s="66">
        <v>2096597</v>
      </c>
    </row>
    <row r="13" spans="1:26" ht="13.5">
      <c r="A13" s="62" t="s">
        <v>100</v>
      </c>
      <c r="B13" s="18">
        <v>19970619</v>
      </c>
      <c r="C13" s="18">
        <v>0</v>
      </c>
      <c r="D13" s="63">
        <v>4352972</v>
      </c>
      <c r="E13" s="64">
        <v>4352972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2176486</v>
      </c>
      <c r="X13" s="64">
        <v>-2176486</v>
      </c>
      <c r="Y13" s="65">
        <v>-100</v>
      </c>
      <c r="Z13" s="66">
        <v>4352972</v>
      </c>
    </row>
    <row r="14" spans="1:26" ht="13.5">
      <c r="A14" s="62" t="s">
        <v>38</v>
      </c>
      <c r="B14" s="18">
        <v>296096</v>
      </c>
      <c r="C14" s="18">
        <v>0</v>
      </c>
      <c r="D14" s="63">
        <v>158000</v>
      </c>
      <c r="E14" s="64">
        <v>158000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79000</v>
      </c>
      <c r="X14" s="64">
        <v>-79000</v>
      </c>
      <c r="Y14" s="65">
        <v>-100</v>
      </c>
      <c r="Z14" s="66">
        <v>158000</v>
      </c>
    </row>
    <row r="15" spans="1:26" ht="13.5">
      <c r="A15" s="62" t="s">
        <v>39</v>
      </c>
      <c r="B15" s="18">
        <v>9722323</v>
      </c>
      <c r="C15" s="18">
        <v>0</v>
      </c>
      <c r="D15" s="63">
        <v>14642836</v>
      </c>
      <c r="E15" s="64">
        <v>14642836</v>
      </c>
      <c r="F15" s="64">
        <v>0</v>
      </c>
      <c r="G15" s="64">
        <v>390977</v>
      </c>
      <c r="H15" s="64">
        <v>214028</v>
      </c>
      <c r="I15" s="64">
        <v>605005</v>
      </c>
      <c r="J15" s="64">
        <v>0</v>
      </c>
      <c r="K15" s="64">
        <v>5897698</v>
      </c>
      <c r="L15" s="64">
        <v>51138</v>
      </c>
      <c r="M15" s="64">
        <v>5948836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6553841</v>
      </c>
      <c r="W15" s="64">
        <v>7321418</v>
      </c>
      <c r="X15" s="64">
        <v>-767577</v>
      </c>
      <c r="Y15" s="65">
        <v>-10.48</v>
      </c>
      <c r="Z15" s="66">
        <v>14642836</v>
      </c>
    </row>
    <row r="16" spans="1:26" ht="13.5">
      <c r="A16" s="73" t="s">
        <v>40</v>
      </c>
      <c r="B16" s="18">
        <v>254451</v>
      </c>
      <c r="C16" s="18">
        <v>0</v>
      </c>
      <c r="D16" s="63">
        <v>992183</v>
      </c>
      <c r="E16" s="64">
        <v>992183</v>
      </c>
      <c r="F16" s="64">
        <v>34756</v>
      </c>
      <c r="G16" s="64">
        <v>34149</v>
      </c>
      <c r="H16" s="64">
        <v>77215</v>
      </c>
      <c r="I16" s="64">
        <v>146120</v>
      </c>
      <c r="J16" s="64">
        <v>213226</v>
      </c>
      <c r="K16" s="64">
        <v>149483</v>
      </c>
      <c r="L16" s="64">
        <v>48</v>
      </c>
      <c r="M16" s="64">
        <v>362757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508877</v>
      </c>
      <c r="W16" s="64">
        <v>496092</v>
      </c>
      <c r="X16" s="64">
        <v>12785</v>
      </c>
      <c r="Y16" s="65">
        <v>2.58</v>
      </c>
      <c r="Z16" s="66">
        <v>992183</v>
      </c>
    </row>
    <row r="17" spans="1:26" ht="13.5">
      <c r="A17" s="62" t="s">
        <v>41</v>
      </c>
      <c r="B17" s="18">
        <v>22970196</v>
      </c>
      <c r="C17" s="18">
        <v>0</v>
      </c>
      <c r="D17" s="63">
        <v>18922800</v>
      </c>
      <c r="E17" s="64">
        <v>18922800</v>
      </c>
      <c r="F17" s="64">
        <v>6139009</v>
      </c>
      <c r="G17" s="64">
        <v>5224254</v>
      </c>
      <c r="H17" s="64">
        <v>1627004</v>
      </c>
      <c r="I17" s="64">
        <v>12990267</v>
      </c>
      <c r="J17" s="64">
        <v>2385536</v>
      </c>
      <c r="K17" s="64">
        <v>959789</v>
      </c>
      <c r="L17" s="64">
        <v>3400549</v>
      </c>
      <c r="M17" s="64">
        <v>6745874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19736141</v>
      </c>
      <c r="W17" s="64">
        <v>9461400</v>
      </c>
      <c r="X17" s="64">
        <v>10274741</v>
      </c>
      <c r="Y17" s="65">
        <v>108.6</v>
      </c>
      <c r="Z17" s="66">
        <v>18922800</v>
      </c>
    </row>
    <row r="18" spans="1:26" ht="13.5">
      <c r="A18" s="74" t="s">
        <v>42</v>
      </c>
      <c r="B18" s="75">
        <f>SUM(B11:B17)</f>
        <v>75114539</v>
      </c>
      <c r="C18" s="75">
        <f>SUM(C11:C17)</f>
        <v>0</v>
      </c>
      <c r="D18" s="76">
        <f aca="true" t="shared" si="1" ref="D18:Z18">SUM(D11:D17)</f>
        <v>71051266</v>
      </c>
      <c r="E18" s="77">
        <f t="shared" si="1"/>
        <v>71051266</v>
      </c>
      <c r="F18" s="77">
        <f t="shared" si="1"/>
        <v>8053649</v>
      </c>
      <c r="G18" s="77">
        <f t="shared" si="1"/>
        <v>7597557</v>
      </c>
      <c r="H18" s="77">
        <f t="shared" si="1"/>
        <v>3805182</v>
      </c>
      <c r="I18" s="77">
        <f t="shared" si="1"/>
        <v>19456388</v>
      </c>
      <c r="J18" s="77">
        <f t="shared" si="1"/>
        <v>4561263</v>
      </c>
      <c r="K18" s="77">
        <f t="shared" si="1"/>
        <v>8838489</v>
      </c>
      <c r="L18" s="77">
        <f t="shared" si="1"/>
        <v>5991051</v>
      </c>
      <c r="M18" s="77">
        <f t="shared" si="1"/>
        <v>19390803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38847191</v>
      </c>
      <c r="W18" s="77">
        <f t="shared" si="1"/>
        <v>35525634</v>
      </c>
      <c r="X18" s="77">
        <f t="shared" si="1"/>
        <v>3321557</v>
      </c>
      <c r="Y18" s="71">
        <f>+IF(W18&lt;&gt;0,(X18/W18)*100,0)</f>
        <v>9.349747283890837</v>
      </c>
      <c r="Z18" s="78">
        <f t="shared" si="1"/>
        <v>71051266</v>
      </c>
    </row>
    <row r="19" spans="1:26" ht="13.5">
      <c r="A19" s="74" t="s">
        <v>43</v>
      </c>
      <c r="B19" s="79">
        <f>+B10-B18</f>
        <v>-6871560</v>
      </c>
      <c r="C19" s="79">
        <f>+C10-C18</f>
        <v>0</v>
      </c>
      <c r="D19" s="80">
        <f aca="true" t="shared" si="2" ref="D19:Z19">+D10-D18</f>
        <v>89150</v>
      </c>
      <c r="E19" s="81">
        <f t="shared" si="2"/>
        <v>89150</v>
      </c>
      <c r="F19" s="81">
        <f t="shared" si="2"/>
        <v>-2831331</v>
      </c>
      <c r="G19" s="81">
        <f t="shared" si="2"/>
        <v>12430503</v>
      </c>
      <c r="H19" s="81">
        <f t="shared" si="2"/>
        <v>-2235706</v>
      </c>
      <c r="I19" s="81">
        <f t="shared" si="2"/>
        <v>7363466</v>
      </c>
      <c r="J19" s="81">
        <f t="shared" si="2"/>
        <v>-2525795</v>
      </c>
      <c r="K19" s="81">
        <f t="shared" si="2"/>
        <v>6886842</v>
      </c>
      <c r="L19" s="81">
        <f t="shared" si="2"/>
        <v>-4876224</v>
      </c>
      <c r="M19" s="81">
        <f t="shared" si="2"/>
        <v>-515177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6848289</v>
      </c>
      <c r="W19" s="81">
        <f>IF(E10=E18,0,W10-W18)</f>
        <v>44575</v>
      </c>
      <c r="X19" s="81">
        <f t="shared" si="2"/>
        <v>6803714</v>
      </c>
      <c r="Y19" s="82">
        <f>+IF(W19&lt;&gt;0,(X19/W19)*100,0)</f>
        <v>15263.5199102636</v>
      </c>
      <c r="Z19" s="83">
        <f t="shared" si="2"/>
        <v>89150</v>
      </c>
    </row>
    <row r="20" spans="1:26" ht="13.5">
      <c r="A20" s="62" t="s">
        <v>44</v>
      </c>
      <c r="B20" s="18">
        <v>79523354</v>
      </c>
      <c r="C20" s="18">
        <v>0</v>
      </c>
      <c r="D20" s="63">
        <v>57353901</v>
      </c>
      <c r="E20" s="64">
        <v>57353901</v>
      </c>
      <c r="F20" s="64">
        <v>0</v>
      </c>
      <c r="G20" s="64">
        <v>400310</v>
      </c>
      <c r="H20" s="64">
        <v>0</v>
      </c>
      <c r="I20" s="64">
        <v>400310</v>
      </c>
      <c r="J20" s="64">
        <v>0</v>
      </c>
      <c r="K20" s="64">
        <v>764881</v>
      </c>
      <c r="L20" s="64">
        <v>0</v>
      </c>
      <c r="M20" s="64">
        <v>764881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1165191</v>
      </c>
      <c r="W20" s="64">
        <v>28676951</v>
      </c>
      <c r="X20" s="64">
        <v>-27511760</v>
      </c>
      <c r="Y20" s="65">
        <v>-95.94</v>
      </c>
      <c r="Z20" s="66">
        <v>57353901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72651794</v>
      </c>
      <c r="C22" s="90">
        <f>SUM(C19:C21)</f>
        <v>0</v>
      </c>
      <c r="D22" s="91">
        <f aca="true" t="shared" si="3" ref="D22:Z22">SUM(D19:D21)</f>
        <v>57443051</v>
      </c>
      <c r="E22" s="92">
        <f t="shared" si="3"/>
        <v>57443051</v>
      </c>
      <c r="F22" s="92">
        <f t="shared" si="3"/>
        <v>-2831331</v>
      </c>
      <c r="G22" s="92">
        <f t="shared" si="3"/>
        <v>12830813</v>
      </c>
      <c r="H22" s="92">
        <f t="shared" si="3"/>
        <v>-2235706</v>
      </c>
      <c r="I22" s="92">
        <f t="shared" si="3"/>
        <v>7763776</v>
      </c>
      <c r="J22" s="92">
        <f t="shared" si="3"/>
        <v>-2525795</v>
      </c>
      <c r="K22" s="92">
        <f t="shared" si="3"/>
        <v>7651723</v>
      </c>
      <c r="L22" s="92">
        <f t="shared" si="3"/>
        <v>-4876224</v>
      </c>
      <c r="M22" s="92">
        <f t="shared" si="3"/>
        <v>249704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8013480</v>
      </c>
      <c r="W22" s="92">
        <f t="shared" si="3"/>
        <v>28721526</v>
      </c>
      <c r="X22" s="92">
        <f t="shared" si="3"/>
        <v>-20708046</v>
      </c>
      <c r="Y22" s="93">
        <f>+IF(W22&lt;&gt;0,(X22/W22)*100,0)</f>
        <v>-72.09939332610669</v>
      </c>
      <c r="Z22" s="94">
        <f t="shared" si="3"/>
        <v>57443051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72651794</v>
      </c>
      <c r="C24" s="79">
        <f>SUM(C22:C23)</f>
        <v>0</v>
      </c>
      <c r="D24" s="80">
        <f aca="true" t="shared" si="4" ref="D24:Z24">SUM(D22:D23)</f>
        <v>57443051</v>
      </c>
      <c r="E24" s="81">
        <f t="shared" si="4"/>
        <v>57443051</v>
      </c>
      <c r="F24" s="81">
        <f t="shared" si="4"/>
        <v>-2831331</v>
      </c>
      <c r="G24" s="81">
        <f t="shared" si="4"/>
        <v>12830813</v>
      </c>
      <c r="H24" s="81">
        <f t="shared" si="4"/>
        <v>-2235706</v>
      </c>
      <c r="I24" s="81">
        <f t="shared" si="4"/>
        <v>7763776</v>
      </c>
      <c r="J24" s="81">
        <f t="shared" si="4"/>
        <v>-2525795</v>
      </c>
      <c r="K24" s="81">
        <f t="shared" si="4"/>
        <v>7651723</v>
      </c>
      <c r="L24" s="81">
        <f t="shared" si="4"/>
        <v>-4876224</v>
      </c>
      <c r="M24" s="81">
        <f t="shared" si="4"/>
        <v>249704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8013480</v>
      </c>
      <c r="W24" s="81">
        <f t="shared" si="4"/>
        <v>28721526</v>
      </c>
      <c r="X24" s="81">
        <f t="shared" si="4"/>
        <v>-20708046</v>
      </c>
      <c r="Y24" s="82">
        <f>+IF(W24&lt;&gt;0,(X24/W24)*100,0)</f>
        <v>-72.09939332610669</v>
      </c>
      <c r="Z24" s="83">
        <f t="shared" si="4"/>
        <v>57443051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60146773</v>
      </c>
      <c r="C27" s="21">
        <v>0</v>
      </c>
      <c r="D27" s="103">
        <v>57353901</v>
      </c>
      <c r="E27" s="104">
        <v>57353901</v>
      </c>
      <c r="F27" s="104">
        <v>3402992</v>
      </c>
      <c r="G27" s="104">
        <v>3799674</v>
      </c>
      <c r="H27" s="104">
        <v>0</v>
      </c>
      <c r="I27" s="104">
        <v>7202666</v>
      </c>
      <c r="J27" s="104">
        <v>1132512</v>
      </c>
      <c r="K27" s="104">
        <v>5080600</v>
      </c>
      <c r="L27" s="104">
        <v>4596199</v>
      </c>
      <c r="M27" s="104">
        <v>10809311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18011977</v>
      </c>
      <c r="W27" s="104">
        <v>28676951</v>
      </c>
      <c r="X27" s="104">
        <v>-10664974</v>
      </c>
      <c r="Y27" s="105">
        <v>-37.19</v>
      </c>
      <c r="Z27" s="106">
        <v>57353901</v>
      </c>
    </row>
    <row r="28" spans="1:26" ht="13.5">
      <c r="A28" s="107" t="s">
        <v>44</v>
      </c>
      <c r="B28" s="18">
        <v>60146773</v>
      </c>
      <c r="C28" s="18">
        <v>0</v>
      </c>
      <c r="D28" s="63">
        <v>53353901</v>
      </c>
      <c r="E28" s="64">
        <v>53353901</v>
      </c>
      <c r="F28" s="64">
        <v>3402992</v>
      </c>
      <c r="G28" s="64">
        <v>3799674</v>
      </c>
      <c r="H28" s="64">
        <v>0</v>
      </c>
      <c r="I28" s="64">
        <v>7202666</v>
      </c>
      <c r="J28" s="64">
        <v>1132512</v>
      </c>
      <c r="K28" s="64">
        <v>5080600</v>
      </c>
      <c r="L28" s="64">
        <v>4596199</v>
      </c>
      <c r="M28" s="64">
        <v>10809311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18011977</v>
      </c>
      <c r="W28" s="64">
        <v>26676951</v>
      </c>
      <c r="X28" s="64">
        <v>-8664974</v>
      </c>
      <c r="Y28" s="65">
        <v>-32.48</v>
      </c>
      <c r="Z28" s="66">
        <v>53353901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4000000</v>
      </c>
      <c r="E31" s="64">
        <v>4000000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2000000</v>
      </c>
      <c r="X31" s="64">
        <v>-2000000</v>
      </c>
      <c r="Y31" s="65">
        <v>-100</v>
      </c>
      <c r="Z31" s="66">
        <v>4000000</v>
      </c>
    </row>
    <row r="32" spans="1:26" ht="13.5">
      <c r="A32" s="74" t="s">
        <v>50</v>
      </c>
      <c r="B32" s="21">
        <f>SUM(B28:B31)</f>
        <v>60146773</v>
      </c>
      <c r="C32" s="21">
        <f>SUM(C28:C31)</f>
        <v>0</v>
      </c>
      <c r="D32" s="103">
        <f aca="true" t="shared" si="5" ref="D32:Z32">SUM(D28:D31)</f>
        <v>57353901</v>
      </c>
      <c r="E32" s="104">
        <f t="shared" si="5"/>
        <v>57353901</v>
      </c>
      <c r="F32" s="104">
        <f t="shared" si="5"/>
        <v>3402992</v>
      </c>
      <c r="G32" s="104">
        <f t="shared" si="5"/>
        <v>3799674</v>
      </c>
      <c r="H32" s="104">
        <f t="shared" si="5"/>
        <v>0</v>
      </c>
      <c r="I32" s="104">
        <f t="shared" si="5"/>
        <v>7202666</v>
      </c>
      <c r="J32" s="104">
        <f t="shared" si="5"/>
        <v>1132512</v>
      </c>
      <c r="K32" s="104">
        <f t="shared" si="5"/>
        <v>5080600</v>
      </c>
      <c r="L32" s="104">
        <f t="shared" si="5"/>
        <v>4596199</v>
      </c>
      <c r="M32" s="104">
        <f t="shared" si="5"/>
        <v>10809311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18011977</v>
      </c>
      <c r="W32" s="104">
        <f t="shared" si="5"/>
        <v>28676951</v>
      </c>
      <c r="X32" s="104">
        <f t="shared" si="5"/>
        <v>-10664974</v>
      </c>
      <c r="Y32" s="105">
        <f>+IF(W32&lt;&gt;0,(X32/W32)*100,0)</f>
        <v>-37.190055525777474</v>
      </c>
      <c r="Z32" s="106">
        <f t="shared" si="5"/>
        <v>57353901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9821901</v>
      </c>
      <c r="C35" s="18">
        <v>0</v>
      </c>
      <c r="D35" s="63">
        <v>20238382</v>
      </c>
      <c r="E35" s="64">
        <v>20238382</v>
      </c>
      <c r="F35" s="64">
        <v>38883640</v>
      </c>
      <c r="G35" s="64">
        <v>49906138</v>
      </c>
      <c r="H35" s="64">
        <v>47584114</v>
      </c>
      <c r="I35" s="64">
        <v>47584114</v>
      </c>
      <c r="J35" s="64">
        <v>43212696</v>
      </c>
      <c r="K35" s="64">
        <v>47133688</v>
      </c>
      <c r="L35" s="64">
        <v>15925739</v>
      </c>
      <c r="M35" s="64">
        <v>15925739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15925739</v>
      </c>
      <c r="W35" s="64">
        <v>10119191</v>
      </c>
      <c r="X35" s="64">
        <v>5806548</v>
      </c>
      <c r="Y35" s="65">
        <v>57.38</v>
      </c>
      <c r="Z35" s="66">
        <v>20238382</v>
      </c>
    </row>
    <row r="36" spans="1:26" ht="13.5">
      <c r="A36" s="62" t="s">
        <v>53</v>
      </c>
      <c r="B36" s="18">
        <v>516975988</v>
      </c>
      <c r="C36" s="18">
        <v>0</v>
      </c>
      <c r="D36" s="63">
        <v>368359808</v>
      </c>
      <c r="E36" s="64">
        <v>368359808</v>
      </c>
      <c r="F36" s="64">
        <v>526335893</v>
      </c>
      <c r="G36" s="64">
        <v>342323320</v>
      </c>
      <c r="H36" s="64">
        <v>342353586</v>
      </c>
      <c r="I36" s="64">
        <v>342353586</v>
      </c>
      <c r="J36" s="64">
        <v>344736484</v>
      </c>
      <c r="K36" s="64">
        <v>354232195</v>
      </c>
      <c r="L36" s="64">
        <v>371506112</v>
      </c>
      <c r="M36" s="64">
        <v>371506112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371506112</v>
      </c>
      <c r="W36" s="64">
        <v>184179904</v>
      </c>
      <c r="X36" s="64">
        <v>187326208</v>
      </c>
      <c r="Y36" s="65">
        <v>101.71</v>
      </c>
      <c r="Z36" s="66">
        <v>368359808</v>
      </c>
    </row>
    <row r="37" spans="1:26" ht="13.5">
      <c r="A37" s="62" t="s">
        <v>54</v>
      </c>
      <c r="B37" s="18">
        <v>10394664</v>
      </c>
      <c r="C37" s="18">
        <v>0</v>
      </c>
      <c r="D37" s="63">
        <v>2578977</v>
      </c>
      <c r="E37" s="64">
        <v>2578977</v>
      </c>
      <c r="F37" s="64">
        <v>13136755</v>
      </c>
      <c r="G37" s="64">
        <v>16177004</v>
      </c>
      <c r="H37" s="64">
        <v>16792000</v>
      </c>
      <c r="I37" s="64">
        <v>16792000</v>
      </c>
      <c r="J37" s="64">
        <v>20137207</v>
      </c>
      <c r="K37" s="64">
        <v>17941743</v>
      </c>
      <c r="L37" s="64">
        <v>15216990</v>
      </c>
      <c r="M37" s="64">
        <v>15216990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15216990</v>
      </c>
      <c r="W37" s="64">
        <v>1289489</v>
      </c>
      <c r="X37" s="64">
        <v>13927501</v>
      </c>
      <c r="Y37" s="65">
        <v>1080.08</v>
      </c>
      <c r="Z37" s="66">
        <v>2578977</v>
      </c>
    </row>
    <row r="38" spans="1:26" ht="13.5">
      <c r="A38" s="62" t="s">
        <v>55</v>
      </c>
      <c r="B38" s="18">
        <v>2879053</v>
      </c>
      <c r="C38" s="18">
        <v>0</v>
      </c>
      <c r="D38" s="63">
        <v>93038</v>
      </c>
      <c r="E38" s="64">
        <v>93038</v>
      </c>
      <c r="F38" s="64">
        <v>2879053</v>
      </c>
      <c r="G38" s="64">
        <v>2879053</v>
      </c>
      <c r="H38" s="64">
        <v>2879053</v>
      </c>
      <c r="I38" s="64">
        <v>2879053</v>
      </c>
      <c r="J38" s="64">
        <v>2879053</v>
      </c>
      <c r="K38" s="64">
        <v>2879053</v>
      </c>
      <c r="L38" s="64">
        <v>2879053</v>
      </c>
      <c r="M38" s="64">
        <v>2879053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2879053</v>
      </c>
      <c r="W38" s="64">
        <v>46519</v>
      </c>
      <c r="X38" s="64">
        <v>2832534</v>
      </c>
      <c r="Y38" s="65">
        <v>6088.98</v>
      </c>
      <c r="Z38" s="66">
        <v>93038</v>
      </c>
    </row>
    <row r="39" spans="1:26" ht="13.5">
      <c r="A39" s="62" t="s">
        <v>56</v>
      </c>
      <c r="B39" s="18">
        <v>513524172</v>
      </c>
      <c r="C39" s="18">
        <v>0</v>
      </c>
      <c r="D39" s="63">
        <v>385926175</v>
      </c>
      <c r="E39" s="64">
        <v>385926175</v>
      </c>
      <c r="F39" s="64">
        <v>549203725</v>
      </c>
      <c r="G39" s="64">
        <v>373173401</v>
      </c>
      <c r="H39" s="64">
        <v>370266647</v>
      </c>
      <c r="I39" s="64">
        <v>370266647</v>
      </c>
      <c r="J39" s="64">
        <v>364932920</v>
      </c>
      <c r="K39" s="64">
        <v>380545087</v>
      </c>
      <c r="L39" s="64">
        <v>369335808</v>
      </c>
      <c r="M39" s="64">
        <v>369335808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369335808</v>
      </c>
      <c r="W39" s="64">
        <v>192963088</v>
      </c>
      <c r="X39" s="64">
        <v>176372720</v>
      </c>
      <c r="Y39" s="65">
        <v>91.4</v>
      </c>
      <c r="Z39" s="66">
        <v>385926175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95919586</v>
      </c>
      <c r="C42" s="18">
        <v>0</v>
      </c>
      <c r="D42" s="63">
        <v>61252808</v>
      </c>
      <c r="E42" s="64">
        <v>61252808</v>
      </c>
      <c r="F42" s="64">
        <v>11721753</v>
      </c>
      <c r="G42" s="64">
        <v>21643919</v>
      </c>
      <c r="H42" s="64">
        <v>-2283388</v>
      </c>
      <c r="I42" s="64">
        <v>31082284</v>
      </c>
      <c r="J42" s="64">
        <v>-2708256</v>
      </c>
      <c r="K42" s="64">
        <v>7429467</v>
      </c>
      <c r="L42" s="64">
        <v>-5684746</v>
      </c>
      <c r="M42" s="64">
        <v>-963535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30118749</v>
      </c>
      <c r="W42" s="64">
        <v>30882894</v>
      </c>
      <c r="X42" s="64">
        <v>-764145</v>
      </c>
      <c r="Y42" s="65">
        <v>-2.47</v>
      </c>
      <c r="Z42" s="66">
        <v>61252808</v>
      </c>
    </row>
    <row r="43" spans="1:26" ht="13.5">
      <c r="A43" s="62" t="s">
        <v>59</v>
      </c>
      <c r="B43" s="18">
        <v>598723</v>
      </c>
      <c r="C43" s="18">
        <v>0</v>
      </c>
      <c r="D43" s="63">
        <v>-57353904</v>
      </c>
      <c r="E43" s="64">
        <v>-57353904</v>
      </c>
      <c r="F43" s="64">
        <v>0</v>
      </c>
      <c r="G43" s="64">
        <v>-3799675</v>
      </c>
      <c r="H43" s="64">
        <v>0</v>
      </c>
      <c r="I43" s="64">
        <v>-3799675</v>
      </c>
      <c r="J43" s="64">
        <v>-1132512</v>
      </c>
      <c r="K43" s="64">
        <v>-5080600</v>
      </c>
      <c r="L43" s="64">
        <v>0</v>
      </c>
      <c r="M43" s="64">
        <v>-6213112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-10012787</v>
      </c>
      <c r="W43" s="64">
        <v>-28676952</v>
      </c>
      <c r="X43" s="64">
        <v>18664165</v>
      </c>
      <c r="Y43" s="65">
        <v>-65.08</v>
      </c>
      <c r="Z43" s="66">
        <v>-57353904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96518309</v>
      </c>
      <c r="C45" s="21">
        <v>0</v>
      </c>
      <c r="D45" s="103">
        <v>3898904</v>
      </c>
      <c r="E45" s="104">
        <v>3898904</v>
      </c>
      <c r="F45" s="104">
        <v>11721753</v>
      </c>
      <c r="G45" s="104">
        <v>29565997</v>
      </c>
      <c r="H45" s="104">
        <v>27282609</v>
      </c>
      <c r="I45" s="104">
        <v>27282609</v>
      </c>
      <c r="J45" s="104">
        <v>23441841</v>
      </c>
      <c r="K45" s="104">
        <v>25790708</v>
      </c>
      <c r="L45" s="104">
        <v>20105962</v>
      </c>
      <c r="M45" s="104">
        <v>20105962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20105962</v>
      </c>
      <c r="W45" s="104">
        <v>2205942</v>
      </c>
      <c r="X45" s="104">
        <v>17900020</v>
      </c>
      <c r="Y45" s="105">
        <v>811.45</v>
      </c>
      <c r="Z45" s="106">
        <v>3898904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13460</v>
      </c>
      <c r="C49" s="56">
        <v>0</v>
      </c>
      <c r="D49" s="133">
        <v>9553</v>
      </c>
      <c r="E49" s="58">
        <v>7725</v>
      </c>
      <c r="F49" s="58">
        <v>0</v>
      </c>
      <c r="G49" s="58">
        <v>0</v>
      </c>
      <c r="H49" s="58">
        <v>0</v>
      </c>
      <c r="I49" s="58">
        <v>10450</v>
      </c>
      <c r="J49" s="58">
        <v>0</v>
      </c>
      <c r="K49" s="58">
        <v>0</v>
      </c>
      <c r="L49" s="58">
        <v>0</v>
      </c>
      <c r="M49" s="58">
        <v>7231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7074</v>
      </c>
      <c r="W49" s="58">
        <v>64896</v>
      </c>
      <c r="X49" s="58">
        <v>224000</v>
      </c>
      <c r="Y49" s="58">
        <v>344389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1020607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1020607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102.70322812836883</v>
      </c>
      <c r="C58" s="5">
        <f>IF(C67=0,0,+(C76/C67)*100)</f>
        <v>0</v>
      </c>
      <c r="D58" s="6">
        <f aca="true" t="shared" si="6" ref="D58:Z58">IF(D67=0,0,+(D76/D67)*100)</f>
        <v>97.5876588029274</v>
      </c>
      <c r="E58" s="7">
        <f t="shared" si="6"/>
        <v>97.5876588029274</v>
      </c>
      <c r="F58" s="7">
        <f t="shared" si="6"/>
        <v>198.93803192210387</v>
      </c>
      <c r="G58" s="7">
        <f t="shared" si="6"/>
        <v>73.34304770310666</v>
      </c>
      <c r="H58" s="7">
        <f t="shared" si="6"/>
        <v>94.68913324803802</v>
      </c>
      <c r="I58" s="7">
        <f t="shared" si="6"/>
        <v>153.34304223934197</v>
      </c>
      <c r="J58" s="7">
        <f t="shared" si="6"/>
        <v>85.90422834293223</v>
      </c>
      <c r="K58" s="7">
        <f t="shared" si="6"/>
        <v>78.39947530033547</v>
      </c>
      <c r="L58" s="7">
        <f t="shared" si="6"/>
        <v>1471.912753061477</v>
      </c>
      <c r="M58" s="7">
        <f t="shared" si="6"/>
        <v>90.89958545869227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133.5530743500972</v>
      </c>
      <c r="W58" s="7">
        <f t="shared" si="6"/>
        <v>99.99515675227576</v>
      </c>
      <c r="X58" s="7">
        <f t="shared" si="6"/>
        <v>0</v>
      </c>
      <c r="Y58" s="7">
        <f t="shared" si="6"/>
        <v>0</v>
      </c>
      <c r="Z58" s="8">
        <f t="shared" si="6"/>
        <v>97.5876588029274</v>
      </c>
    </row>
    <row r="59" spans="1:26" ht="13.5">
      <c r="A59" s="36" t="s">
        <v>31</v>
      </c>
      <c r="B59" s="9">
        <f aca="true" t="shared" si="7" ref="B59:Z66">IF(B68=0,0,+(B77/B68)*100)</f>
        <v>120.05811349773168</v>
      </c>
      <c r="C59" s="9">
        <f t="shared" si="7"/>
        <v>0</v>
      </c>
      <c r="D59" s="2">
        <f t="shared" si="7"/>
        <v>99.94849344188135</v>
      </c>
      <c r="E59" s="10">
        <f t="shared" si="7"/>
        <v>99.94849344188135</v>
      </c>
      <c r="F59" s="10">
        <f t="shared" si="7"/>
        <v>4.220352422444832</v>
      </c>
      <c r="G59" s="10">
        <f t="shared" si="7"/>
        <v>-1053.4344414072834</v>
      </c>
      <c r="H59" s="10">
        <f t="shared" si="7"/>
        <v>24163.02211302211</v>
      </c>
      <c r="I59" s="10">
        <f t="shared" si="7"/>
        <v>22.80698046592015</v>
      </c>
      <c r="J59" s="10">
        <f t="shared" si="7"/>
        <v>1703.1913752413643</v>
      </c>
      <c r="K59" s="10">
        <f t="shared" si="7"/>
        <v>794220.6896551724</v>
      </c>
      <c r="L59" s="10">
        <f t="shared" si="7"/>
        <v>0</v>
      </c>
      <c r="M59" s="10">
        <f t="shared" si="7"/>
        <v>3081.973973116264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39.48334183346533</v>
      </c>
      <c r="W59" s="10">
        <f t="shared" si="7"/>
        <v>99.98328388148272</v>
      </c>
      <c r="X59" s="10">
        <f t="shared" si="7"/>
        <v>0</v>
      </c>
      <c r="Y59" s="10">
        <f t="shared" si="7"/>
        <v>0</v>
      </c>
      <c r="Z59" s="11">
        <f t="shared" si="7"/>
        <v>99.94849344188135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97.20479905281995</v>
      </c>
      <c r="E60" s="13">
        <f t="shared" si="7"/>
        <v>97.20479905281995</v>
      </c>
      <c r="F60" s="13">
        <f t="shared" si="7"/>
        <v>627.0194885491154</v>
      </c>
      <c r="G60" s="13">
        <f t="shared" si="7"/>
        <v>56.94135524433961</v>
      </c>
      <c r="H60" s="13">
        <f t="shared" si="7"/>
        <v>66.32501369778858</v>
      </c>
      <c r="I60" s="13">
        <f t="shared" si="7"/>
        <v>251.15303778101145</v>
      </c>
      <c r="J60" s="13">
        <f t="shared" si="7"/>
        <v>69.023854013097</v>
      </c>
      <c r="K60" s="13">
        <f t="shared" si="7"/>
        <v>64.39184226564541</v>
      </c>
      <c r="L60" s="13">
        <f t="shared" si="7"/>
        <v>1357.9887024285656</v>
      </c>
      <c r="M60" s="13">
        <f t="shared" si="7"/>
        <v>75.25886486402823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173.89057000306536</v>
      </c>
      <c r="W60" s="13">
        <f t="shared" si="7"/>
        <v>99.99701143116671</v>
      </c>
      <c r="X60" s="13">
        <f t="shared" si="7"/>
        <v>0</v>
      </c>
      <c r="Y60" s="13">
        <f t="shared" si="7"/>
        <v>0</v>
      </c>
      <c r="Z60" s="14">
        <f t="shared" si="7"/>
        <v>97.20479905281995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95.68245162926608</v>
      </c>
      <c r="E61" s="13">
        <f t="shared" si="7"/>
        <v>95.68245162926608</v>
      </c>
      <c r="F61" s="13">
        <f t="shared" si="7"/>
        <v>894.7634114161041</v>
      </c>
      <c r="G61" s="13">
        <f t="shared" si="7"/>
        <v>67.16744065729667</v>
      </c>
      <c r="H61" s="13">
        <f t="shared" si="7"/>
        <v>100.6444859336608</v>
      </c>
      <c r="I61" s="13">
        <f t="shared" si="7"/>
        <v>361.28645210562087</v>
      </c>
      <c r="J61" s="13">
        <f t="shared" si="7"/>
        <v>105.40631532643079</v>
      </c>
      <c r="K61" s="13">
        <f t="shared" si="7"/>
        <v>109.06901342153516</v>
      </c>
      <c r="L61" s="13">
        <f t="shared" si="7"/>
        <v>1172.2826086956522</v>
      </c>
      <c r="M61" s="13">
        <f t="shared" si="7"/>
        <v>119.75682569576307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269.4498375128438</v>
      </c>
      <c r="W61" s="13">
        <f t="shared" si="7"/>
        <v>99.9994266472761</v>
      </c>
      <c r="X61" s="13">
        <f t="shared" si="7"/>
        <v>0</v>
      </c>
      <c r="Y61" s="13">
        <f t="shared" si="7"/>
        <v>0</v>
      </c>
      <c r="Z61" s="14">
        <f t="shared" si="7"/>
        <v>95.68245162926608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99.96852376455776</v>
      </c>
      <c r="E62" s="13">
        <f t="shared" si="7"/>
        <v>99.96852376455776</v>
      </c>
      <c r="F62" s="13">
        <f t="shared" si="7"/>
        <v>53.43662387487089</v>
      </c>
      <c r="G62" s="13">
        <f t="shared" si="7"/>
        <v>32.559440807879845</v>
      </c>
      <c r="H62" s="13">
        <f t="shared" si="7"/>
        <v>54.539676133783985</v>
      </c>
      <c r="I62" s="13">
        <f t="shared" si="7"/>
        <v>46.28431744856571</v>
      </c>
      <c r="J62" s="13">
        <f t="shared" si="7"/>
        <v>58.51383604461887</v>
      </c>
      <c r="K62" s="13">
        <f t="shared" si="7"/>
        <v>12.769564787385852</v>
      </c>
      <c r="L62" s="13">
        <f t="shared" si="7"/>
        <v>0</v>
      </c>
      <c r="M62" s="13">
        <f t="shared" si="7"/>
        <v>23.876959544819677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32.25430822607509</v>
      </c>
      <c r="W62" s="13">
        <f t="shared" si="7"/>
        <v>99.96843985442044</v>
      </c>
      <c r="X62" s="13">
        <f t="shared" si="7"/>
        <v>0</v>
      </c>
      <c r="Y62" s="13">
        <f t="shared" si="7"/>
        <v>0</v>
      </c>
      <c r="Z62" s="14">
        <f t="shared" si="7"/>
        <v>99.96852376455776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99.98554272125868</v>
      </c>
      <c r="E63" s="13">
        <f t="shared" si="7"/>
        <v>99.98554272125868</v>
      </c>
      <c r="F63" s="13">
        <f t="shared" si="7"/>
        <v>32.0172274968967</v>
      </c>
      <c r="G63" s="13">
        <f t="shared" si="7"/>
        <v>29.414509563746506</v>
      </c>
      <c r="H63" s="13">
        <f t="shared" si="7"/>
        <v>4.846734444950362</v>
      </c>
      <c r="I63" s="13">
        <f t="shared" si="7"/>
        <v>20.726108601929788</v>
      </c>
      <c r="J63" s="13">
        <f t="shared" si="7"/>
        <v>18.49490587196679</v>
      </c>
      <c r="K63" s="13">
        <f t="shared" si="7"/>
        <v>28.992225377591264</v>
      </c>
      <c r="L63" s="13">
        <f t="shared" si="7"/>
        <v>2088.587390263368</v>
      </c>
      <c r="M63" s="13">
        <f t="shared" si="7"/>
        <v>26.469833653452785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23.486432358400343</v>
      </c>
      <c r="W63" s="13">
        <f t="shared" si="7"/>
        <v>99.98554272125868</v>
      </c>
      <c r="X63" s="13">
        <f t="shared" si="7"/>
        <v>0</v>
      </c>
      <c r="Y63" s="13">
        <f t="shared" si="7"/>
        <v>0</v>
      </c>
      <c r="Z63" s="14">
        <f t="shared" si="7"/>
        <v>99.98554272125868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100.01734404810082</v>
      </c>
      <c r="E64" s="13">
        <f t="shared" si="7"/>
        <v>100.01734404810082</v>
      </c>
      <c r="F64" s="13">
        <f t="shared" si="7"/>
        <v>29.639547262479343</v>
      </c>
      <c r="G64" s="13">
        <f t="shared" si="7"/>
        <v>30.690855685446593</v>
      </c>
      <c r="H64" s="13">
        <f t="shared" si="7"/>
        <v>0.13965290025635813</v>
      </c>
      <c r="I64" s="13">
        <f t="shared" si="7"/>
        <v>20.16893845969159</v>
      </c>
      <c r="J64" s="13">
        <f t="shared" si="7"/>
        <v>15.754455955215239</v>
      </c>
      <c r="K64" s="13">
        <f t="shared" si="7"/>
        <v>25.673920356043162</v>
      </c>
      <c r="L64" s="13">
        <f t="shared" si="7"/>
        <v>0</v>
      </c>
      <c r="M64" s="13">
        <f t="shared" si="7"/>
        <v>22.80028965093095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21.547375313081343</v>
      </c>
      <c r="W64" s="13">
        <f t="shared" si="7"/>
        <v>100.01734404810082</v>
      </c>
      <c r="X64" s="13">
        <f t="shared" si="7"/>
        <v>0</v>
      </c>
      <c r="Y64" s="13">
        <f t="shared" si="7"/>
        <v>0</v>
      </c>
      <c r="Z64" s="14">
        <f t="shared" si="7"/>
        <v>100.01734404810082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99.30290493239731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99.996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113</v>
      </c>
      <c r="B67" s="23">
        <v>21578386</v>
      </c>
      <c r="C67" s="23"/>
      <c r="D67" s="24">
        <v>21308014</v>
      </c>
      <c r="E67" s="25">
        <v>21308014</v>
      </c>
      <c r="F67" s="25">
        <v>5090266</v>
      </c>
      <c r="G67" s="25">
        <v>1801455</v>
      </c>
      <c r="H67" s="25">
        <v>1499887</v>
      </c>
      <c r="I67" s="25">
        <v>8391608</v>
      </c>
      <c r="J67" s="25">
        <v>1981651</v>
      </c>
      <c r="K67" s="25">
        <v>1887556</v>
      </c>
      <c r="L67" s="25">
        <v>24253</v>
      </c>
      <c r="M67" s="25">
        <v>3893460</v>
      </c>
      <c r="N67" s="25"/>
      <c r="O67" s="25"/>
      <c r="P67" s="25"/>
      <c r="Q67" s="25"/>
      <c r="R67" s="25"/>
      <c r="S67" s="25"/>
      <c r="T67" s="25"/>
      <c r="U67" s="25"/>
      <c r="V67" s="25">
        <v>12285068</v>
      </c>
      <c r="W67" s="25">
        <v>10654008</v>
      </c>
      <c r="X67" s="25"/>
      <c r="Y67" s="24"/>
      <c r="Z67" s="26">
        <v>21308014</v>
      </c>
    </row>
    <row r="68" spans="1:26" ht="13.5" hidden="1">
      <c r="A68" s="36" t="s">
        <v>31</v>
      </c>
      <c r="B68" s="18">
        <v>2936323</v>
      </c>
      <c r="C68" s="18"/>
      <c r="D68" s="19">
        <v>2871479</v>
      </c>
      <c r="E68" s="20">
        <v>2871479</v>
      </c>
      <c r="F68" s="20">
        <v>3427818</v>
      </c>
      <c r="G68" s="20">
        <v>-22682</v>
      </c>
      <c r="H68" s="20">
        <v>1628</v>
      </c>
      <c r="I68" s="20">
        <v>3406764</v>
      </c>
      <c r="J68" s="20">
        <v>18644</v>
      </c>
      <c r="K68" s="20">
        <v>29</v>
      </c>
      <c r="L68" s="20"/>
      <c r="M68" s="20">
        <v>18673</v>
      </c>
      <c r="N68" s="20"/>
      <c r="O68" s="20"/>
      <c r="P68" s="20"/>
      <c r="Q68" s="20"/>
      <c r="R68" s="20"/>
      <c r="S68" s="20"/>
      <c r="T68" s="20"/>
      <c r="U68" s="20"/>
      <c r="V68" s="20">
        <v>3425437</v>
      </c>
      <c r="W68" s="20">
        <v>1435740</v>
      </c>
      <c r="X68" s="20"/>
      <c r="Y68" s="19"/>
      <c r="Z68" s="22">
        <v>2871479</v>
      </c>
    </row>
    <row r="69" spans="1:26" ht="13.5" hidden="1">
      <c r="A69" s="37" t="s">
        <v>32</v>
      </c>
      <c r="B69" s="18">
        <v>17830409</v>
      </c>
      <c r="C69" s="18"/>
      <c r="D69" s="19">
        <v>18336535</v>
      </c>
      <c r="E69" s="20">
        <v>18336535</v>
      </c>
      <c r="F69" s="20">
        <v>1578568</v>
      </c>
      <c r="G69" s="20">
        <v>1722848</v>
      </c>
      <c r="H69" s="20">
        <v>1399861</v>
      </c>
      <c r="I69" s="20">
        <v>4701277</v>
      </c>
      <c r="J69" s="20">
        <v>1866688</v>
      </c>
      <c r="K69" s="20">
        <v>1791772</v>
      </c>
      <c r="L69" s="20">
        <v>24253</v>
      </c>
      <c r="M69" s="20">
        <v>3682713</v>
      </c>
      <c r="N69" s="20"/>
      <c r="O69" s="20"/>
      <c r="P69" s="20"/>
      <c r="Q69" s="20"/>
      <c r="R69" s="20"/>
      <c r="S69" s="20"/>
      <c r="T69" s="20"/>
      <c r="U69" s="20"/>
      <c r="V69" s="20">
        <v>8383990</v>
      </c>
      <c r="W69" s="20">
        <v>9168268</v>
      </c>
      <c r="X69" s="20"/>
      <c r="Y69" s="19"/>
      <c r="Z69" s="22">
        <v>18336535</v>
      </c>
    </row>
    <row r="70" spans="1:26" ht="13.5" hidden="1">
      <c r="A70" s="38" t="s">
        <v>107</v>
      </c>
      <c r="B70" s="18">
        <v>11089189</v>
      </c>
      <c r="C70" s="18"/>
      <c r="D70" s="19">
        <v>11860064</v>
      </c>
      <c r="E70" s="20">
        <v>11860064</v>
      </c>
      <c r="F70" s="20">
        <v>1085344</v>
      </c>
      <c r="G70" s="20">
        <v>1217715</v>
      </c>
      <c r="H70" s="20">
        <v>847342</v>
      </c>
      <c r="I70" s="20">
        <v>3150401</v>
      </c>
      <c r="J70" s="20">
        <v>1036621</v>
      </c>
      <c r="K70" s="20">
        <v>873149</v>
      </c>
      <c r="L70" s="20">
        <v>23000</v>
      </c>
      <c r="M70" s="20">
        <v>1932770</v>
      </c>
      <c r="N70" s="20"/>
      <c r="O70" s="20"/>
      <c r="P70" s="20"/>
      <c r="Q70" s="20"/>
      <c r="R70" s="20"/>
      <c r="S70" s="20"/>
      <c r="T70" s="20"/>
      <c r="U70" s="20"/>
      <c r="V70" s="20">
        <v>5083171</v>
      </c>
      <c r="W70" s="20">
        <v>5930032</v>
      </c>
      <c r="X70" s="20"/>
      <c r="Y70" s="19"/>
      <c r="Z70" s="22">
        <v>11860064</v>
      </c>
    </row>
    <row r="71" spans="1:26" ht="13.5" hidden="1">
      <c r="A71" s="38" t="s">
        <v>108</v>
      </c>
      <c r="B71" s="18">
        <v>1180637</v>
      </c>
      <c r="C71" s="18"/>
      <c r="D71" s="19">
        <v>1191375</v>
      </c>
      <c r="E71" s="20">
        <v>1191375</v>
      </c>
      <c r="F71" s="20">
        <v>101655</v>
      </c>
      <c r="G71" s="20">
        <v>112591</v>
      </c>
      <c r="H71" s="20">
        <v>99115</v>
      </c>
      <c r="I71" s="20">
        <v>313361</v>
      </c>
      <c r="J71" s="20">
        <v>100137</v>
      </c>
      <c r="K71" s="20">
        <v>424666</v>
      </c>
      <c r="L71" s="20"/>
      <c r="M71" s="20">
        <v>524803</v>
      </c>
      <c r="N71" s="20"/>
      <c r="O71" s="20"/>
      <c r="P71" s="20"/>
      <c r="Q71" s="20"/>
      <c r="R71" s="20"/>
      <c r="S71" s="20"/>
      <c r="T71" s="20"/>
      <c r="U71" s="20"/>
      <c r="V71" s="20">
        <v>838164</v>
      </c>
      <c r="W71" s="20">
        <v>595688</v>
      </c>
      <c r="X71" s="20"/>
      <c r="Y71" s="19"/>
      <c r="Z71" s="22">
        <v>1191375</v>
      </c>
    </row>
    <row r="72" spans="1:26" ht="13.5" hidden="1">
      <c r="A72" s="38" t="s">
        <v>109</v>
      </c>
      <c r="B72" s="18">
        <v>3384871</v>
      </c>
      <c r="C72" s="18"/>
      <c r="D72" s="19">
        <v>3209456</v>
      </c>
      <c r="E72" s="20">
        <v>3209456</v>
      </c>
      <c r="F72" s="20">
        <v>238456</v>
      </c>
      <c r="G72" s="20">
        <v>240021</v>
      </c>
      <c r="H72" s="20">
        <v>300883</v>
      </c>
      <c r="I72" s="20">
        <v>779360</v>
      </c>
      <c r="J72" s="20">
        <v>419110</v>
      </c>
      <c r="K72" s="20">
        <v>300722</v>
      </c>
      <c r="L72" s="20">
        <v>1253</v>
      </c>
      <c r="M72" s="20">
        <v>721085</v>
      </c>
      <c r="N72" s="20"/>
      <c r="O72" s="20"/>
      <c r="P72" s="20"/>
      <c r="Q72" s="20"/>
      <c r="R72" s="20"/>
      <c r="S72" s="20"/>
      <c r="T72" s="20"/>
      <c r="U72" s="20"/>
      <c r="V72" s="20">
        <v>1500445</v>
      </c>
      <c r="W72" s="20">
        <v>1604728</v>
      </c>
      <c r="X72" s="20"/>
      <c r="Y72" s="19"/>
      <c r="Z72" s="22">
        <v>3209456</v>
      </c>
    </row>
    <row r="73" spans="1:26" ht="13.5" hidden="1">
      <c r="A73" s="38" t="s">
        <v>110</v>
      </c>
      <c r="B73" s="18">
        <v>2175712</v>
      </c>
      <c r="C73" s="18"/>
      <c r="D73" s="19">
        <v>2075640</v>
      </c>
      <c r="E73" s="20">
        <v>2075640</v>
      </c>
      <c r="F73" s="20">
        <v>153113</v>
      </c>
      <c r="G73" s="20">
        <v>152521</v>
      </c>
      <c r="H73" s="20">
        <v>152521</v>
      </c>
      <c r="I73" s="20">
        <v>458155</v>
      </c>
      <c r="J73" s="20">
        <v>310820</v>
      </c>
      <c r="K73" s="20">
        <v>193235</v>
      </c>
      <c r="L73" s="20"/>
      <c r="M73" s="20">
        <v>504055</v>
      </c>
      <c r="N73" s="20"/>
      <c r="O73" s="20"/>
      <c r="P73" s="20"/>
      <c r="Q73" s="20"/>
      <c r="R73" s="20"/>
      <c r="S73" s="20"/>
      <c r="T73" s="20"/>
      <c r="U73" s="20"/>
      <c r="V73" s="20">
        <v>962210</v>
      </c>
      <c r="W73" s="20">
        <v>1037820</v>
      </c>
      <c r="X73" s="20"/>
      <c r="Y73" s="19"/>
      <c r="Z73" s="22">
        <v>2075640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811654</v>
      </c>
      <c r="C75" s="27"/>
      <c r="D75" s="28">
        <v>100000</v>
      </c>
      <c r="E75" s="29">
        <v>100000</v>
      </c>
      <c r="F75" s="29">
        <v>83880</v>
      </c>
      <c r="G75" s="29">
        <v>101289</v>
      </c>
      <c r="H75" s="29">
        <v>98398</v>
      </c>
      <c r="I75" s="29">
        <v>283567</v>
      </c>
      <c r="J75" s="29">
        <v>96319</v>
      </c>
      <c r="K75" s="29">
        <v>95755</v>
      </c>
      <c r="L75" s="29"/>
      <c r="M75" s="29">
        <v>192074</v>
      </c>
      <c r="N75" s="29"/>
      <c r="O75" s="29"/>
      <c r="P75" s="29"/>
      <c r="Q75" s="29"/>
      <c r="R75" s="29"/>
      <c r="S75" s="29"/>
      <c r="T75" s="29"/>
      <c r="U75" s="29"/>
      <c r="V75" s="29">
        <v>475641</v>
      </c>
      <c r="W75" s="29">
        <v>50000</v>
      </c>
      <c r="X75" s="29"/>
      <c r="Y75" s="28"/>
      <c r="Z75" s="30">
        <v>100000</v>
      </c>
    </row>
    <row r="76" spans="1:26" ht="13.5" hidden="1">
      <c r="A76" s="41" t="s">
        <v>114</v>
      </c>
      <c r="B76" s="31">
        <v>22161699</v>
      </c>
      <c r="C76" s="31"/>
      <c r="D76" s="32">
        <v>20793992</v>
      </c>
      <c r="E76" s="33">
        <v>20793992</v>
      </c>
      <c r="F76" s="33">
        <v>10126475</v>
      </c>
      <c r="G76" s="33">
        <v>1321242</v>
      </c>
      <c r="H76" s="33">
        <v>1420230</v>
      </c>
      <c r="I76" s="33">
        <v>12867947</v>
      </c>
      <c r="J76" s="33">
        <v>1702322</v>
      </c>
      <c r="K76" s="33">
        <v>1479834</v>
      </c>
      <c r="L76" s="33">
        <v>356983</v>
      </c>
      <c r="M76" s="33">
        <v>3539139</v>
      </c>
      <c r="N76" s="33"/>
      <c r="O76" s="33"/>
      <c r="P76" s="33"/>
      <c r="Q76" s="33"/>
      <c r="R76" s="33"/>
      <c r="S76" s="33"/>
      <c r="T76" s="33"/>
      <c r="U76" s="33"/>
      <c r="V76" s="33">
        <v>16407086</v>
      </c>
      <c r="W76" s="33">
        <v>10653492</v>
      </c>
      <c r="X76" s="33"/>
      <c r="Y76" s="32"/>
      <c r="Z76" s="34">
        <v>20793992</v>
      </c>
    </row>
    <row r="77" spans="1:26" ht="13.5" hidden="1">
      <c r="A77" s="36" t="s">
        <v>31</v>
      </c>
      <c r="B77" s="18">
        <v>3525294</v>
      </c>
      <c r="C77" s="18"/>
      <c r="D77" s="19">
        <v>2870000</v>
      </c>
      <c r="E77" s="20">
        <v>2870000</v>
      </c>
      <c r="F77" s="20">
        <v>144666</v>
      </c>
      <c r="G77" s="20">
        <v>238940</v>
      </c>
      <c r="H77" s="20">
        <v>393374</v>
      </c>
      <c r="I77" s="20">
        <v>776980</v>
      </c>
      <c r="J77" s="20">
        <v>317543</v>
      </c>
      <c r="K77" s="20">
        <v>230324</v>
      </c>
      <c r="L77" s="20">
        <v>27630</v>
      </c>
      <c r="M77" s="20">
        <v>575497</v>
      </c>
      <c r="N77" s="20"/>
      <c r="O77" s="20"/>
      <c r="P77" s="20"/>
      <c r="Q77" s="20"/>
      <c r="R77" s="20"/>
      <c r="S77" s="20"/>
      <c r="T77" s="20"/>
      <c r="U77" s="20"/>
      <c r="V77" s="20">
        <v>1352477</v>
      </c>
      <c r="W77" s="20">
        <v>1435500</v>
      </c>
      <c r="X77" s="20"/>
      <c r="Y77" s="19"/>
      <c r="Z77" s="22">
        <v>2870000</v>
      </c>
    </row>
    <row r="78" spans="1:26" ht="13.5" hidden="1">
      <c r="A78" s="37" t="s">
        <v>32</v>
      </c>
      <c r="B78" s="18">
        <v>17830409</v>
      </c>
      <c r="C78" s="18"/>
      <c r="D78" s="19">
        <v>17823992</v>
      </c>
      <c r="E78" s="20">
        <v>17823992</v>
      </c>
      <c r="F78" s="20">
        <v>9897929</v>
      </c>
      <c r="G78" s="20">
        <v>981013</v>
      </c>
      <c r="H78" s="20">
        <v>928458</v>
      </c>
      <c r="I78" s="20">
        <v>11807400</v>
      </c>
      <c r="J78" s="20">
        <v>1288460</v>
      </c>
      <c r="K78" s="20">
        <v>1153755</v>
      </c>
      <c r="L78" s="20">
        <v>329353</v>
      </c>
      <c r="M78" s="20">
        <v>2771568</v>
      </c>
      <c r="N78" s="20"/>
      <c r="O78" s="20"/>
      <c r="P78" s="20"/>
      <c r="Q78" s="20"/>
      <c r="R78" s="20"/>
      <c r="S78" s="20"/>
      <c r="T78" s="20"/>
      <c r="U78" s="20"/>
      <c r="V78" s="20">
        <v>14578968</v>
      </c>
      <c r="W78" s="20">
        <v>9167994</v>
      </c>
      <c r="X78" s="20"/>
      <c r="Y78" s="19"/>
      <c r="Z78" s="22">
        <v>17823992</v>
      </c>
    </row>
    <row r="79" spans="1:26" ht="13.5" hidden="1">
      <c r="A79" s="38" t="s">
        <v>107</v>
      </c>
      <c r="B79" s="18">
        <v>11089189</v>
      </c>
      <c r="C79" s="18"/>
      <c r="D79" s="19">
        <v>11348000</v>
      </c>
      <c r="E79" s="20">
        <v>11348000</v>
      </c>
      <c r="F79" s="20">
        <v>9711261</v>
      </c>
      <c r="G79" s="20">
        <v>817908</v>
      </c>
      <c r="H79" s="20">
        <v>852803</v>
      </c>
      <c r="I79" s="20">
        <v>11381972</v>
      </c>
      <c r="J79" s="20">
        <v>1092664</v>
      </c>
      <c r="K79" s="20">
        <v>952335</v>
      </c>
      <c r="L79" s="20">
        <v>269625</v>
      </c>
      <c r="M79" s="20">
        <v>2314624</v>
      </c>
      <c r="N79" s="20"/>
      <c r="O79" s="20"/>
      <c r="P79" s="20"/>
      <c r="Q79" s="20"/>
      <c r="R79" s="20"/>
      <c r="S79" s="20"/>
      <c r="T79" s="20"/>
      <c r="U79" s="20"/>
      <c r="V79" s="20">
        <v>13696596</v>
      </c>
      <c r="W79" s="20">
        <v>5929998</v>
      </c>
      <c r="X79" s="20"/>
      <c r="Y79" s="19"/>
      <c r="Z79" s="22">
        <v>11348000</v>
      </c>
    </row>
    <row r="80" spans="1:26" ht="13.5" hidden="1">
      <c r="A80" s="38" t="s">
        <v>108</v>
      </c>
      <c r="B80" s="18">
        <v>1180637</v>
      </c>
      <c r="C80" s="18"/>
      <c r="D80" s="19">
        <v>1191000</v>
      </c>
      <c r="E80" s="20">
        <v>1191000</v>
      </c>
      <c r="F80" s="20">
        <v>54321</v>
      </c>
      <c r="G80" s="20">
        <v>36659</v>
      </c>
      <c r="H80" s="20">
        <v>54057</v>
      </c>
      <c r="I80" s="20">
        <v>145037</v>
      </c>
      <c r="J80" s="20">
        <v>58594</v>
      </c>
      <c r="K80" s="20">
        <v>54228</v>
      </c>
      <c r="L80" s="20">
        <v>12485</v>
      </c>
      <c r="M80" s="20">
        <v>125307</v>
      </c>
      <c r="N80" s="20"/>
      <c r="O80" s="20"/>
      <c r="P80" s="20"/>
      <c r="Q80" s="20"/>
      <c r="R80" s="20"/>
      <c r="S80" s="20"/>
      <c r="T80" s="20"/>
      <c r="U80" s="20"/>
      <c r="V80" s="20">
        <v>270344</v>
      </c>
      <c r="W80" s="20">
        <v>595500</v>
      </c>
      <c r="X80" s="20"/>
      <c r="Y80" s="19"/>
      <c r="Z80" s="22">
        <v>1191000</v>
      </c>
    </row>
    <row r="81" spans="1:26" ht="13.5" hidden="1">
      <c r="A81" s="38" t="s">
        <v>109</v>
      </c>
      <c r="B81" s="18">
        <v>3384871</v>
      </c>
      <c r="C81" s="18"/>
      <c r="D81" s="19">
        <v>3208992</v>
      </c>
      <c r="E81" s="20">
        <v>3208992</v>
      </c>
      <c r="F81" s="20">
        <v>76347</v>
      </c>
      <c r="G81" s="20">
        <v>70601</v>
      </c>
      <c r="H81" s="20">
        <v>14583</v>
      </c>
      <c r="I81" s="20">
        <v>161531</v>
      </c>
      <c r="J81" s="20">
        <v>77514</v>
      </c>
      <c r="K81" s="20">
        <v>87186</v>
      </c>
      <c r="L81" s="20">
        <v>26170</v>
      </c>
      <c r="M81" s="20">
        <v>190870</v>
      </c>
      <c r="N81" s="20"/>
      <c r="O81" s="20"/>
      <c r="P81" s="20"/>
      <c r="Q81" s="20"/>
      <c r="R81" s="20"/>
      <c r="S81" s="20"/>
      <c r="T81" s="20"/>
      <c r="U81" s="20"/>
      <c r="V81" s="20">
        <v>352401</v>
      </c>
      <c r="W81" s="20">
        <v>1604496</v>
      </c>
      <c r="X81" s="20"/>
      <c r="Y81" s="19"/>
      <c r="Z81" s="22">
        <v>3208992</v>
      </c>
    </row>
    <row r="82" spans="1:26" ht="13.5" hidden="1">
      <c r="A82" s="38" t="s">
        <v>110</v>
      </c>
      <c r="B82" s="18">
        <v>2175712</v>
      </c>
      <c r="C82" s="18"/>
      <c r="D82" s="19">
        <v>2076000</v>
      </c>
      <c r="E82" s="20">
        <v>2076000</v>
      </c>
      <c r="F82" s="20">
        <v>45382</v>
      </c>
      <c r="G82" s="20">
        <v>46810</v>
      </c>
      <c r="H82" s="20">
        <v>213</v>
      </c>
      <c r="I82" s="20">
        <v>92405</v>
      </c>
      <c r="J82" s="20">
        <v>48968</v>
      </c>
      <c r="K82" s="20">
        <v>49611</v>
      </c>
      <c r="L82" s="20">
        <v>16347</v>
      </c>
      <c r="M82" s="20">
        <v>114926</v>
      </c>
      <c r="N82" s="20"/>
      <c r="O82" s="20"/>
      <c r="P82" s="20"/>
      <c r="Q82" s="20"/>
      <c r="R82" s="20"/>
      <c r="S82" s="20"/>
      <c r="T82" s="20"/>
      <c r="U82" s="20"/>
      <c r="V82" s="20">
        <v>207331</v>
      </c>
      <c r="W82" s="20">
        <v>1038000</v>
      </c>
      <c r="X82" s="20"/>
      <c r="Y82" s="19"/>
      <c r="Z82" s="22">
        <v>2076000</v>
      </c>
    </row>
    <row r="83" spans="1:26" ht="13.5" hidden="1">
      <c r="A83" s="38" t="s">
        <v>111</v>
      </c>
      <c r="B83" s="18"/>
      <c r="C83" s="18"/>
      <c r="D83" s="19"/>
      <c r="E83" s="20"/>
      <c r="F83" s="20">
        <v>10618</v>
      </c>
      <c r="G83" s="20">
        <v>9035</v>
      </c>
      <c r="H83" s="20">
        <v>6802</v>
      </c>
      <c r="I83" s="20">
        <v>26455</v>
      </c>
      <c r="J83" s="20">
        <v>10720</v>
      </c>
      <c r="K83" s="20">
        <v>10395</v>
      </c>
      <c r="L83" s="20">
        <v>4726</v>
      </c>
      <c r="M83" s="20">
        <v>25841</v>
      </c>
      <c r="N83" s="20"/>
      <c r="O83" s="20"/>
      <c r="P83" s="20"/>
      <c r="Q83" s="20"/>
      <c r="R83" s="20"/>
      <c r="S83" s="20"/>
      <c r="T83" s="20"/>
      <c r="U83" s="20"/>
      <c r="V83" s="20">
        <v>52296</v>
      </c>
      <c r="W83" s="20"/>
      <c r="X83" s="20"/>
      <c r="Y83" s="19"/>
      <c r="Z83" s="22"/>
    </row>
    <row r="84" spans="1:26" ht="13.5" hidden="1">
      <c r="A84" s="39" t="s">
        <v>112</v>
      </c>
      <c r="B84" s="27">
        <v>805996</v>
      </c>
      <c r="C84" s="27"/>
      <c r="D84" s="28">
        <v>100000</v>
      </c>
      <c r="E84" s="29">
        <v>100000</v>
      </c>
      <c r="F84" s="29">
        <v>83880</v>
      </c>
      <c r="G84" s="29">
        <v>101289</v>
      </c>
      <c r="H84" s="29">
        <v>98398</v>
      </c>
      <c r="I84" s="29">
        <v>283567</v>
      </c>
      <c r="J84" s="29">
        <v>96319</v>
      </c>
      <c r="K84" s="29">
        <v>95755</v>
      </c>
      <c r="L84" s="29"/>
      <c r="M84" s="29">
        <v>192074</v>
      </c>
      <c r="N84" s="29"/>
      <c r="O84" s="29"/>
      <c r="P84" s="29"/>
      <c r="Q84" s="29"/>
      <c r="R84" s="29"/>
      <c r="S84" s="29"/>
      <c r="T84" s="29"/>
      <c r="U84" s="29"/>
      <c r="V84" s="29">
        <v>475641</v>
      </c>
      <c r="W84" s="29">
        <v>49998</v>
      </c>
      <c r="X84" s="29"/>
      <c r="Y84" s="28"/>
      <c r="Z84" s="30">
        <v>100000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7650241</v>
      </c>
      <c r="C5" s="18">
        <v>0</v>
      </c>
      <c r="D5" s="63">
        <v>4085000</v>
      </c>
      <c r="E5" s="64">
        <v>4085000</v>
      </c>
      <c r="F5" s="64">
        <v>49672</v>
      </c>
      <c r="G5" s="64">
        <v>29918374</v>
      </c>
      <c r="H5" s="64">
        <v>620405</v>
      </c>
      <c r="I5" s="64">
        <v>30588451</v>
      </c>
      <c r="J5" s="64">
        <v>315539</v>
      </c>
      <c r="K5" s="64">
        <v>0</v>
      </c>
      <c r="L5" s="64">
        <v>0</v>
      </c>
      <c r="M5" s="64">
        <v>315539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30903990</v>
      </c>
      <c r="W5" s="64">
        <v>2042500</v>
      </c>
      <c r="X5" s="64">
        <v>28861490</v>
      </c>
      <c r="Y5" s="65">
        <v>1413.05</v>
      </c>
      <c r="Z5" s="66">
        <v>4085000</v>
      </c>
    </row>
    <row r="6" spans="1:26" ht="13.5">
      <c r="A6" s="62" t="s">
        <v>32</v>
      </c>
      <c r="B6" s="18">
        <v>31319189</v>
      </c>
      <c r="C6" s="18">
        <v>0</v>
      </c>
      <c r="D6" s="63">
        <v>34670724</v>
      </c>
      <c r="E6" s="64">
        <v>34670724</v>
      </c>
      <c r="F6" s="64">
        <v>2918802</v>
      </c>
      <c r="G6" s="64">
        <v>3401228</v>
      </c>
      <c r="H6" s="64">
        <v>2823235</v>
      </c>
      <c r="I6" s="64">
        <v>9143265</v>
      </c>
      <c r="J6" s="64">
        <v>2783542</v>
      </c>
      <c r="K6" s="64">
        <v>2851632</v>
      </c>
      <c r="L6" s="64">
        <v>0</v>
      </c>
      <c r="M6" s="64">
        <v>5635174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14778439</v>
      </c>
      <c r="W6" s="64">
        <v>17335362</v>
      </c>
      <c r="X6" s="64">
        <v>-2556923</v>
      </c>
      <c r="Y6" s="65">
        <v>-14.75</v>
      </c>
      <c r="Z6" s="66">
        <v>34670724</v>
      </c>
    </row>
    <row r="7" spans="1:26" ht="13.5">
      <c r="A7" s="62" t="s">
        <v>33</v>
      </c>
      <c r="B7" s="18">
        <v>478873</v>
      </c>
      <c r="C7" s="18">
        <v>0</v>
      </c>
      <c r="D7" s="63">
        <v>420000</v>
      </c>
      <c r="E7" s="64">
        <v>420000</v>
      </c>
      <c r="F7" s="64">
        <v>27</v>
      </c>
      <c r="G7" s="64">
        <v>174</v>
      </c>
      <c r="H7" s="64">
        <v>44</v>
      </c>
      <c r="I7" s="64">
        <v>245</v>
      </c>
      <c r="J7" s="64">
        <v>22</v>
      </c>
      <c r="K7" s="64">
        <v>20</v>
      </c>
      <c r="L7" s="64">
        <v>0</v>
      </c>
      <c r="M7" s="64">
        <v>42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287</v>
      </c>
      <c r="W7" s="64">
        <v>210000</v>
      </c>
      <c r="X7" s="64">
        <v>-209713</v>
      </c>
      <c r="Y7" s="65">
        <v>-99.86</v>
      </c>
      <c r="Z7" s="66">
        <v>420000</v>
      </c>
    </row>
    <row r="8" spans="1:26" ht="13.5">
      <c r="A8" s="62" t="s">
        <v>34</v>
      </c>
      <c r="B8" s="18">
        <v>65408000</v>
      </c>
      <c r="C8" s="18">
        <v>0</v>
      </c>
      <c r="D8" s="63">
        <v>65448999</v>
      </c>
      <c r="E8" s="64">
        <v>65448999</v>
      </c>
      <c r="F8" s="64">
        <v>25795000</v>
      </c>
      <c r="G8" s="64">
        <v>22708</v>
      </c>
      <c r="H8" s="64">
        <v>48818</v>
      </c>
      <c r="I8" s="64">
        <v>25866526</v>
      </c>
      <c r="J8" s="64">
        <v>880111</v>
      </c>
      <c r="K8" s="64">
        <v>437037</v>
      </c>
      <c r="L8" s="64">
        <v>0</v>
      </c>
      <c r="M8" s="64">
        <v>1317148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27183674</v>
      </c>
      <c r="W8" s="64">
        <v>32724500</v>
      </c>
      <c r="X8" s="64">
        <v>-5540826</v>
      </c>
      <c r="Y8" s="65">
        <v>-16.93</v>
      </c>
      <c r="Z8" s="66">
        <v>65448999</v>
      </c>
    </row>
    <row r="9" spans="1:26" ht="13.5">
      <c r="A9" s="62" t="s">
        <v>35</v>
      </c>
      <c r="B9" s="18">
        <v>3827440</v>
      </c>
      <c r="C9" s="18">
        <v>0</v>
      </c>
      <c r="D9" s="63">
        <v>2666200</v>
      </c>
      <c r="E9" s="64">
        <v>2666200</v>
      </c>
      <c r="F9" s="64">
        <v>363510</v>
      </c>
      <c r="G9" s="64">
        <v>353234</v>
      </c>
      <c r="H9" s="64">
        <v>139160</v>
      </c>
      <c r="I9" s="64">
        <v>855904</v>
      </c>
      <c r="J9" s="64">
        <v>290959</v>
      </c>
      <c r="K9" s="64">
        <v>65374</v>
      </c>
      <c r="L9" s="64">
        <v>0</v>
      </c>
      <c r="M9" s="64">
        <v>356333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1212237</v>
      </c>
      <c r="W9" s="64">
        <v>1333100</v>
      </c>
      <c r="X9" s="64">
        <v>-120863</v>
      </c>
      <c r="Y9" s="65">
        <v>-9.07</v>
      </c>
      <c r="Z9" s="66">
        <v>2666200</v>
      </c>
    </row>
    <row r="10" spans="1:26" ht="25.5">
      <c r="A10" s="67" t="s">
        <v>99</v>
      </c>
      <c r="B10" s="68">
        <f>SUM(B5:B9)</f>
        <v>108683743</v>
      </c>
      <c r="C10" s="68">
        <f>SUM(C5:C9)</f>
        <v>0</v>
      </c>
      <c r="D10" s="69">
        <f aca="true" t="shared" si="0" ref="D10:Z10">SUM(D5:D9)</f>
        <v>107290923</v>
      </c>
      <c r="E10" s="70">
        <f t="shared" si="0"/>
        <v>107290923</v>
      </c>
      <c r="F10" s="70">
        <f t="shared" si="0"/>
        <v>29127011</v>
      </c>
      <c r="G10" s="70">
        <f t="shared" si="0"/>
        <v>33695718</v>
      </c>
      <c r="H10" s="70">
        <f t="shared" si="0"/>
        <v>3631662</v>
      </c>
      <c r="I10" s="70">
        <f t="shared" si="0"/>
        <v>66454391</v>
      </c>
      <c r="J10" s="70">
        <f t="shared" si="0"/>
        <v>4270173</v>
      </c>
      <c r="K10" s="70">
        <f t="shared" si="0"/>
        <v>3354063</v>
      </c>
      <c r="L10" s="70">
        <f t="shared" si="0"/>
        <v>0</v>
      </c>
      <c r="M10" s="70">
        <f t="shared" si="0"/>
        <v>7624236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74078627</v>
      </c>
      <c r="W10" s="70">
        <f t="shared" si="0"/>
        <v>53645462</v>
      </c>
      <c r="X10" s="70">
        <f t="shared" si="0"/>
        <v>20433165</v>
      </c>
      <c r="Y10" s="71">
        <f>+IF(W10&lt;&gt;0,(X10/W10)*100,0)</f>
        <v>38.089270253651655</v>
      </c>
      <c r="Z10" s="72">
        <f t="shared" si="0"/>
        <v>107290923</v>
      </c>
    </row>
    <row r="11" spans="1:26" ht="13.5">
      <c r="A11" s="62" t="s">
        <v>36</v>
      </c>
      <c r="B11" s="18">
        <v>38402466</v>
      </c>
      <c r="C11" s="18">
        <v>0</v>
      </c>
      <c r="D11" s="63">
        <v>43515587</v>
      </c>
      <c r="E11" s="64">
        <v>43515587</v>
      </c>
      <c r="F11" s="64">
        <v>3217137</v>
      </c>
      <c r="G11" s="64">
        <v>3308886</v>
      </c>
      <c r="H11" s="64">
        <v>3285930</v>
      </c>
      <c r="I11" s="64">
        <v>9811953</v>
      </c>
      <c r="J11" s="64">
        <v>3217791</v>
      </c>
      <c r="K11" s="64">
        <v>3299539</v>
      </c>
      <c r="L11" s="64">
        <v>0</v>
      </c>
      <c r="M11" s="64">
        <v>6517330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16329283</v>
      </c>
      <c r="W11" s="64">
        <v>21757794</v>
      </c>
      <c r="X11" s="64">
        <v>-5428511</v>
      </c>
      <c r="Y11" s="65">
        <v>-24.95</v>
      </c>
      <c r="Z11" s="66">
        <v>43515587</v>
      </c>
    </row>
    <row r="12" spans="1:26" ht="13.5">
      <c r="A12" s="62" t="s">
        <v>37</v>
      </c>
      <c r="B12" s="18">
        <v>4743359</v>
      </c>
      <c r="C12" s="18">
        <v>0</v>
      </c>
      <c r="D12" s="63">
        <v>4858534</v>
      </c>
      <c r="E12" s="64">
        <v>4858534</v>
      </c>
      <c r="F12" s="64">
        <v>383948</v>
      </c>
      <c r="G12" s="64">
        <v>380278</v>
      </c>
      <c r="H12" s="64">
        <v>377029</v>
      </c>
      <c r="I12" s="64">
        <v>1141255</v>
      </c>
      <c r="J12" s="64">
        <v>388865</v>
      </c>
      <c r="K12" s="64">
        <v>390443</v>
      </c>
      <c r="L12" s="64">
        <v>0</v>
      </c>
      <c r="M12" s="64">
        <v>779308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1920563</v>
      </c>
      <c r="W12" s="64">
        <v>2429267</v>
      </c>
      <c r="X12" s="64">
        <v>-508704</v>
      </c>
      <c r="Y12" s="65">
        <v>-20.94</v>
      </c>
      <c r="Z12" s="66">
        <v>4858534</v>
      </c>
    </row>
    <row r="13" spans="1:26" ht="13.5">
      <c r="A13" s="62" t="s">
        <v>100</v>
      </c>
      <c r="B13" s="18">
        <v>18770744</v>
      </c>
      <c r="C13" s="18">
        <v>0</v>
      </c>
      <c r="D13" s="63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5">
        <v>0</v>
      </c>
      <c r="Z13" s="66">
        <v>0</v>
      </c>
    </row>
    <row r="14" spans="1:26" ht="13.5">
      <c r="A14" s="62" t="s">
        <v>38</v>
      </c>
      <c r="B14" s="18">
        <v>1536141</v>
      </c>
      <c r="C14" s="18">
        <v>0</v>
      </c>
      <c r="D14" s="63">
        <v>2106688</v>
      </c>
      <c r="E14" s="64">
        <v>2106688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1053344</v>
      </c>
      <c r="X14" s="64">
        <v>-1053344</v>
      </c>
      <c r="Y14" s="65">
        <v>-100</v>
      </c>
      <c r="Z14" s="66">
        <v>2106688</v>
      </c>
    </row>
    <row r="15" spans="1:26" ht="13.5">
      <c r="A15" s="62" t="s">
        <v>39</v>
      </c>
      <c r="B15" s="18">
        <v>22882399</v>
      </c>
      <c r="C15" s="18">
        <v>0</v>
      </c>
      <c r="D15" s="63">
        <v>27531640</v>
      </c>
      <c r="E15" s="64">
        <v>27531640</v>
      </c>
      <c r="F15" s="64">
        <v>52286</v>
      </c>
      <c r="G15" s="64">
        <v>3353362</v>
      </c>
      <c r="H15" s="64">
        <v>3287328</v>
      </c>
      <c r="I15" s="64">
        <v>6692976</v>
      </c>
      <c r="J15" s="64">
        <v>1511409</v>
      </c>
      <c r="K15" s="64">
        <v>1596546</v>
      </c>
      <c r="L15" s="64">
        <v>0</v>
      </c>
      <c r="M15" s="64">
        <v>3107955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9800931</v>
      </c>
      <c r="W15" s="64">
        <v>13765820</v>
      </c>
      <c r="X15" s="64">
        <v>-3964889</v>
      </c>
      <c r="Y15" s="65">
        <v>-28.8</v>
      </c>
      <c r="Z15" s="66">
        <v>27531640</v>
      </c>
    </row>
    <row r="16" spans="1:26" ht="13.5">
      <c r="A16" s="73" t="s">
        <v>40</v>
      </c>
      <c r="B16" s="18">
        <v>2320309</v>
      </c>
      <c r="C16" s="18">
        <v>0</v>
      </c>
      <c r="D16" s="63">
        <v>4600000</v>
      </c>
      <c r="E16" s="64">
        <v>4600000</v>
      </c>
      <c r="F16" s="64">
        <v>281785</v>
      </c>
      <c r="G16" s="64">
        <v>202665</v>
      </c>
      <c r="H16" s="64">
        <v>2315172</v>
      </c>
      <c r="I16" s="64">
        <v>2799622</v>
      </c>
      <c r="J16" s="64">
        <v>530124</v>
      </c>
      <c r="K16" s="64">
        <v>1171130</v>
      </c>
      <c r="L16" s="64">
        <v>0</v>
      </c>
      <c r="M16" s="64">
        <v>1701254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4500876</v>
      </c>
      <c r="W16" s="64">
        <v>2300000</v>
      </c>
      <c r="X16" s="64">
        <v>2200876</v>
      </c>
      <c r="Y16" s="65">
        <v>95.69</v>
      </c>
      <c r="Z16" s="66">
        <v>4600000</v>
      </c>
    </row>
    <row r="17" spans="1:26" ht="13.5">
      <c r="A17" s="62" t="s">
        <v>41</v>
      </c>
      <c r="B17" s="18">
        <v>35795072</v>
      </c>
      <c r="C17" s="18">
        <v>0</v>
      </c>
      <c r="D17" s="63">
        <v>24509500</v>
      </c>
      <c r="E17" s="64">
        <v>24509500</v>
      </c>
      <c r="F17" s="64">
        <v>1526447</v>
      </c>
      <c r="G17" s="64">
        <v>1553150</v>
      </c>
      <c r="H17" s="64">
        <v>1860691</v>
      </c>
      <c r="I17" s="64">
        <v>4940288</v>
      </c>
      <c r="J17" s="64">
        <v>2260096</v>
      </c>
      <c r="K17" s="64">
        <v>12170257</v>
      </c>
      <c r="L17" s="64">
        <v>0</v>
      </c>
      <c r="M17" s="64">
        <v>14430353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19370641</v>
      </c>
      <c r="W17" s="64">
        <v>12254750</v>
      </c>
      <c r="X17" s="64">
        <v>7115891</v>
      </c>
      <c r="Y17" s="65">
        <v>58.07</v>
      </c>
      <c r="Z17" s="66">
        <v>24509500</v>
      </c>
    </row>
    <row r="18" spans="1:26" ht="13.5">
      <c r="A18" s="74" t="s">
        <v>42</v>
      </c>
      <c r="B18" s="75">
        <f>SUM(B11:B17)</f>
        <v>124450490</v>
      </c>
      <c r="C18" s="75">
        <f>SUM(C11:C17)</f>
        <v>0</v>
      </c>
      <c r="D18" s="76">
        <f aca="true" t="shared" si="1" ref="D18:Z18">SUM(D11:D17)</f>
        <v>107121949</v>
      </c>
      <c r="E18" s="77">
        <f t="shared" si="1"/>
        <v>107121949</v>
      </c>
      <c r="F18" s="77">
        <f t="shared" si="1"/>
        <v>5461603</v>
      </c>
      <c r="G18" s="77">
        <f t="shared" si="1"/>
        <v>8798341</v>
      </c>
      <c r="H18" s="77">
        <f t="shared" si="1"/>
        <v>11126150</v>
      </c>
      <c r="I18" s="77">
        <f t="shared" si="1"/>
        <v>25386094</v>
      </c>
      <c r="J18" s="77">
        <f t="shared" si="1"/>
        <v>7908285</v>
      </c>
      <c r="K18" s="77">
        <f t="shared" si="1"/>
        <v>18627915</v>
      </c>
      <c r="L18" s="77">
        <f t="shared" si="1"/>
        <v>0</v>
      </c>
      <c r="M18" s="77">
        <f t="shared" si="1"/>
        <v>26536200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51922294</v>
      </c>
      <c r="W18" s="77">
        <f t="shared" si="1"/>
        <v>53560975</v>
      </c>
      <c r="X18" s="77">
        <f t="shared" si="1"/>
        <v>-1638681</v>
      </c>
      <c r="Y18" s="71">
        <f>+IF(W18&lt;&gt;0,(X18/W18)*100,0)</f>
        <v>-3.0594682042289185</v>
      </c>
      <c r="Z18" s="78">
        <f t="shared" si="1"/>
        <v>107121949</v>
      </c>
    </row>
    <row r="19" spans="1:26" ht="13.5">
      <c r="A19" s="74" t="s">
        <v>43</v>
      </c>
      <c r="B19" s="79">
        <f>+B10-B18</f>
        <v>-15766747</v>
      </c>
      <c r="C19" s="79">
        <f>+C10-C18</f>
        <v>0</v>
      </c>
      <c r="D19" s="80">
        <f aca="true" t="shared" si="2" ref="D19:Z19">+D10-D18</f>
        <v>168974</v>
      </c>
      <c r="E19" s="81">
        <f t="shared" si="2"/>
        <v>168974</v>
      </c>
      <c r="F19" s="81">
        <f t="shared" si="2"/>
        <v>23665408</v>
      </c>
      <c r="G19" s="81">
        <f t="shared" si="2"/>
        <v>24897377</v>
      </c>
      <c r="H19" s="81">
        <f t="shared" si="2"/>
        <v>-7494488</v>
      </c>
      <c r="I19" s="81">
        <f t="shared" si="2"/>
        <v>41068297</v>
      </c>
      <c r="J19" s="81">
        <f t="shared" si="2"/>
        <v>-3638112</v>
      </c>
      <c r="K19" s="81">
        <f t="shared" si="2"/>
        <v>-15273852</v>
      </c>
      <c r="L19" s="81">
        <f t="shared" si="2"/>
        <v>0</v>
      </c>
      <c r="M19" s="81">
        <f t="shared" si="2"/>
        <v>-18911964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22156333</v>
      </c>
      <c r="W19" s="81">
        <f>IF(E10=E18,0,W10-W18)</f>
        <v>84487</v>
      </c>
      <c r="X19" s="81">
        <f t="shared" si="2"/>
        <v>22071846</v>
      </c>
      <c r="Y19" s="82">
        <f>+IF(W19&lt;&gt;0,(X19/W19)*100,0)</f>
        <v>26124.54697172346</v>
      </c>
      <c r="Z19" s="83">
        <f t="shared" si="2"/>
        <v>168974</v>
      </c>
    </row>
    <row r="20" spans="1:26" ht="13.5">
      <c r="A20" s="62" t="s">
        <v>44</v>
      </c>
      <c r="B20" s="18">
        <v>32673305</v>
      </c>
      <c r="C20" s="18">
        <v>0</v>
      </c>
      <c r="D20" s="63">
        <v>28809000</v>
      </c>
      <c r="E20" s="64">
        <v>28809000</v>
      </c>
      <c r="F20" s="64">
        <v>0</v>
      </c>
      <c r="G20" s="64">
        <v>111018</v>
      </c>
      <c r="H20" s="64">
        <v>2166622</v>
      </c>
      <c r="I20" s="64">
        <v>2277640</v>
      </c>
      <c r="J20" s="64">
        <v>5628782</v>
      </c>
      <c r="K20" s="64">
        <v>1777112</v>
      </c>
      <c r="L20" s="64">
        <v>0</v>
      </c>
      <c r="M20" s="64">
        <v>7405894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9683534</v>
      </c>
      <c r="W20" s="64">
        <v>14404500</v>
      </c>
      <c r="X20" s="64">
        <v>-4720966</v>
      </c>
      <c r="Y20" s="65">
        <v>-32.77</v>
      </c>
      <c r="Z20" s="66">
        <v>28809000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16906558</v>
      </c>
      <c r="C22" s="90">
        <f>SUM(C19:C21)</f>
        <v>0</v>
      </c>
      <c r="D22" s="91">
        <f aca="true" t="shared" si="3" ref="D22:Z22">SUM(D19:D21)</f>
        <v>28977974</v>
      </c>
      <c r="E22" s="92">
        <f t="shared" si="3"/>
        <v>28977974</v>
      </c>
      <c r="F22" s="92">
        <f t="shared" si="3"/>
        <v>23665408</v>
      </c>
      <c r="G22" s="92">
        <f t="shared" si="3"/>
        <v>25008395</v>
      </c>
      <c r="H22" s="92">
        <f t="shared" si="3"/>
        <v>-5327866</v>
      </c>
      <c r="I22" s="92">
        <f t="shared" si="3"/>
        <v>43345937</v>
      </c>
      <c r="J22" s="92">
        <f t="shared" si="3"/>
        <v>1990670</v>
      </c>
      <c r="K22" s="92">
        <f t="shared" si="3"/>
        <v>-13496740</v>
      </c>
      <c r="L22" s="92">
        <f t="shared" si="3"/>
        <v>0</v>
      </c>
      <c r="M22" s="92">
        <f t="shared" si="3"/>
        <v>-11506070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31839867</v>
      </c>
      <c r="W22" s="92">
        <f t="shared" si="3"/>
        <v>14488987</v>
      </c>
      <c r="X22" s="92">
        <f t="shared" si="3"/>
        <v>17350880</v>
      </c>
      <c r="Y22" s="93">
        <f>+IF(W22&lt;&gt;0,(X22/W22)*100,0)</f>
        <v>119.75219523628533</v>
      </c>
      <c r="Z22" s="94">
        <f t="shared" si="3"/>
        <v>28977974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16906558</v>
      </c>
      <c r="C24" s="79">
        <f>SUM(C22:C23)</f>
        <v>0</v>
      </c>
      <c r="D24" s="80">
        <f aca="true" t="shared" si="4" ref="D24:Z24">SUM(D22:D23)</f>
        <v>28977974</v>
      </c>
      <c r="E24" s="81">
        <f t="shared" si="4"/>
        <v>28977974</v>
      </c>
      <c r="F24" s="81">
        <f t="shared" si="4"/>
        <v>23665408</v>
      </c>
      <c r="G24" s="81">
        <f t="shared" si="4"/>
        <v>25008395</v>
      </c>
      <c r="H24" s="81">
        <f t="shared" si="4"/>
        <v>-5327866</v>
      </c>
      <c r="I24" s="81">
        <f t="shared" si="4"/>
        <v>43345937</v>
      </c>
      <c r="J24" s="81">
        <f t="shared" si="4"/>
        <v>1990670</v>
      </c>
      <c r="K24" s="81">
        <f t="shared" si="4"/>
        <v>-13496740</v>
      </c>
      <c r="L24" s="81">
        <f t="shared" si="4"/>
        <v>0</v>
      </c>
      <c r="M24" s="81">
        <f t="shared" si="4"/>
        <v>-11506070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31839867</v>
      </c>
      <c r="W24" s="81">
        <f t="shared" si="4"/>
        <v>14488987</v>
      </c>
      <c r="X24" s="81">
        <f t="shared" si="4"/>
        <v>17350880</v>
      </c>
      <c r="Y24" s="82">
        <f>+IF(W24&lt;&gt;0,(X24/W24)*100,0)</f>
        <v>119.75219523628533</v>
      </c>
      <c r="Z24" s="83">
        <f t="shared" si="4"/>
        <v>28977974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120081891</v>
      </c>
      <c r="C27" s="21">
        <v>0</v>
      </c>
      <c r="D27" s="103">
        <v>31309000</v>
      </c>
      <c r="E27" s="104">
        <v>31309000</v>
      </c>
      <c r="F27" s="104">
        <v>14762</v>
      </c>
      <c r="G27" s="104">
        <v>120266</v>
      </c>
      <c r="H27" s="104">
        <v>2178051</v>
      </c>
      <c r="I27" s="104">
        <v>2313079</v>
      </c>
      <c r="J27" s="104">
        <v>5755152</v>
      </c>
      <c r="K27" s="104">
        <v>1795170</v>
      </c>
      <c r="L27" s="104">
        <v>2590553</v>
      </c>
      <c r="M27" s="104">
        <v>10140875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12453954</v>
      </c>
      <c r="W27" s="104">
        <v>15654500</v>
      </c>
      <c r="X27" s="104">
        <v>-3200546</v>
      </c>
      <c r="Y27" s="105">
        <v>-20.44</v>
      </c>
      <c r="Z27" s="106">
        <v>31309000</v>
      </c>
    </row>
    <row r="28" spans="1:26" ht="13.5">
      <c r="A28" s="107" t="s">
        <v>44</v>
      </c>
      <c r="B28" s="18">
        <v>119638298</v>
      </c>
      <c r="C28" s="18">
        <v>0</v>
      </c>
      <c r="D28" s="63">
        <v>28809000</v>
      </c>
      <c r="E28" s="64">
        <v>28809000</v>
      </c>
      <c r="F28" s="64">
        <v>0</v>
      </c>
      <c r="G28" s="64">
        <v>111018</v>
      </c>
      <c r="H28" s="64">
        <v>2166622</v>
      </c>
      <c r="I28" s="64">
        <v>2277640</v>
      </c>
      <c r="J28" s="64">
        <v>5699608</v>
      </c>
      <c r="K28" s="64">
        <v>1777113</v>
      </c>
      <c r="L28" s="64">
        <v>2439069</v>
      </c>
      <c r="M28" s="64">
        <v>9915790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12193430</v>
      </c>
      <c r="W28" s="64">
        <v>14404500</v>
      </c>
      <c r="X28" s="64">
        <v>-2211070</v>
      </c>
      <c r="Y28" s="65">
        <v>-15.35</v>
      </c>
      <c r="Z28" s="66">
        <v>28809000</v>
      </c>
    </row>
    <row r="29" spans="1:26" ht="13.5">
      <c r="A29" s="62" t="s">
        <v>104</v>
      </c>
      <c r="B29" s="18">
        <v>183014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260579</v>
      </c>
      <c r="C31" s="18">
        <v>0</v>
      </c>
      <c r="D31" s="63">
        <v>2500000</v>
      </c>
      <c r="E31" s="64">
        <v>2500000</v>
      </c>
      <c r="F31" s="64">
        <v>14762</v>
      </c>
      <c r="G31" s="64">
        <v>9248</v>
      </c>
      <c r="H31" s="64">
        <v>11429</v>
      </c>
      <c r="I31" s="64">
        <v>35439</v>
      </c>
      <c r="J31" s="64">
        <v>55544</v>
      </c>
      <c r="K31" s="64">
        <v>18057</v>
      </c>
      <c r="L31" s="64">
        <v>151484</v>
      </c>
      <c r="M31" s="64">
        <v>225085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260524</v>
      </c>
      <c r="W31" s="64">
        <v>1250000</v>
      </c>
      <c r="X31" s="64">
        <v>-989476</v>
      </c>
      <c r="Y31" s="65">
        <v>-79.16</v>
      </c>
      <c r="Z31" s="66">
        <v>2500000</v>
      </c>
    </row>
    <row r="32" spans="1:26" ht="13.5">
      <c r="A32" s="74" t="s">
        <v>50</v>
      </c>
      <c r="B32" s="21">
        <f>SUM(B28:B31)</f>
        <v>120081891</v>
      </c>
      <c r="C32" s="21">
        <f>SUM(C28:C31)</f>
        <v>0</v>
      </c>
      <c r="D32" s="103">
        <f aca="true" t="shared" si="5" ref="D32:Z32">SUM(D28:D31)</f>
        <v>31309000</v>
      </c>
      <c r="E32" s="104">
        <f t="shared" si="5"/>
        <v>31309000</v>
      </c>
      <c r="F32" s="104">
        <f t="shared" si="5"/>
        <v>14762</v>
      </c>
      <c r="G32" s="104">
        <f t="shared" si="5"/>
        <v>120266</v>
      </c>
      <c r="H32" s="104">
        <f t="shared" si="5"/>
        <v>2178051</v>
      </c>
      <c r="I32" s="104">
        <f t="shared" si="5"/>
        <v>2313079</v>
      </c>
      <c r="J32" s="104">
        <f t="shared" si="5"/>
        <v>5755152</v>
      </c>
      <c r="K32" s="104">
        <f t="shared" si="5"/>
        <v>1795170</v>
      </c>
      <c r="L32" s="104">
        <f t="shared" si="5"/>
        <v>2590553</v>
      </c>
      <c r="M32" s="104">
        <f t="shared" si="5"/>
        <v>10140875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12453954</v>
      </c>
      <c r="W32" s="104">
        <f t="shared" si="5"/>
        <v>15654500</v>
      </c>
      <c r="X32" s="104">
        <f t="shared" si="5"/>
        <v>-3200546</v>
      </c>
      <c r="Y32" s="105">
        <f>+IF(W32&lt;&gt;0,(X32/W32)*100,0)</f>
        <v>-20.444894439298604</v>
      </c>
      <c r="Z32" s="106">
        <f t="shared" si="5"/>
        <v>31309000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24939581</v>
      </c>
      <c r="C35" s="18">
        <v>0</v>
      </c>
      <c r="D35" s="63">
        <v>17914000</v>
      </c>
      <c r="E35" s="64">
        <v>17914000</v>
      </c>
      <c r="F35" s="64">
        <v>37351441</v>
      </c>
      <c r="G35" s="64">
        <v>36910198</v>
      </c>
      <c r="H35" s="64">
        <v>42751675</v>
      </c>
      <c r="I35" s="64">
        <v>42751675</v>
      </c>
      <c r="J35" s="64">
        <v>43199796</v>
      </c>
      <c r="K35" s="64">
        <v>0</v>
      </c>
      <c r="L35" s="64">
        <v>29483918</v>
      </c>
      <c r="M35" s="64">
        <v>29483918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29483918</v>
      </c>
      <c r="W35" s="64">
        <v>8957000</v>
      </c>
      <c r="X35" s="64">
        <v>20526918</v>
      </c>
      <c r="Y35" s="65">
        <v>229.17</v>
      </c>
      <c r="Z35" s="66">
        <v>17914000</v>
      </c>
    </row>
    <row r="36" spans="1:26" ht="13.5">
      <c r="A36" s="62" t="s">
        <v>53</v>
      </c>
      <c r="B36" s="18">
        <v>375920181</v>
      </c>
      <c r="C36" s="18">
        <v>0</v>
      </c>
      <c r="D36" s="63">
        <v>348369000</v>
      </c>
      <c r="E36" s="64">
        <v>348369000</v>
      </c>
      <c r="F36" s="64">
        <v>389885503</v>
      </c>
      <c r="G36" s="64">
        <v>375427701</v>
      </c>
      <c r="H36" s="64">
        <v>409327563</v>
      </c>
      <c r="I36" s="64">
        <v>409327563</v>
      </c>
      <c r="J36" s="64">
        <v>415082715</v>
      </c>
      <c r="K36" s="64">
        <v>0</v>
      </c>
      <c r="L36" s="64">
        <v>417424105</v>
      </c>
      <c r="M36" s="64">
        <v>417424105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417424105</v>
      </c>
      <c r="W36" s="64">
        <v>174184500</v>
      </c>
      <c r="X36" s="64">
        <v>243239605</v>
      </c>
      <c r="Y36" s="65">
        <v>139.64</v>
      </c>
      <c r="Z36" s="66">
        <v>348369000</v>
      </c>
    </row>
    <row r="37" spans="1:26" ht="13.5">
      <c r="A37" s="62" t="s">
        <v>54</v>
      </c>
      <c r="B37" s="18">
        <v>20048734</v>
      </c>
      <c r="C37" s="18">
        <v>0</v>
      </c>
      <c r="D37" s="63">
        <v>13050000</v>
      </c>
      <c r="E37" s="64">
        <v>13050000</v>
      </c>
      <c r="F37" s="64">
        <v>72553618</v>
      </c>
      <c r="G37" s="64">
        <v>17184035</v>
      </c>
      <c r="H37" s="64">
        <v>14312468</v>
      </c>
      <c r="I37" s="64">
        <v>14312468</v>
      </c>
      <c r="J37" s="64">
        <v>10132395</v>
      </c>
      <c r="K37" s="64">
        <v>0</v>
      </c>
      <c r="L37" s="64">
        <v>14312468</v>
      </c>
      <c r="M37" s="64">
        <v>14312468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14312468</v>
      </c>
      <c r="W37" s="64">
        <v>6525000</v>
      </c>
      <c r="X37" s="64">
        <v>7787468</v>
      </c>
      <c r="Y37" s="65">
        <v>119.35</v>
      </c>
      <c r="Z37" s="66">
        <v>13050000</v>
      </c>
    </row>
    <row r="38" spans="1:26" ht="13.5">
      <c r="A38" s="62" t="s">
        <v>55</v>
      </c>
      <c r="B38" s="18">
        <v>21013754</v>
      </c>
      <c r="C38" s="18">
        <v>0</v>
      </c>
      <c r="D38" s="63">
        <v>17233000</v>
      </c>
      <c r="E38" s="64">
        <v>17233000</v>
      </c>
      <c r="F38" s="64">
        <v>16199105</v>
      </c>
      <c r="G38" s="64">
        <v>20652780</v>
      </c>
      <c r="H38" s="64">
        <v>20652780</v>
      </c>
      <c r="I38" s="64">
        <v>20652780</v>
      </c>
      <c r="J38" s="64">
        <v>20652780</v>
      </c>
      <c r="K38" s="64">
        <v>0</v>
      </c>
      <c r="L38" s="64">
        <v>20102164</v>
      </c>
      <c r="M38" s="64">
        <v>20102164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20102164</v>
      </c>
      <c r="W38" s="64">
        <v>8616500</v>
      </c>
      <c r="X38" s="64">
        <v>11485664</v>
      </c>
      <c r="Y38" s="65">
        <v>133.3</v>
      </c>
      <c r="Z38" s="66">
        <v>17233000</v>
      </c>
    </row>
    <row r="39" spans="1:26" ht="13.5">
      <c r="A39" s="62" t="s">
        <v>56</v>
      </c>
      <c r="B39" s="18">
        <v>359797274</v>
      </c>
      <c r="C39" s="18">
        <v>0</v>
      </c>
      <c r="D39" s="63">
        <v>336000000</v>
      </c>
      <c r="E39" s="64">
        <v>336000000</v>
      </c>
      <c r="F39" s="64">
        <v>338484221</v>
      </c>
      <c r="G39" s="64">
        <v>374501084</v>
      </c>
      <c r="H39" s="64">
        <v>417113990</v>
      </c>
      <c r="I39" s="64">
        <v>417113990</v>
      </c>
      <c r="J39" s="64">
        <v>427497336</v>
      </c>
      <c r="K39" s="64">
        <v>0</v>
      </c>
      <c r="L39" s="64">
        <v>412493391</v>
      </c>
      <c r="M39" s="64">
        <v>412493391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412493391</v>
      </c>
      <c r="W39" s="64">
        <v>168000000</v>
      </c>
      <c r="X39" s="64">
        <v>244493391</v>
      </c>
      <c r="Y39" s="65">
        <v>145.53</v>
      </c>
      <c r="Z39" s="66">
        <v>336000000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121494450</v>
      </c>
      <c r="C42" s="18">
        <v>0</v>
      </c>
      <c r="D42" s="63">
        <v>35878032</v>
      </c>
      <c r="E42" s="64">
        <v>35878032</v>
      </c>
      <c r="F42" s="64">
        <v>37777444</v>
      </c>
      <c r="G42" s="64">
        <v>568924</v>
      </c>
      <c r="H42" s="64">
        <v>-3975952</v>
      </c>
      <c r="I42" s="64">
        <v>34370416</v>
      </c>
      <c r="J42" s="64">
        <v>-4518223</v>
      </c>
      <c r="K42" s="64">
        <v>15288913</v>
      </c>
      <c r="L42" s="64">
        <v>-6577769</v>
      </c>
      <c r="M42" s="64">
        <v>4192921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38563337</v>
      </c>
      <c r="W42" s="64">
        <v>38745083</v>
      </c>
      <c r="X42" s="64">
        <v>-181746</v>
      </c>
      <c r="Y42" s="65">
        <v>-0.47</v>
      </c>
      <c r="Z42" s="66">
        <v>35878032</v>
      </c>
    </row>
    <row r="43" spans="1:26" ht="13.5">
      <c r="A43" s="62" t="s">
        <v>59</v>
      </c>
      <c r="B43" s="18">
        <v>-121289449</v>
      </c>
      <c r="C43" s="18">
        <v>0</v>
      </c>
      <c r="D43" s="63">
        <v>-31109000</v>
      </c>
      <c r="E43" s="64">
        <v>-31109000</v>
      </c>
      <c r="F43" s="64">
        <v>0</v>
      </c>
      <c r="G43" s="64">
        <v>-111018</v>
      </c>
      <c r="H43" s="64">
        <v>-2166622</v>
      </c>
      <c r="I43" s="64">
        <v>-2277640</v>
      </c>
      <c r="J43" s="64">
        <v>-5755152</v>
      </c>
      <c r="K43" s="64">
        <v>0</v>
      </c>
      <c r="L43" s="64">
        <v>-2439069</v>
      </c>
      <c r="M43" s="64">
        <v>-8194221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-10471861</v>
      </c>
      <c r="W43" s="64">
        <v>-16712000</v>
      </c>
      <c r="X43" s="64">
        <v>6240139</v>
      </c>
      <c r="Y43" s="65">
        <v>-37.34</v>
      </c>
      <c r="Z43" s="66">
        <v>-31109000</v>
      </c>
    </row>
    <row r="44" spans="1:26" ht="13.5">
      <c r="A44" s="62" t="s">
        <v>60</v>
      </c>
      <c r="B44" s="18">
        <v>-1373255</v>
      </c>
      <c r="C44" s="18">
        <v>0</v>
      </c>
      <c r="D44" s="63">
        <v>-503230</v>
      </c>
      <c r="E44" s="64">
        <v>-503230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-503230</v>
      </c>
    </row>
    <row r="45" spans="1:26" ht="13.5">
      <c r="A45" s="74" t="s">
        <v>61</v>
      </c>
      <c r="B45" s="21">
        <v>14051500</v>
      </c>
      <c r="C45" s="21">
        <v>0</v>
      </c>
      <c r="D45" s="103">
        <v>9503802</v>
      </c>
      <c r="E45" s="104">
        <v>9503802</v>
      </c>
      <c r="F45" s="104">
        <v>40322538</v>
      </c>
      <c r="G45" s="104">
        <v>40780444</v>
      </c>
      <c r="H45" s="104">
        <v>34637870</v>
      </c>
      <c r="I45" s="104">
        <v>34637870</v>
      </c>
      <c r="J45" s="104">
        <v>24364495</v>
      </c>
      <c r="K45" s="104">
        <v>39653408</v>
      </c>
      <c r="L45" s="104">
        <v>30636570</v>
      </c>
      <c r="M45" s="104">
        <v>30636570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30636570</v>
      </c>
      <c r="W45" s="104">
        <v>27271083</v>
      </c>
      <c r="X45" s="104">
        <v>3365487</v>
      </c>
      <c r="Y45" s="105">
        <v>12.34</v>
      </c>
      <c r="Z45" s="106">
        <v>9503802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4"/>
      <c r="R47" s="124"/>
      <c r="S47" s="124"/>
      <c r="T47" s="124"/>
      <c r="U47" s="124"/>
      <c r="V47" s="123" t="s">
        <v>95</v>
      </c>
      <c r="W47" s="123" t="s">
        <v>96</v>
      </c>
      <c r="X47" s="123" t="s">
        <v>97</v>
      </c>
      <c r="Y47" s="123" t="s">
        <v>98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1267215</v>
      </c>
      <c r="C49" s="56">
        <v>0</v>
      </c>
      <c r="D49" s="133">
        <v>992942</v>
      </c>
      <c r="E49" s="58">
        <v>855382</v>
      </c>
      <c r="F49" s="58">
        <v>0</v>
      </c>
      <c r="G49" s="58">
        <v>0</v>
      </c>
      <c r="H49" s="58">
        <v>0</v>
      </c>
      <c r="I49" s="58">
        <v>7073344</v>
      </c>
      <c r="J49" s="58">
        <v>0</v>
      </c>
      <c r="K49" s="58">
        <v>0</v>
      </c>
      <c r="L49" s="58">
        <v>0</v>
      </c>
      <c r="M49" s="58">
        <v>877919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861723</v>
      </c>
      <c r="W49" s="58">
        <v>3339958</v>
      </c>
      <c r="X49" s="58">
        <v>26362157</v>
      </c>
      <c r="Y49" s="58">
        <v>41630640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103.54933383317983</v>
      </c>
      <c r="C58" s="5">
        <f>IF(C67=0,0,+(C76/C67)*100)</f>
        <v>0</v>
      </c>
      <c r="D58" s="6">
        <f aca="true" t="shared" si="6" ref="D58:Z58">IF(D67=0,0,+(D76/D67)*100)</f>
        <v>100.00119248163134</v>
      </c>
      <c r="E58" s="7">
        <f t="shared" si="6"/>
        <v>100.00119248163134</v>
      </c>
      <c r="F58" s="7">
        <f t="shared" si="6"/>
        <v>82.96380564559433</v>
      </c>
      <c r="G58" s="7">
        <f t="shared" si="6"/>
        <v>7.6942815823550355</v>
      </c>
      <c r="H58" s="7">
        <f t="shared" si="6"/>
        <v>106.2452811559861</v>
      </c>
      <c r="I58" s="7">
        <f t="shared" si="6"/>
        <v>21.85953408103491</v>
      </c>
      <c r="J58" s="7">
        <f t="shared" si="6"/>
        <v>100</v>
      </c>
      <c r="K58" s="7">
        <f t="shared" si="6"/>
        <v>100</v>
      </c>
      <c r="L58" s="7">
        <f t="shared" si="6"/>
        <v>0</v>
      </c>
      <c r="M58" s="7">
        <f t="shared" si="6"/>
        <v>153.40973426209598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38.99560813633619</v>
      </c>
      <c r="W58" s="7">
        <f t="shared" si="6"/>
        <v>92.41907190648512</v>
      </c>
      <c r="X58" s="7">
        <f t="shared" si="6"/>
        <v>0</v>
      </c>
      <c r="Y58" s="7">
        <f t="shared" si="6"/>
        <v>0</v>
      </c>
      <c r="Z58" s="8">
        <f t="shared" si="6"/>
        <v>100.00119248163134</v>
      </c>
    </row>
    <row r="59" spans="1:26" ht="13.5">
      <c r="A59" s="36" t="s">
        <v>31</v>
      </c>
      <c r="B59" s="9">
        <f aca="true" t="shared" si="7" ref="B59:Z66">IF(B68=0,0,+(B77/B68)*100)</f>
        <v>105.20275703557718</v>
      </c>
      <c r="C59" s="9">
        <f t="shared" si="7"/>
        <v>0</v>
      </c>
      <c r="D59" s="2">
        <f t="shared" si="7"/>
        <v>100.01305595408895</v>
      </c>
      <c r="E59" s="10">
        <f t="shared" si="7"/>
        <v>100.01305595408895</v>
      </c>
      <c r="F59" s="10">
        <f t="shared" si="7"/>
        <v>433.6004187469802</v>
      </c>
      <c r="G59" s="10">
        <f t="shared" si="7"/>
        <v>0.626173735243767</v>
      </c>
      <c r="H59" s="10">
        <f t="shared" si="7"/>
        <v>210.0203899065933</v>
      </c>
      <c r="I59" s="10">
        <f t="shared" si="7"/>
        <v>5.576274522694856</v>
      </c>
      <c r="J59" s="10">
        <f t="shared" si="7"/>
        <v>100</v>
      </c>
      <c r="K59" s="10">
        <f t="shared" si="7"/>
        <v>0</v>
      </c>
      <c r="L59" s="10">
        <f t="shared" si="7"/>
        <v>0</v>
      </c>
      <c r="M59" s="10">
        <f t="shared" si="7"/>
        <v>220.7026706682851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7.772779501934863</v>
      </c>
      <c r="W59" s="10">
        <f t="shared" si="7"/>
        <v>172.45337159253947</v>
      </c>
      <c r="X59" s="10">
        <f t="shared" si="7"/>
        <v>0</v>
      </c>
      <c r="Y59" s="10">
        <f t="shared" si="7"/>
        <v>0</v>
      </c>
      <c r="Z59" s="11">
        <f t="shared" si="7"/>
        <v>100.01305595408895</v>
      </c>
    </row>
    <row r="60" spans="1:26" ht="13.5">
      <c r="A60" s="37" t="s">
        <v>32</v>
      </c>
      <c r="B60" s="12">
        <f t="shared" si="7"/>
        <v>102.81836480504015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76.9966924786265</v>
      </c>
      <c r="G60" s="13">
        <f t="shared" si="7"/>
        <v>69.86779480822808</v>
      </c>
      <c r="H60" s="13">
        <f t="shared" si="7"/>
        <v>83.4407337681773</v>
      </c>
      <c r="I60" s="13">
        <f t="shared" si="7"/>
        <v>76.334569762552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149.64169695558647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104.28734726313111</v>
      </c>
      <c r="W60" s="13">
        <f t="shared" si="7"/>
        <v>84.37425765899783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107</v>
      </c>
      <c r="B61" s="12">
        <f t="shared" si="7"/>
        <v>100.45102621840694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101.17280010533275</v>
      </c>
      <c r="G61" s="13">
        <f t="shared" si="7"/>
        <v>81.43834889643463</v>
      </c>
      <c r="H61" s="13">
        <f t="shared" si="7"/>
        <v>102.14984834822528</v>
      </c>
      <c r="I61" s="13">
        <f t="shared" si="7"/>
        <v>93.67606229921066</v>
      </c>
      <c r="J61" s="13">
        <f t="shared" si="7"/>
        <v>100</v>
      </c>
      <c r="K61" s="13">
        <f t="shared" si="7"/>
        <v>100</v>
      </c>
      <c r="L61" s="13">
        <f t="shared" si="7"/>
        <v>0</v>
      </c>
      <c r="M61" s="13">
        <f t="shared" si="7"/>
        <v>140.55937091171663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110.5765073633337</v>
      </c>
      <c r="W61" s="13">
        <f t="shared" si="7"/>
        <v>82.61673795758522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108</v>
      </c>
      <c r="B62" s="12">
        <f t="shared" si="7"/>
        <v>116.48614341998449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57.31696698674513</v>
      </c>
      <c r="G62" s="13">
        <f t="shared" si="7"/>
        <v>69.74401276958172</v>
      </c>
      <c r="H62" s="13">
        <f t="shared" si="7"/>
        <v>95.57341863351225</v>
      </c>
      <c r="I62" s="13">
        <f t="shared" si="7"/>
        <v>70.965625870032</v>
      </c>
      <c r="J62" s="13">
        <f t="shared" si="7"/>
        <v>100</v>
      </c>
      <c r="K62" s="13">
        <f t="shared" si="7"/>
        <v>100</v>
      </c>
      <c r="L62" s="13">
        <f t="shared" si="7"/>
        <v>0</v>
      </c>
      <c r="M62" s="13">
        <f t="shared" si="7"/>
        <v>184.8810916271647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121.78304047117079</v>
      </c>
      <c r="W62" s="13">
        <f t="shared" si="7"/>
        <v>81.70795993674223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31.208648748755703</v>
      </c>
      <c r="G63" s="13">
        <f t="shared" si="7"/>
        <v>32.624373688615755</v>
      </c>
      <c r="H63" s="13">
        <f t="shared" si="7"/>
        <v>30.75104939672584</v>
      </c>
      <c r="I63" s="13">
        <f t="shared" si="7"/>
        <v>31.528961294467813</v>
      </c>
      <c r="J63" s="13">
        <f t="shared" si="7"/>
        <v>100</v>
      </c>
      <c r="K63" s="13">
        <f t="shared" si="7"/>
        <v>100</v>
      </c>
      <c r="L63" s="13">
        <f t="shared" si="7"/>
        <v>0</v>
      </c>
      <c r="M63" s="13">
        <f t="shared" si="7"/>
        <v>149.97548014235267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79.01388136075921</v>
      </c>
      <c r="W63" s="13">
        <f t="shared" si="7"/>
        <v>93.92818458645849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28.327216204001697</v>
      </c>
      <c r="G64" s="13">
        <f t="shared" si="7"/>
        <v>31.8662664745562</v>
      </c>
      <c r="H64" s="13">
        <f t="shared" si="7"/>
        <v>32.29331790371783</v>
      </c>
      <c r="I64" s="13">
        <f t="shared" si="7"/>
        <v>30.82907703332466</v>
      </c>
      <c r="J64" s="13">
        <f t="shared" si="7"/>
        <v>100</v>
      </c>
      <c r="K64" s="13">
        <f t="shared" si="7"/>
        <v>100</v>
      </c>
      <c r="L64" s="13">
        <f t="shared" si="7"/>
        <v>0</v>
      </c>
      <c r="M64" s="13">
        <f t="shared" si="7"/>
        <v>150.01497597853043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78.50524812459392</v>
      </c>
      <c r="W64" s="13">
        <f t="shared" si="7"/>
        <v>86.38510530505899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38865265</v>
      </c>
      <c r="C67" s="23"/>
      <c r="D67" s="24">
        <v>38155724</v>
      </c>
      <c r="E67" s="25">
        <v>38155724</v>
      </c>
      <c r="F67" s="25">
        <v>2968474</v>
      </c>
      <c r="G67" s="25">
        <v>33319602</v>
      </c>
      <c r="H67" s="25">
        <v>3443640</v>
      </c>
      <c r="I67" s="25">
        <v>39731716</v>
      </c>
      <c r="J67" s="25">
        <v>3099081</v>
      </c>
      <c r="K67" s="25">
        <v>2851632</v>
      </c>
      <c r="L67" s="25"/>
      <c r="M67" s="25">
        <v>5950713</v>
      </c>
      <c r="N67" s="25"/>
      <c r="O67" s="25"/>
      <c r="P67" s="25"/>
      <c r="Q67" s="25"/>
      <c r="R67" s="25"/>
      <c r="S67" s="25"/>
      <c r="T67" s="25"/>
      <c r="U67" s="25"/>
      <c r="V67" s="25">
        <v>45682429</v>
      </c>
      <c r="W67" s="25">
        <v>19077862</v>
      </c>
      <c r="X67" s="25"/>
      <c r="Y67" s="24"/>
      <c r="Z67" s="26">
        <v>38155724</v>
      </c>
    </row>
    <row r="68" spans="1:26" ht="13.5" hidden="1">
      <c r="A68" s="36" t="s">
        <v>31</v>
      </c>
      <c r="B68" s="18">
        <v>7546076</v>
      </c>
      <c r="C68" s="18"/>
      <c r="D68" s="19">
        <v>3485000</v>
      </c>
      <c r="E68" s="20">
        <v>3485000</v>
      </c>
      <c r="F68" s="20">
        <v>49672</v>
      </c>
      <c r="G68" s="20">
        <v>29918374</v>
      </c>
      <c r="H68" s="20">
        <v>620405</v>
      </c>
      <c r="I68" s="20">
        <v>30588451</v>
      </c>
      <c r="J68" s="20">
        <v>315539</v>
      </c>
      <c r="K68" s="20"/>
      <c r="L68" s="20"/>
      <c r="M68" s="20">
        <v>315539</v>
      </c>
      <c r="N68" s="20"/>
      <c r="O68" s="20"/>
      <c r="P68" s="20"/>
      <c r="Q68" s="20"/>
      <c r="R68" s="20"/>
      <c r="S68" s="20"/>
      <c r="T68" s="20"/>
      <c r="U68" s="20"/>
      <c r="V68" s="20">
        <v>30903990</v>
      </c>
      <c r="W68" s="20">
        <v>1742500</v>
      </c>
      <c r="X68" s="20"/>
      <c r="Y68" s="19"/>
      <c r="Z68" s="22">
        <v>3485000</v>
      </c>
    </row>
    <row r="69" spans="1:26" ht="13.5" hidden="1">
      <c r="A69" s="37" t="s">
        <v>32</v>
      </c>
      <c r="B69" s="18">
        <v>31319189</v>
      </c>
      <c r="C69" s="18"/>
      <c r="D69" s="19">
        <v>34670724</v>
      </c>
      <c r="E69" s="20">
        <v>34670724</v>
      </c>
      <c r="F69" s="20">
        <v>2918802</v>
      </c>
      <c r="G69" s="20">
        <v>3401228</v>
      </c>
      <c r="H69" s="20">
        <v>2823235</v>
      </c>
      <c r="I69" s="20">
        <v>9143265</v>
      </c>
      <c r="J69" s="20">
        <v>2783542</v>
      </c>
      <c r="K69" s="20">
        <v>2851632</v>
      </c>
      <c r="L69" s="20"/>
      <c r="M69" s="20">
        <v>5635174</v>
      </c>
      <c r="N69" s="20"/>
      <c r="O69" s="20"/>
      <c r="P69" s="20"/>
      <c r="Q69" s="20"/>
      <c r="R69" s="20"/>
      <c r="S69" s="20"/>
      <c r="T69" s="20"/>
      <c r="U69" s="20"/>
      <c r="V69" s="20">
        <v>14778439</v>
      </c>
      <c r="W69" s="20">
        <v>17335362</v>
      </c>
      <c r="X69" s="20"/>
      <c r="Y69" s="19"/>
      <c r="Z69" s="22">
        <v>34670724</v>
      </c>
    </row>
    <row r="70" spans="1:26" ht="13.5" hidden="1">
      <c r="A70" s="38" t="s">
        <v>107</v>
      </c>
      <c r="B70" s="18">
        <v>18839703</v>
      </c>
      <c r="C70" s="18"/>
      <c r="D70" s="19">
        <v>21702624</v>
      </c>
      <c r="E70" s="20">
        <v>21702624</v>
      </c>
      <c r="F70" s="20">
        <v>1746845</v>
      </c>
      <c r="G70" s="20">
        <v>2337152</v>
      </c>
      <c r="H70" s="20">
        <v>1829850</v>
      </c>
      <c r="I70" s="20">
        <v>5913847</v>
      </c>
      <c r="J70" s="20">
        <v>1613897</v>
      </c>
      <c r="K70" s="20">
        <v>1719562</v>
      </c>
      <c r="L70" s="20"/>
      <c r="M70" s="20">
        <v>3333459</v>
      </c>
      <c r="N70" s="20"/>
      <c r="O70" s="20"/>
      <c r="P70" s="20"/>
      <c r="Q70" s="20"/>
      <c r="R70" s="20"/>
      <c r="S70" s="20"/>
      <c r="T70" s="20"/>
      <c r="U70" s="20"/>
      <c r="V70" s="20">
        <v>9247306</v>
      </c>
      <c r="W70" s="20">
        <v>10851312</v>
      </c>
      <c r="X70" s="20"/>
      <c r="Y70" s="19"/>
      <c r="Z70" s="22">
        <v>21702624</v>
      </c>
    </row>
    <row r="71" spans="1:26" ht="13.5" hidden="1">
      <c r="A71" s="38" t="s">
        <v>108</v>
      </c>
      <c r="B71" s="18">
        <v>4838712</v>
      </c>
      <c r="C71" s="18"/>
      <c r="D71" s="19">
        <v>5311600</v>
      </c>
      <c r="E71" s="20">
        <v>5311600</v>
      </c>
      <c r="F71" s="20">
        <v>447911</v>
      </c>
      <c r="G71" s="20">
        <v>335798</v>
      </c>
      <c r="H71" s="20">
        <v>265103</v>
      </c>
      <c r="I71" s="20">
        <v>1048812</v>
      </c>
      <c r="J71" s="20">
        <v>441549</v>
      </c>
      <c r="K71" s="20">
        <v>403135</v>
      </c>
      <c r="L71" s="20"/>
      <c r="M71" s="20">
        <v>844684</v>
      </c>
      <c r="N71" s="20"/>
      <c r="O71" s="20"/>
      <c r="P71" s="20"/>
      <c r="Q71" s="20"/>
      <c r="R71" s="20"/>
      <c r="S71" s="20"/>
      <c r="T71" s="20"/>
      <c r="U71" s="20"/>
      <c r="V71" s="20">
        <v>1893496</v>
      </c>
      <c r="W71" s="20">
        <v>2655800</v>
      </c>
      <c r="X71" s="20"/>
      <c r="Y71" s="19"/>
      <c r="Z71" s="22">
        <v>5311600</v>
      </c>
    </row>
    <row r="72" spans="1:26" ht="13.5" hidden="1">
      <c r="A72" s="38" t="s">
        <v>109</v>
      </c>
      <c r="B72" s="18">
        <v>4925589</v>
      </c>
      <c r="C72" s="18"/>
      <c r="D72" s="19">
        <v>4893100</v>
      </c>
      <c r="E72" s="20">
        <v>4893100</v>
      </c>
      <c r="F72" s="20">
        <v>431970</v>
      </c>
      <c r="G72" s="20">
        <v>436085</v>
      </c>
      <c r="H72" s="20">
        <v>436203</v>
      </c>
      <c r="I72" s="20">
        <v>1304258</v>
      </c>
      <c r="J72" s="20">
        <v>436020</v>
      </c>
      <c r="K72" s="20">
        <v>436742</v>
      </c>
      <c r="L72" s="20"/>
      <c r="M72" s="20">
        <v>872762</v>
      </c>
      <c r="N72" s="20"/>
      <c r="O72" s="20"/>
      <c r="P72" s="20"/>
      <c r="Q72" s="20"/>
      <c r="R72" s="20"/>
      <c r="S72" s="20"/>
      <c r="T72" s="20"/>
      <c r="U72" s="20"/>
      <c r="V72" s="20">
        <v>2177020</v>
      </c>
      <c r="W72" s="20">
        <v>2446550</v>
      </c>
      <c r="X72" s="20"/>
      <c r="Y72" s="19"/>
      <c r="Z72" s="22">
        <v>4893100</v>
      </c>
    </row>
    <row r="73" spans="1:26" ht="13.5" hidden="1">
      <c r="A73" s="38" t="s">
        <v>110</v>
      </c>
      <c r="B73" s="18">
        <v>2715185</v>
      </c>
      <c r="C73" s="18"/>
      <c r="D73" s="19">
        <v>2763400</v>
      </c>
      <c r="E73" s="20">
        <v>2763400</v>
      </c>
      <c r="F73" s="20">
        <v>292076</v>
      </c>
      <c r="G73" s="20">
        <v>292193</v>
      </c>
      <c r="H73" s="20">
        <v>292079</v>
      </c>
      <c r="I73" s="20">
        <v>876348</v>
      </c>
      <c r="J73" s="20">
        <v>292076</v>
      </c>
      <c r="K73" s="20">
        <v>292193</v>
      </c>
      <c r="L73" s="20"/>
      <c r="M73" s="20">
        <v>584269</v>
      </c>
      <c r="N73" s="20"/>
      <c r="O73" s="20"/>
      <c r="P73" s="20"/>
      <c r="Q73" s="20"/>
      <c r="R73" s="20"/>
      <c r="S73" s="20"/>
      <c r="T73" s="20"/>
      <c r="U73" s="20"/>
      <c r="V73" s="20">
        <v>1460617</v>
      </c>
      <c r="W73" s="20">
        <v>1381700</v>
      </c>
      <c r="X73" s="20"/>
      <c r="Y73" s="19"/>
      <c r="Z73" s="22">
        <v>2763400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>
        <v>40244723</v>
      </c>
      <c r="C76" s="31"/>
      <c r="D76" s="32">
        <v>38156179</v>
      </c>
      <c r="E76" s="33">
        <v>38156179</v>
      </c>
      <c r="F76" s="33">
        <v>2462759</v>
      </c>
      <c r="G76" s="33">
        <v>2563704</v>
      </c>
      <c r="H76" s="33">
        <v>3658705</v>
      </c>
      <c r="I76" s="33">
        <v>8685168</v>
      </c>
      <c r="J76" s="33">
        <v>3099081</v>
      </c>
      <c r="K76" s="33">
        <v>2851632</v>
      </c>
      <c r="L76" s="33">
        <v>3178260</v>
      </c>
      <c r="M76" s="33">
        <v>9128973</v>
      </c>
      <c r="N76" s="33"/>
      <c r="O76" s="33"/>
      <c r="P76" s="33"/>
      <c r="Q76" s="33"/>
      <c r="R76" s="33"/>
      <c r="S76" s="33"/>
      <c r="T76" s="33"/>
      <c r="U76" s="33"/>
      <c r="V76" s="33">
        <v>17814141</v>
      </c>
      <c r="W76" s="33">
        <v>17631583</v>
      </c>
      <c r="X76" s="33"/>
      <c r="Y76" s="32"/>
      <c r="Z76" s="34">
        <v>38156179</v>
      </c>
    </row>
    <row r="77" spans="1:26" ht="13.5" hidden="1">
      <c r="A77" s="36" t="s">
        <v>31</v>
      </c>
      <c r="B77" s="18">
        <v>7938680</v>
      </c>
      <c r="C77" s="18"/>
      <c r="D77" s="19">
        <v>3485455</v>
      </c>
      <c r="E77" s="20">
        <v>3485455</v>
      </c>
      <c r="F77" s="20">
        <v>215378</v>
      </c>
      <c r="G77" s="20">
        <v>187341</v>
      </c>
      <c r="H77" s="20">
        <v>1302977</v>
      </c>
      <c r="I77" s="20">
        <v>1705696</v>
      </c>
      <c r="J77" s="20">
        <v>315539</v>
      </c>
      <c r="K77" s="20"/>
      <c r="L77" s="20">
        <v>380864</v>
      </c>
      <c r="M77" s="20">
        <v>696403</v>
      </c>
      <c r="N77" s="20"/>
      <c r="O77" s="20"/>
      <c r="P77" s="20"/>
      <c r="Q77" s="20"/>
      <c r="R77" s="20"/>
      <c r="S77" s="20"/>
      <c r="T77" s="20"/>
      <c r="U77" s="20"/>
      <c r="V77" s="20">
        <v>2402099</v>
      </c>
      <c r="W77" s="20">
        <v>3005000</v>
      </c>
      <c r="X77" s="20"/>
      <c r="Y77" s="19"/>
      <c r="Z77" s="22">
        <v>3485455</v>
      </c>
    </row>
    <row r="78" spans="1:26" ht="13.5" hidden="1">
      <c r="A78" s="37" t="s">
        <v>32</v>
      </c>
      <c r="B78" s="18">
        <v>32201878</v>
      </c>
      <c r="C78" s="18"/>
      <c r="D78" s="19">
        <v>34670724</v>
      </c>
      <c r="E78" s="20">
        <v>34670724</v>
      </c>
      <c r="F78" s="20">
        <v>2247381</v>
      </c>
      <c r="G78" s="20">
        <v>2376363</v>
      </c>
      <c r="H78" s="20">
        <v>2355728</v>
      </c>
      <c r="I78" s="20">
        <v>6979472</v>
      </c>
      <c r="J78" s="20">
        <v>2783542</v>
      </c>
      <c r="K78" s="20">
        <v>2851632</v>
      </c>
      <c r="L78" s="20">
        <v>2797396</v>
      </c>
      <c r="M78" s="20">
        <v>8432570</v>
      </c>
      <c r="N78" s="20"/>
      <c r="O78" s="20"/>
      <c r="P78" s="20"/>
      <c r="Q78" s="20"/>
      <c r="R78" s="20"/>
      <c r="S78" s="20"/>
      <c r="T78" s="20"/>
      <c r="U78" s="20"/>
      <c r="V78" s="20">
        <v>15412042</v>
      </c>
      <c r="W78" s="20">
        <v>14626583</v>
      </c>
      <c r="X78" s="20"/>
      <c r="Y78" s="19"/>
      <c r="Z78" s="22">
        <v>34670724</v>
      </c>
    </row>
    <row r="79" spans="1:26" ht="13.5" hidden="1">
      <c r="A79" s="38" t="s">
        <v>107</v>
      </c>
      <c r="B79" s="18">
        <v>18924675</v>
      </c>
      <c r="C79" s="18"/>
      <c r="D79" s="19">
        <v>21702624</v>
      </c>
      <c r="E79" s="20">
        <v>21702624</v>
      </c>
      <c r="F79" s="20">
        <v>1767332</v>
      </c>
      <c r="G79" s="20">
        <v>1903338</v>
      </c>
      <c r="H79" s="20">
        <v>1869189</v>
      </c>
      <c r="I79" s="20">
        <v>5539859</v>
      </c>
      <c r="J79" s="20">
        <v>1613897</v>
      </c>
      <c r="K79" s="20">
        <v>1719562</v>
      </c>
      <c r="L79" s="20">
        <v>1352030</v>
      </c>
      <c r="M79" s="20">
        <v>4685489</v>
      </c>
      <c r="N79" s="20"/>
      <c r="O79" s="20"/>
      <c r="P79" s="20"/>
      <c r="Q79" s="20"/>
      <c r="R79" s="20"/>
      <c r="S79" s="20"/>
      <c r="T79" s="20"/>
      <c r="U79" s="20"/>
      <c r="V79" s="20">
        <v>10225348</v>
      </c>
      <c r="W79" s="20">
        <v>8965000</v>
      </c>
      <c r="X79" s="20"/>
      <c r="Y79" s="19"/>
      <c r="Z79" s="22">
        <v>21702624</v>
      </c>
    </row>
    <row r="80" spans="1:26" ht="13.5" hidden="1">
      <c r="A80" s="38" t="s">
        <v>108</v>
      </c>
      <c r="B80" s="18">
        <v>5636429</v>
      </c>
      <c r="C80" s="18"/>
      <c r="D80" s="19">
        <v>5311600</v>
      </c>
      <c r="E80" s="20">
        <v>5311600</v>
      </c>
      <c r="F80" s="20">
        <v>256729</v>
      </c>
      <c r="G80" s="20">
        <v>234199</v>
      </c>
      <c r="H80" s="20">
        <v>253368</v>
      </c>
      <c r="I80" s="20">
        <v>744296</v>
      </c>
      <c r="J80" s="20">
        <v>441549</v>
      </c>
      <c r="K80" s="20">
        <v>403135</v>
      </c>
      <c r="L80" s="20">
        <v>716977</v>
      </c>
      <c r="M80" s="20">
        <v>1561661</v>
      </c>
      <c r="N80" s="20"/>
      <c r="O80" s="20"/>
      <c r="P80" s="20"/>
      <c r="Q80" s="20"/>
      <c r="R80" s="20"/>
      <c r="S80" s="20"/>
      <c r="T80" s="20"/>
      <c r="U80" s="20"/>
      <c r="V80" s="20">
        <v>2305957</v>
      </c>
      <c r="W80" s="20">
        <v>2170000</v>
      </c>
      <c r="X80" s="20"/>
      <c r="Y80" s="19"/>
      <c r="Z80" s="22">
        <v>5311600</v>
      </c>
    </row>
    <row r="81" spans="1:26" ht="13.5" hidden="1">
      <c r="A81" s="38" t="s">
        <v>109</v>
      </c>
      <c r="B81" s="18">
        <v>4925589</v>
      </c>
      <c r="C81" s="18"/>
      <c r="D81" s="19">
        <v>4893100</v>
      </c>
      <c r="E81" s="20">
        <v>4893100</v>
      </c>
      <c r="F81" s="20">
        <v>134812</v>
      </c>
      <c r="G81" s="20">
        <v>142270</v>
      </c>
      <c r="H81" s="20">
        <v>134137</v>
      </c>
      <c r="I81" s="20">
        <v>411219</v>
      </c>
      <c r="J81" s="20">
        <v>436020</v>
      </c>
      <c r="K81" s="20">
        <v>436742</v>
      </c>
      <c r="L81" s="20">
        <v>436167</v>
      </c>
      <c r="M81" s="20">
        <v>1308929</v>
      </c>
      <c r="N81" s="20"/>
      <c r="O81" s="20"/>
      <c r="P81" s="20"/>
      <c r="Q81" s="20"/>
      <c r="R81" s="20"/>
      <c r="S81" s="20"/>
      <c r="T81" s="20"/>
      <c r="U81" s="20"/>
      <c r="V81" s="20">
        <v>1720148</v>
      </c>
      <c r="W81" s="20">
        <v>2298000</v>
      </c>
      <c r="X81" s="20"/>
      <c r="Y81" s="19"/>
      <c r="Z81" s="22">
        <v>4893100</v>
      </c>
    </row>
    <row r="82" spans="1:26" ht="13.5" hidden="1">
      <c r="A82" s="38" t="s">
        <v>110</v>
      </c>
      <c r="B82" s="18">
        <v>2715185</v>
      </c>
      <c r="C82" s="18"/>
      <c r="D82" s="19">
        <v>2763400</v>
      </c>
      <c r="E82" s="20">
        <v>2763400</v>
      </c>
      <c r="F82" s="20">
        <v>82737</v>
      </c>
      <c r="G82" s="20">
        <v>93111</v>
      </c>
      <c r="H82" s="20">
        <v>94322</v>
      </c>
      <c r="I82" s="20">
        <v>270170</v>
      </c>
      <c r="J82" s="20">
        <v>292076</v>
      </c>
      <c r="K82" s="20">
        <v>292193</v>
      </c>
      <c r="L82" s="20">
        <v>292222</v>
      </c>
      <c r="M82" s="20">
        <v>876491</v>
      </c>
      <c r="N82" s="20"/>
      <c r="O82" s="20"/>
      <c r="P82" s="20"/>
      <c r="Q82" s="20"/>
      <c r="R82" s="20"/>
      <c r="S82" s="20"/>
      <c r="T82" s="20"/>
      <c r="U82" s="20"/>
      <c r="V82" s="20">
        <v>1146661</v>
      </c>
      <c r="W82" s="20">
        <v>1193583</v>
      </c>
      <c r="X82" s="20"/>
      <c r="Y82" s="19"/>
      <c r="Z82" s="22">
        <v>2763400</v>
      </c>
    </row>
    <row r="83" spans="1:26" ht="13.5" hidden="1">
      <c r="A83" s="38" t="s">
        <v>111</v>
      </c>
      <c r="B83" s="18"/>
      <c r="C83" s="18"/>
      <c r="D83" s="19"/>
      <c r="E83" s="20"/>
      <c r="F83" s="20">
        <v>5771</v>
      </c>
      <c r="G83" s="20">
        <v>3445</v>
      </c>
      <c r="H83" s="20">
        <v>4712</v>
      </c>
      <c r="I83" s="20">
        <v>13928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13928</v>
      </c>
      <c r="W83" s="20"/>
      <c r="X83" s="20"/>
      <c r="Y83" s="19"/>
      <c r="Z83" s="22"/>
    </row>
    <row r="84" spans="1:26" ht="13.5" hidden="1">
      <c r="A84" s="39" t="s">
        <v>112</v>
      </c>
      <c r="B84" s="27">
        <v>104165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2014-02-03T09:13:58Z</dcterms:created>
  <dcterms:modified xsi:type="dcterms:W3CDTF">2014-02-03T09:13:58Z</dcterms:modified>
  <cp:category/>
  <cp:version/>
  <cp:contentType/>
  <cp:contentStatus/>
</cp:coreProperties>
</file>