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2" sheetId="9" r:id="rId9"/>
    <sheet name="LIM343" sheetId="10" r:id="rId10"/>
    <sheet name="LIM344" sheetId="11" r:id="rId11"/>
    <sheet name="DC34" sheetId="12" r:id="rId12"/>
    <sheet name="LIM351" sheetId="13" r:id="rId13"/>
    <sheet name="LIM352" sheetId="14" r:id="rId14"/>
    <sheet name="LIM353" sheetId="15" r:id="rId15"/>
    <sheet name="LIM354" sheetId="16" r:id="rId16"/>
    <sheet name="LIM355" sheetId="17" r:id="rId17"/>
    <sheet name="DC35" sheetId="18" r:id="rId18"/>
    <sheet name="LIM361" sheetId="19" r:id="rId19"/>
    <sheet name="LIM362" sheetId="20" r:id="rId20"/>
    <sheet name="LIM364" sheetId="21" r:id="rId21"/>
    <sheet name="LIM365" sheetId="22" r:id="rId22"/>
    <sheet name="LIM366" sheetId="23" r:id="rId23"/>
    <sheet name="LIM367" sheetId="24" r:id="rId24"/>
    <sheet name="DC36" sheetId="25" r:id="rId25"/>
    <sheet name="LIM471" sheetId="26" r:id="rId26"/>
    <sheet name="LIM472" sheetId="27" r:id="rId27"/>
    <sheet name="LIM473" sheetId="28" r:id="rId28"/>
    <sheet name="LIM474" sheetId="29" r:id="rId29"/>
    <sheet name="LIM475" sheetId="30" r:id="rId30"/>
    <sheet name="DC47" sheetId="31" r:id="rId31"/>
  </sheets>
  <definedNames>
    <definedName name="_xlnm.Print_Area" localSheetId="6">'DC33'!$A$1:$Z$66</definedName>
    <definedName name="_xlnm.Print_Area" localSheetId="11">'DC34'!$A$1:$Z$66</definedName>
    <definedName name="_xlnm.Print_Area" localSheetId="17">'DC35'!$A$1:$Z$66</definedName>
    <definedName name="_xlnm.Print_Area" localSheetId="24">'DC36'!$A$1:$Z$66</definedName>
    <definedName name="_xlnm.Print_Area" localSheetId="30">'DC47'!$A$1:$Z$66</definedName>
    <definedName name="_xlnm.Print_Area" localSheetId="1">'LIM331'!$A$1:$Z$66</definedName>
    <definedName name="_xlnm.Print_Area" localSheetId="2">'LIM332'!$A$1:$Z$66</definedName>
    <definedName name="_xlnm.Print_Area" localSheetId="3">'LIM333'!$A$1:$Z$66</definedName>
    <definedName name="_xlnm.Print_Area" localSheetId="4">'LIM334'!$A$1:$Z$66</definedName>
    <definedName name="_xlnm.Print_Area" localSheetId="5">'LIM335'!$A$1:$Z$66</definedName>
    <definedName name="_xlnm.Print_Area" localSheetId="7">'LIM341'!$A$1:$Z$66</definedName>
    <definedName name="_xlnm.Print_Area" localSheetId="8">'LIM342'!$A$1:$Z$66</definedName>
    <definedName name="_xlnm.Print_Area" localSheetId="9">'LIM343'!$A$1:$Z$66</definedName>
    <definedName name="_xlnm.Print_Area" localSheetId="10">'LIM344'!$A$1:$Z$66</definedName>
    <definedName name="_xlnm.Print_Area" localSheetId="12">'LIM351'!$A$1:$Z$66</definedName>
    <definedName name="_xlnm.Print_Area" localSheetId="13">'LIM352'!$A$1:$Z$66</definedName>
    <definedName name="_xlnm.Print_Area" localSheetId="14">'LIM353'!$A$1:$Z$66</definedName>
    <definedName name="_xlnm.Print_Area" localSheetId="15">'LIM354'!$A$1:$Z$66</definedName>
    <definedName name="_xlnm.Print_Area" localSheetId="16">'LIM355'!$A$1:$Z$66</definedName>
    <definedName name="_xlnm.Print_Area" localSheetId="18">'LIM361'!$A$1:$Z$66</definedName>
    <definedName name="_xlnm.Print_Area" localSheetId="19">'LIM362'!$A$1:$Z$66</definedName>
    <definedName name="_xlnm.Print_Area" localSheetId="20">'LIM364'!$A$1:$Z$66</definedName>
    <definedName name="_xlnm.Print_Area" localSheetId="21">'LIM365'!$A$1:$Z$66</definedName>
    <definedName name="_xlnm.Print_Area" localSheetId="22">'LIM366'!$A$1:$Z$66</definedName>
    <definedName name="_xlnm.Print_Area" localSheetId="23">'LIM367'!$A$1:$Z$66</definedName>
    <definedName name="_xlnm.Print_Area" localSheetId="25">'LIM471'!$A$1:$Z$66</definedName>
    <definedName name="_xlnm.Print_Area" localSheetId="26">'LIM472'!$A$1:$Z$66</definedName>
    <definedName name="_xlnm.Print_Area" localSheetId="27">'LIM473'!$A$1:$Z$66</definedName>
    <definedName name="_xlnm.Print_Area" localSheetId="28">'LIM474'!$A$1:$Z$66</definedName>
    <definedName name="_xlnm.Print_Area" localSheetId="29">'LIM475'!$A$1:$Z$66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<sst xmlns="http://schemas.openxmlformats.org/spreadsheetml/2006/main" count="3441" uniqueCount="121">
  <si>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Limpopo: Greater Giyani(LIM331)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</si>
  <si>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</si>
  <si>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</si>
  <si>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</si>
  <si>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</si>
  <si>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</si>
  <si>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</si>
  <si>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</si>
  <si>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</si>
  <si>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</si>
  <si>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</si>
  <si>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</si>
  <si>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</si>
  <si>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</si>
  <si>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</si>
  <si>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</si>
  <si>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</si>
  <si>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</si>
  <si>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</si>
  <si>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</si>
  <si>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</si>
  <si>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</si>
  <si>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</si>
  <si>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</si>
  <si>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</si>
  <si>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</si>
  <si>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</si>
  <si>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</si>
  <si>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</si>
  <si>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</si>
  <si>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</si>
  <si>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</si>
  <si>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</si>
  <si>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</si>
  <si>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</si>
  <si>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</si>
  <si>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</si>
  <si>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</si>
  <si>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</si>
  <si>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</si>
  <si>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</si>
  <si>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</si>
  <si>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</si>
  <si>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</si>
  <si>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</si>
  <si>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</si>
  <si>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</si>
  <si>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</si>
  <si>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</si>
  <si>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</si>
  <si>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</si>
  <si>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</si>
  <si>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</si>
  <si>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</si>
  <si>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</si>
  <si>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</si>
  <si>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</si>
  <si>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</si>
  <si>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</si>
  <si>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</si>
  <si>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</si>
  <si>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</si>
  <si>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</si>
  <si>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</si>
  <si>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</si>
  <si>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</si>
  <si>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C1 Schedule Quarterly Budget Statement Summary for 2nd Quarter ended 31 December 2013 (Figures Finalised as at 2014/01/31)</t>
  </si>
  <si>
    <t>Limpopo: Greater Tzaneen(LIM333) - Table C1 Schedule Quarterly Budget Statement Summary for 2nd Quarter ended 31 December 2013 (Figures Finalised as at 2014/01/31)</t>
  </si>
  <si>
    <t>Limpopo: Ba-Phalaborwa(LIM334) - Table C1 Schedule Quarterly Budget Statement Summary for 2nd Quarter ended 31 December 2013 (Figures Finalised as at 2014/01/31)</t>
  </si>
  <si>
    <t>Limpopo: Maruleng(LIM335) - Table C1 Schedule Quarterly Budget Statement Summary for 2nd Quarter ended 31 December 2013 (Figures Finalised as at 2014/01/31)</t>
  </si>
  <si>
    <t>Limpopo: Mopani(DC33) - Table C1 Schedule Quarterly Budget Statement Summary for 2nd Quarter ended 31 December 2013 (Figures Finalised as at 2014/01/31)</t>
  </si>
  <si>
    <t>Limpopo: Musina(LIM341) - Table C1 Schedule Quarterly Budget Statement Summary for 2nd Quarter ended 31 December 2013 (Figures Finalised as at 2014/01/31)</t>
  </si>
  <si>
    <t>Limpopo: Mutale(LIM342) - Table C1 Schedule Quarterly Budget Statement Summary for 2nd Quarter ended 31 December 2013 (Figures Finalised as at 2014/01/31)</t>
  </si>
  <si>
    <t>Limpopo: Thulamela(LIM343) - Table C1 Schedule Quarterly Budget Statement Summary for 2nd Quarter ended 31 December 2013 (Figures Finalised as at 2014/01/31)</t>
  </si>
  <si>
    <t>Limpopo: Makhado(LIM344) - Table C1 Schedule Quarterly Budget Statement Summary for 2nd Quarter ended 31 December 2013 (Figures Finalised as at 2014/01/31)</t>
  </si>
  <si>
    <t>Limpopo: Vhembe(DC34) - Table C1 Schedule Quarterly Budget Statement Summary for 2nd Quarter ended 31 December 2013 (Figures Finalised as at 2014/01/31)</t>
  </si>
  <si>
    <t>Limpopo: Blouberg(LIM351) - Table C1 Schedule Quarterly Budget Statement Summary for 2nd Quarter ended 31 December 2013 (Figures Finalised as at 2014/01/31)</t>
  </si>
  <si>
    <t>Limpopo: Aganang(LIM352) - Table C1 Schedule Quarterly Budget Statement Summary for 2nd Quarter ended 31 December 2013 (Figures Finalised as at 2014/01/31)</t>
  </si>
  <si>
    <t>Limpopo: Molemole(LIM353) - Table C1 Schedule Quarterly Budget Statement Summary for 2nd Quarter ended 31 December 2013 (Figures Finalised as at 2014/01/31)</t>
  </si>
  <si>
    <t>Limpopo: Polokwane(LIM354) - Table C1 Schedule Quarterly Budget Statement Summary for 2nd Quarter ended 31 December 2013 (Figures Finalised as at 2014/01/31)</t>
  </si>
  <si>
    <t>Limpopo: Lepelle-Nkumpi(LIM355) - Table C1 Schedule Quarterly Budget Statement Summary for 2nd Quarter ended 31 December 2013 (Figures Finalised as at 2014/01/31)</t>
  </si>
  <si>
    <t>Limpopo: Capricorn(DC35) - Table C1 Schedule Quarterly Budget Statement Summary for 2nd Quarter ended 31 December 2013 (Figures Finalised as at 2014/01/31)</t>
  </si>
  <si>
    <t>Limpopo: Thabazimbi(LIM361) - Table C1 Schedule Quarterly Budget Statement Summary for 2nd Quarter ended 31 December 2013 (Figures Finalised as at 2014/01/31)</t>
  </si>
  <si>
    <t>Limpopo: Lephalale(LIM362) - Table C1 Schedule Quarterly Budget Statement Summary for 2nd Quarter ended 31 December 2013 (Figures Finalised as at 2014/01/31)</t>
  </si>
  <si>
    <t>Limpopo: Mookgopong(LIM364) - Table C1 Schedule Quarterly Budget Statement Summary for 2nd Quarter ended 31 December 2013 (Figures Finalised as at 2014/01/31)</t>
  </si>
  <si>
    <t>Limpopo: Modimolle(LIM365) - Table C1 Schedule Quarterly Budget Statement Summary for 2nd Quarter ended 31 December 2013 (Figures Finalised as at 2014/01/31)</t>
  </si>
  <si>
    <t>Limpopo: Bela Bela(LIM366) - Table C1 Schedule Quarterly Budget Statement Summary for 2nd Quarter ended 31 December 2013 (Figures Finalised as at 2014/01/31)</t>
  </si>
  <si>
    <t>Limpopo: Mogalakwena(LIM367) - Table C1 Schedule Quarterly Budget Statement Summary for 2nd Quarter ended 31 December 2013 (Figures Finalised as at 2014/01/31)</t>
  </si>
  <si>
    <t>Limpopo: Waterberg(DC36) - Table C1 Schedule Quarterly Budget Statement Summary for 2nd Quarter ended 31 December 2013 (Figures Finalised as at 2014/01/31)</t>
  </si>
  <si>
    <t>Limpopo: Ephraim Mogale(LIM471) - Table C1 Schedule Quarterly Budget Statement Summary for 2nd Quarter ended 31 December 2013 (Figures Finalised as at 2014/01/31)</t>
  </si>
  <si>
    <t>Limpopo: Elias Motsoaledi(LIM472) - Table C1 Schedule Quarterly Budget Statement Summary for 2nd Quarter ended 31 December 2013 (Figures Finalised as at 2014/01/31)</t>
  </si>
  <si>
    <t>Limpopo: Makhuduthamaga(LIM473) - Table C1 Schedule Quarterly Budget Statement Summary for 2nd Quarter ended 31 December 2013 (Figures Finalised as at 2014/01/31)</t>
  </si>
  <si>
    <t>Limpopo: Fetakgomo(LIM474) - Table C1 Schedule Quarterly Budget Statement Summary for 2nd Quarter ended 31 December 2013 (Figures Finalised as at 2014/01/31)</t>
  </si>
  <si>
    <t>Limpopo: Greater Tubatse(LIM475) - Table C1 Schedule Quarterly Budget Statement Summary for 2nd Quarter ended 31 December 2013 (Figures Finalised as at 2014/01/31)</t>
  </si>
  <si>
    <t>Limpopo: Sekhukhune(DC47) - Table C1 Schedule Quarterly Budget Statement Summary for 2nd Quarter ended 31 December 2013 (Figures Finalised as at 2014/01/31)</t>
  </si>
  <si>
    <t>Summary - Table C1 Schedule Quarterly Budget Statement Summary for 2nd Quarter ended 31 December 2013 (Figures Finalised as at 2014/01/31)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</si>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</sst>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603777542</v>
      </c>
      <c r="C5" s="18">
        <v>0</v>
      </c>
      <c r="D5" s="58">
        <v>845088818</v>
      </c>
      <c r="E5" s="59">
        <v>845088818</v>
      </c>
      <c r="F5" s="59">
        <v>84154472</v>
      </c>
      <c r="G5" s="59">
        <v>95604826</v>
      </c>
      <c r="H5" s="59">
        <v>78941466</v>
      </c>
      <c r="I5" s="59">
        <v>258700764</v>
      </c>
      <c r="J5" s="59">
        <v>80701799</v>
      </c>
      <c r="K5" s="59">
        <v>87859797</v>
      </c>
      <c r="L5" s="59">
        <v>88167776</v>
      </c>
      <c r="M5" s="59">
        <v>256729372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515430136</v>
      </c>
      <c r="W5" s="59">
        <v>422544411</v>
      </c>
      <c r="X5" s="59">
        <v>92885725</v>
      </c>
      <c r="Y5" s="60">
        <v>21.98</v>
      </c>
      <c r="Z5" s="61">
        <v>845088818</v>
      </c>
    </row>
    <row r="6" spans="1:26" ht="13.5">
      <c r="A6" s="57" t="s">
        <v>32</v>
      </c>
      <c r="B6" s="18">
        <v>2303437383</v>
      </c>
      <c r="C6" s="18">
        <v>0</v>
      </c>
      <c r="D6" s="58">
        <v>3293566447</v>
      </c>
      <c r="E6" s="59">
        <v>3293566447</v>
      </c>
      <c r="F6" s="59">
        <v>210426722</v>
      </c>
      <c r="G6" s="59">
        <v>209279131</v>
      </c>
      <c r="H6" s="59">
        <v>313954476</v>
      </c>
      <c r="I6" s="59">
        <v>733660329</v>
      </c>
      <c r="J6" s="59">
        <v>264540791</v>
      </c>
      <c r="K6" s="59">
        <v>333840150</v>
      </c>
      <c r="L6" s="59">
        <v>326370042</v>
      </c>
      <c r="M6" s="59">
        <v>924750983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1658411312</v>
      </c>
      <c r="W6" s="59">
        <v>1646783228</v>
      </c>
      <c r="X6" s="59">
        <v>11628084</v>
      </c>
      <c r="Y6" s="60">
        <v>0.71</v>
      </c>
      <c r="Z6" s="61">
        <v>3293566447</v>
      </c>
    </row>
    <row r="7" spans="1:26" ht="13.5">
      <c r="A7" s="57" t="s">
        <v>33</v>
      </c>
      <c r="B7" s="18">
        <v>120662900</v>
      </c>
      <c r="C7" s="18">
        <v>0</v>
      </c>
      <c r="D7" s="58">
        <v>112998676</v>
      </c>
      <c r="E7" s="59">
        <v>112998676</v>
      </c>
      <c r="F7" s="59">
        <v>4921412</v>
      </c>
      <c r="G7" s="59">
        <v>9413003</v>
      </c>
      <c r="H7" s="59">
        <v>11582251</v>
      </c>
      <c r="I7" s="59">
        <v>25916666</v>
      </c>
      <c r="J7" s="59">
        <v>18610041</v>
      </c>
      <c r="K7" s="59">
        <v>18361123</v>
      </c>
      <c r="L7" s="59">
        <v>19555540</v>
      </c>
      <c r="M7" s="59">
        <v>56526704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82443370</v>
      </c>
      <c r="W7" s="59">
        <v>56499340</v>
      </c>
      <c r="X7" s="59">
        <v>25944030</v>
      </c>
      <c r="Y7" s="60">
        <v>45.92</v>
      </c>
      <c r="Z7" s="61">
        <v>112998676</v>
      </c>
    </row>
    <row r="8" spans="1:26" ht="13.5">
      <c r="A8" s="57" t="s">
        <v>34</v>
      </c>
      <c r="B8" s="18">
        <v>3927815849</v>
      </c>
      <c r="C8" s="18">
        <v>0</v>
      </c>
      <c r="D8" s="58">
        <v>5396964255</v>
      </c>
      <c r="E8" s="59">
        <v>5396964255</v>
      </c>
      <c r="F8" s="59">
        <v>1674412492</v>
      </c>
      <c r="G8" s="59">
        <v>227283569</v>
      </c>
      <c r="H8" s="59">
        <v>121645084</v>
      </c>
      <c r="I8" s="59">
        <v>2023341145</v>
      </c>
      <c r="J8" s="59">
        <v>152413369</v>
      </c>
      <c r="K8" s="59">
        <v>949459661</v>
      </c>
      <c r="L8" s="59">
        <v>646328826</v>
      </c>
      <c r="M8" s="59">
        <v>1748201856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3771543001</v>
      </c>
      <c r="W8" s="59">
        <v>2698482131</v>
      </c>
      <c r="X8" s="59">
        <v>1073060870</v>
      </c>
      <c r="Y8" s="60">
        <v>39.77</v>
      </c>
      <c r="Z8" s="61">
        <v>5396964255</v>
      </c>
    </row>
    <row r="9" spans="1:26" ht="13.5">
      <c r="A9" s="57" t="s">
        <v>35</v>
      </c>
      <c r="B9" s="18">
        <v>768168210</v>
      </c>
      <c r="C9" s="18">
        <v>0</v>
      </c>
      <c r="D9" s="58">
        <v>1061239165</v>
      </c>
      <c r="E9" s="59">
        <v>1061239165</v>
      </c>
      <c r="F9" s="59">
        <v>94306699</v>
      </c>
      <c r="G9" s="59">
        <v>46647473</v>
      </c>
      <c r="H9" s="59">
        <v>60486020</v>
      </c>
      <c r="I9" s="59">
        <v>201440192</v>
      </c>
      <c r="J9" s="59">
        <v>83175395</v>
      </c>
      <c r="K9" s="59">
        <v>67000831</v>
      </c>
      <c r="L9" s="59">
        <v>118943844</v>
      </c>
      <c r="M9" s="59">
        <v>269120070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470560262</v>
      </c>
      <c r="W9" s="59">
        <v>530619588</v>
      </c>
      <c r="X9" s="59">
        <v>-60059326</v>
      </c>
      <c r="Y9" s="60">
        <v>-11.32</v>
      </c>
      <c r="Z9" s="61">
        <v>1061239165</v>
      </c>
    </row>
    <row r="10" spans="1:26" ht="25.5">
      <c r="A10" s="62" t="s">
        <v>105</v>
      </c>
      <c r="B10" s="63">
        <f>SUM(B5:B9)</f>
        <v>7723861884</v>
      </c>
      <c r="C10" s="63">
        <f>SUM(C5:C9)</f>
        <v>0</v>
      </c>
      <c r="D10" s="64">
        <f aca="true" t="shared" si="0" ref="D10:Z10">SUM(D5:D9)</f>
        <v>10709857361</v>
      </c>
      <c r="E10" s="65">
        <f t="shared" si="0"/>
        <v>10709857361</v>
      </c>
      <c r="F10" s="65">
        <f t="shared" si="0"/>
        <v>2068221797</v>
      </c>
      <c r="G10" s="65">
        <f t="shared" si="0"/>
        <v>588228002</v>
      </c>
      <c r="H10" s="65">
        <f t="shared" si="0"/>
        <v>586609297</v>
      </c>
      <c r="I10" s="65">
        <f t="shared" si="0"/>
        <v>3243059096</v>
      </c>
      <c r="J10" s="65">
        <f t="shared" si="0"/>
        <v>599441395</v>
      </c>
      <c r="K10" s="65">
        <f t="shared" si="0"/>
        <v>1456521562</v>
      </c>
      <c r="L10" s="65">
        <f t="shared" si="0"/>
        <v>1199366028</v>
      </c>
      <c r="M10" s="65">
        <f t="shared" si="0"/>
        <v>3255328985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6498388081</v>
      </c>
      <c r="W10" s="65">
        <f t="shared" si="0"/>
        <v>5354928698</v>
      </c>
      <c r="X10" s="65">
        <f t="shared" si="0"/>
        <v>1143459383</v>
      </c>
      <c r="Y10" s="66">
        <f>+IF(W10&lt;&gt;0,(X10/W10)*100,0)</f>
        <v>21.35340071712006</v>
      </c>
      <c r="Z10" s="67">
        <f t="shared" si="0"/>
        <v>10709857361</v>
      </c>
    </row>
    <row r="11" spans="1:26" ht="13.5">
      <c r="A11" s="57" t="s">
        <v>36</v>
      </c>
      <c r="B11" s="18">
        <v>2346574307</v>
      </c>
      <c r="C11" s="18">
        <v>0</v>
      </c>
      <c r="D11" s="58">
        <v>3672732025</v>
      </c>
      <c r="E11" s="59">
        <v>3672732025</v>
      </c>
      <c r="F11" s="59">
        <v>272905578</v>
      </c>
      <c r="G11" s="59">
        <v>243539393</v>
      </c>
      <c r="H11" s="59">
        <v>296292267</v>
      </c>
      <c r="I11" s="59">
        <v>812737238</v>
      </c>
      <c r="J11" s="59">
        <v>312539611</v>
      </c>
      <c r="K11" s="59">
        <v>342687111</v>
      </c>
      <c r="L11" s="59">
        <v>351552978</v>
      </c>
      <c r="M11" s="59">
        <v>1006779700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1819516938</v>
      </c>
      <c r="W11" s="59">
        <v>1836366019</v>
      </c>
      <c r="X11" s="59">
        <v>-16849081</v>
      </c>
      <c r="Y11" s="60">
        <v>-0.92</v>
      </c>
      <c r="Z11" s="61">
        <v>3672732025</v>
      </c>
    </row>
    <row r="12" spans="1:26" ht="13.5">
      <c r="A12" s="57" t="s">
        <v>37</v>
      </c>
      <c r="B12" s="18">
        <v>196482218</v>
      </c>
      <c r="C12" s="18">
        <v>0</v>
      </c>
      <c r="D12" s="58">
        <v>328081786</v>
      </c>
      <c r="E12" s="59">
        <v>328081786</v>
      </c>
      <c r="F12" s="59">
        <v>25052654</v>
      </c>
      <c r="G12" s="59">
        <v>23443488</v>
      </c>
      <c r="H12" s="59">
        <v>27162139</v>
      </c>
      <c r="I12" s="59">
        <v>75658281</v>
      </c>
      <c r="J12" s="59">
        <v>28213921</v>
      </c>
      <c r="K12" s="59">
        <v>31089311</v>
      </c>
      <c r="L12" s="59">
        <v>32017692</v>
      </c>
      <c r="M12" s="59">
        <v>91320924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166979205</v>
      </c>
      <c r="W12" s="59">
        <v>164040898</v>
      </c>
      <c r="X12" s="59">
        <v>2938307</v>
      </c>
      <c r="Y12" s="60">
        <v>1.79</v>
      </c>
      <c r="Z12" s="61">
        <v>328081786</v>
      </c>
    </row>
    <row r="13" spans="1:26" ht="13.5">
      <c r="A13" s="57" t="s">
        <v>106</v>
      </c>
      <c r="B13" s="18">
        <v>1036081499</v>
      </c>
      <c r="C13" s="18">
        <v>0</v>
      </c>
      <c r="D13" s="58">
        <v>1303765822</v>
      </c>
      <c r="E13" s="59">
        <v>1303765822</v>
      </c>
      <c r="F13" s="59">
        <v>2733720</v>
      </c>
      <c r="G13" s="59">
        <v>11984252</v>
      </c>
      <c r="H13" s="59">
        <v>47922658</v>
      </c>
      <c r="I13" s="59">
        <v>62640630</v>
      </c>
      <c r="J13" s="59">
        <v>96909834</v>
      </c>
      <c r="K13" s="59">
        <v>39571393</v>
      </c>
      <c r="L13" s="59">
        <v>59271548</v>
      </c>
      <c r="M13" s="59">
        <v>195752775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258393405</v>
      </c>
      <c r="W13" s="59">
        <v>651882915</v>
      </c>
      <c r="X13" s="59">
        <v>-393489510</v>
      </c>
      <c r="Y13" s="60">
        <v>-60.36</v>
      </c>
      <c r="Z13" s="61">
        <v>1303765822</v>
      </c>
    </row>
    <row r="14" spans="1:26" ht="13.5">
      <c r="A14" s="57" t="s">
        <v>38</v>
      </c>
      <c r="B14" s="18">
        <v>70693561</v>
      </c>
      <c r="C14" s="18">
        <v>0</v>
      </c>
      <c r="D14" s="58">
        <v>66841399</v>
      </c>
      <c r="E14" s="59">
        <v>66841399</v>
      </c>
      <c r="F14" s="59">
        <v>532508</v>
      </c>
      <c r="G14" s="59">
        <v>604208</v>
      </c>
      <c r="H14" s="59">
        <v>3101698</v>
      </c>
      <c r="I14" s="59">
        <v>4238414</v>
      </c>
      <c r="J14" s="59">
        <v>418233</v>
      </c>
      <c r="K14" s="59">
        <v>1095605</v>
      </c>
      <c r="L14" s="59">
        <v>20909180</v>
      </c>
      <c r="M14" s="59">
        <v>22423018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26661432</v>
      </c>
      <c r="W14" s="59">
        <v>33420700</v>
      </c>
      <c r="X14" s="59">
        <v>-6759268</v>
      </c>
      <c r="Y14" s="60">
        <v>-20.22</v>
      </c>
      <c r="Z14" s="61">
        <v>66841399</v>
      </c>
    </row>
    <row r="15" spans="1:26" ht="13.5">
      <c r="A15" s="57" t="s">
        <v>39</v>
      </c>
      <c r="B15" s="18">
        <v>1780007291</v>
      </c>
      <c r="C15" s="18">
        <v>0</v>
      </c>
      <c r="D15" s="58">
        <v>2408083892</v>
      </c>
      <c r="E15" s="59">
        <v>2408083892</v>
      </c>
      <c r="F15" s="59">
        <v>126785850</v>
      </c>
      <c r="G15" s="59">
        <v>198083507</v>
      </c>
      <c r="H15" s="59">
        <v>223390542</v>
      </c>
      <c r="I15" s="59">
        <v>548259899</v>
      </c>
      <c r="J15" s="59">
        <v>200696016</v>
      </c>
      <c r="K15" s="59">
        <v>203330976</v>
      </c>
      <c r="L15" s="59">
        <v>285328712</v>
      </c>
      <c r="M15" s="59">
        <v>689355704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1237615603</v>
      </c>
      <c r="W15" s="59">
        <v>1204041948</v>
      </c>
      <c r="X15" s="59">
        <v>33573655</v>
      </c>
      <c r="Y15" s="60">
        <v>2.79</v>
      </c>
      <c r="Z15" s="61">
        <v>2408083892</v>
      </c>
    </row>
    <row r="16" spans="1:26" ht="13.5">
      <c r="A16" s="68" t="s">
        <v>40</v>
      </c>
      <c r="B16" s="18">
        <v>88000567</v>
      </c>
      <c r="C16" s="18">
        <v>0</v>
      </c>
      <c r="D16" s="58">
        <v>90997674</v>
      </c>
      <c r="E16" s="59">
        <v>90997674</v>
      </c>
      <c r="F16" s="59">
        <v>3653515</v>
      </c>
      <c r="G16" s="59">
        <v>5243148</v>
      </c>
      <c r="H16" s="59">
        <v>8312858</v>
      </c>
      <c r="I16" s="59">
        <v>17209521</v>
      </c>
      <c r="J16" s="59">
        <v>25986350</v>
      </c>
      <c r="K16" s="59">
        <v>26333759</v>
      </c>
      <c r="L16" s="59">
        <v>13756713</v>
      </c>
      <c r="M16" s="59">
        <v>66076822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83286343</v>
      </c>
      <c r="W16" s="59">
        <v>45498838</v>
      </c>
      <c r="X16" s="59">
        <v>37787505</v>
      </c>
      <c r="Y16" s="60">
        <v>83.05</v>
      </c>
      <c r="Z16" s="61">
        <v>90997674</v>
      </c>
    </row>
    <row r="17" spans="1:26" ht="13.5">
      <c r="A17" s="57" t="s">
        <v>41</v>
      </c>
      <c r="B17" s="18">
        <v>2590432317</v>
      </c>
      <c r="C17" s="18">
        <v>0</v>
      </c>
      <c r="D17" s="58">
        <v>3157972998</v>
      </c>
      <c r="E17" s="59">
        <v>3157972998</v>
      </c>
      <c r="F17" s="59">
        <v>153144278</v>
      </c>
      <c r="G17" s="59">
        <v>169909911</v>
      </c>
      <c r="H17" s="59">
        <v>245652180</v>
      </c>
      <c r="I17" s="59">
        <v>568706369</v>
      </c>
      <c r="J17" s="59">
        <v>206678519</v>
      </c>
      <c r="K17" s="59">
        <v>311322306</v>
      </c>
      <c r="L17" s="59">
        <v>294606964</v>
      </c>
      <c r="M17" s="59">
        <v>812607789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1381314158</v>
      </c>
      <c r="W17" s="59">
        <v>1578986504</v>
      </c>
      <c r="X17" s="59">
        <v>-197672346</v>
      </c>
      <c r="Y17" s="60">
        <v>-12.52</v>
      </c>
      <c r="Z17" s="61">
        <v>3157972998</v>
      </c>
    </row>
    <row r="18" spans="1:26" ht="13.5">
      <c r="A18" s="69" t="s">
        <v>42</v>
      </c>
      <c r="B18" s="70">
        <f>SUM(B11:B17)</f>
        <v>8108271760</v>
      </c>
      <c r="C18" s="70">
        <f>SUM(C11:C17)</f>
        <v>0</v>
      </c>
      <c r="D18" s="71">
        <f aca="true" t="shared" si="1" ref="D18:Z18">SUM(D11:D17)</f>
        <v>11028475596</v>
      </c>
      <c r="E18" s="72">
        <f t="shared" si="1"/>
        <v>11028475596</v>
      </c>
      <c r="F18" s="72">
        <f t="shared" si="1"/>
        <v>584808103</v>
      </c>
      <c r="G18" s="72">
        <f t="shared" si="1"/>
        <v>652807907</v>
      </c>
      <c r="H18" s="72">
        <f t="shared" si="1"/>
        <v>851834342</v>
      </c>
      <c r="I18" s="72">
        <f t="shared" si="1"/>
        <v>2089450352</v>
      </c>
      <c r="J18" s="72">
        <f t="shared" si="1"/>
        <v>871442484</v>
      </c>
      <c r="K18" s="72">
        <f t="shared" si="1"/>
        <v>955430461</v>
      </c>
      <c r="L18" s="72">
        <f t="shared" si="1"/>
        <v>1057443787</v>
      </c>
      <c r="M18" s="72">
        <f t="shared" si="1"/>
        <v>2884316732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4973767084</v>
      </c>
      <c r="W18" s="72">
        <f t="shared" si="1"/>
        <v>5514237822</v>
      </c>
      <c r="X18" s="72">
        <f t="shared" si="1"/>
        <v>-540470738</v>
      </c>
      <c r="Y18" s="66">
        <f>+IF(W18&lt;&gt;0,(X18/W18)*100,0)</f>
        <v>-9.801367939621665</v>
      </c>
      <c r="Z18" s="73">
        <f t="shared" si="1"/>
        <v>11028475596</v>
      </c>
    </row>
    <row r="19" spans="1:26" ht="13.5">
      <c r="A19" s="69" t="s">
        <v>43</v>
      </c>
      <c r="B19" s="74">
        <f>+B10-B18</f>
        <v>-384409876</v>
      </c>
      <c r="C19" s="74">
        <f>+C10-C18</f>
        <v>0</v>
      </c>
      <c r="D19" s="75">
        <f aca="true" t="shared" si="2" ref="D19:Z19">+D10-D18</f>
        <v>-318618235</v>
      </c>
      <c r="E19" s="76">
        <f t="shared" si="2"/>
        <v>-318618235</v>
      </c>
      <c r="F19" s="76">
        <f t="shared" si="2"/>
        <v>1483413694</v>
      </c>
      <c r="G19" s="76">
        <f t="shared" si="2"/>
        <v>-64579905</v>
      </c>
      <c r="H19" s="76">
        <f t="shared" si="2"/>
        <v>-265225045</v>
      </c>
      <c r="I19" s="76">
        <f t="shared" si="2"/>
        <v>1153608744</v>
      </c>
      <c r="J19" s="76">
        <f t="shared" si="2"/>
        <v>-272001089</v>
      </c>
      <c r="K19" s="76">
        <f t="shared" si="2"/>
        <v>501091101</v>
      </c>
      <c r="L19" s="76">
        <f t="shared" si="2"/>
        <v>141922241</v>
      </c>
      <c r="M19" s="76">
        <f t="shared" si="2"/>
        <v>371012253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1524620997</v>
      </c>
      <c r="W19" s="76">
        <f>IF(E10=E18,0,W10-W18)</f>
        <v>-159309124</v>
      </c>
      <c r="X19" s="76">
        <f t="shared" si="2"/>
        <v>1683930121</v>
      </c>
      <c r="Y19" s="77">
        <f>+IF(W19&lt;&gt;0,(X19/W19)*100,0)</f>
        <v>-1057.0205137779806</v>
      </c>
      <c r="Z19" s="78">
        <f t="shared" si="2"/>
        <v>-318618235</v>
      </c>
    </row>
    <row r="20" spans="1:26" ht="13.5">
      <c r="A20" s="57" t="s">
        <v>44</v>
      </c>
      <c r="B20" s="18">
        <v>1745966814</v>
      </c>
      <c r="C20" s="18">
        <v>0</v>
      </c>
      <c r="D20" s="58">
        <v>2922280719</v>
      </c>
      <c r="E20" s="59">
        <v>2922280719</v>
      </c>
      <c r="F20" s="59">
        <v>501743690</v>
      </c>
      <c r="G20" s="59">
        <v>118652410</v>
      </c>
      <c r="H20" s="59">
        <v>53300378</v>
      </c>
      <c r="I20" s="59">
        <v>673696478</v>
      </c>
      <c r="J20" s="59">
        <v>215440749</v>
      </c>
      <c r="K20" s="59">
        <v>266370267</v>
      </c>
      <c r="L20" s="59">
        <v>242620041</v>
      </c>
      <c r="M20" s="59">
        <v>724431057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1398127535</v>
      </c>
      <c r="W20" s="59">
        <v>1461140360</v>
      </c>
      <c r="X20" s="59">
        <v>-63012825</v>
      </c>
      <c r="Y20" s="60">
        <v>-4.31</v>
      </c>
      <c r="Z20" s="61">
        <v>2922280719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1361556938</v>
      </c>
      <c r="C22" s="85">
        <f>SUM(C19:C21)</f>
        <v>0</v>
      </c>
      <c r="D22" s="86">
        <f aca="true" t="shared" si="3" ref="D22:Z22">SUM(D19:D21)</f>
        <v>2603662484</v>
      </c>
      <c r="E22" s="87">
        <f t="shared" si="3"/>
        <v>2603662484</v>
      </c>
      <c r="F22" s="87">
        <f t="shared" si="3"/>
        <v>1985157384</v>
      </c>
      <c r="G22" s="87">
        <f t="shared" si="3"/>
        <v>54072505</v>
      </c>
      <c r="H22" s="87">
        <f t="shared" si="3"/>
        <v>-211924667</v>
      </c>
      <c r="I22" s="87">
        <f t="shared" si="3"/>
        <v>1827305222</v>
      </c>
      <c r="J22" s="87">
        <f t="shared" si="3"/>
        <v>-56560340</v>
      </c>
      <c r="K22" s="87">
        <f t="shared" si="3"/>
        <v>767461368</v>
      </c>
      <c r="L22" s="87">
        <f t="shared" si="3"/>
        <v>384542282</v>
      </c>
      <c r="M22" s="87">
        <f t="shared" si="3"/>
        <v>1095443310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2922748532</v>
      </c>
      <c r="W22" s="87">
        <f t="shared" si="3"/>
        <v>1301831236</v>
      </c>
      <c r="X22" s="87">
        <f t="shared" si="3"/>
        <v>1620917296</v>
      </c>
      <c r="Y22" s="88">
        <f>+IF(W22&lt;&gt;0,(X22/W22)*100,0)</f>
        <v>124.51055491496903</v>
      </c>
      <c r="Z22" s="89">
        <f t="shared" si="3"/>
        <v>2603662484</v>
      </c>
    </row>
    <row r="23" spans="1:26" ht="13.5">
      <c r="A23" s="90" t="s">
        <v>45</v>
      </c>
      <c r="B23" s="18">
        <v>0</v>
      </c>
      <c r="C23" s="18">
        <v>0</v>
      </c>
      <c r="D23" s="58">
        <v>17937000</v>
      </c>
      <c r="E23" s="59">
        <v>17937000</v>
      </c>
      <c r="F23" s="59">
        <v>-268132</v>
      </c>
      <c r="G23" s="59">
        <v>-269124</v>
      </c>
      <c r="H23" s="59">
        <v>-268900</v>
      </c>
      <c r="I23" s="59">
        <v>-806156</v>
      </c>
      <c r="J23" s="59">
        <v>-268900</v>
      </c>
      <c r="K23" s="59">
        <v>-268754</v>
      </c>
      <c r="L23" s="59">
        <v>-268641</v>
      </c>
      <c r="M23" s="59">
        <v>-806295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-1612451</v>
      </c>
      <c r="W23" s="59">
        <v>8968500</v>
      </c>
      <c r="X23" s="59">
        <v>-10580951</v>
      </c>
      <c r="Y23" s="60">
        <v>-117.98</v>
      </c>
      <c r="Z23" s="61">
        <v>17937000</v>
      </c>
    </row>
    <row r="24" spans="1:26" ht="13.5">
      <c r="A24" s="91" t="s">
        <v>46</v>
      </c>
      <c r="B24" s="74">
        <f>SUM(B22:B23)</f>
        <v>1361556938</v>
      </c>
      <c r="C24" s="74">
        <f>SUM(C22:C23)</f>
        <v>0</v>
      </c>
      <c r="D24" s="75">
        <f aca="true" t="shared" si="4" ref="D24:Z24">SUM(D22:D23)</f>
        <v>2621599484</v>
      </c>
      <c r="E24" s="76">
        <f t="shared" si="4"/>
        <v>2621599484</v>
      </c>
      <c r="F24" s="76">
        <f t="shared" si="4"/>
        <v>1984889252</v>
      </c>
      <c r="G24" s="76">
        <f t="shared" si="4"/>
        <v>53803381</v>
      </c>
      <c r="H24" s="76">
        <f t="shared" si="4"/>
        <v>-212193567</v>
      </c>
      <c r="I24" s="76">
        <f t="shared" si="4"/>
        <v>1826499066</v>
      </c>
      <c r="J24" s="76">
        <f t="shared" si="4"/>
        <v>-56829240</v>
      </c>
      <c r="K24" s="76">
        <f t="shared" si="4"/>
        <v>767192614</v>
      </c>
      <c r="L24" s="76">
        <f t="shared" si="4"/>
        <v>384273641</v>
      </c>
      <c r="M24" s="76">
        <f t="shared" si="4"/>
        <v>1094637015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2921136081</v>
      </c>
      <c r="W24" s="76">
        <f t="shared" si="4"/>
        <v>1310799736</v>
      </c>
      <c r="X24" s="76">
        <f t="shared" si="4"/>
        <v>1610336345</v>
      </c>
      <c r="Y24" s="77">
        <f>+IF(W24&lt;&gt;0,(X24/W24)*100,0)</f>
        <v>122.85143952760149</v>
      </c>
      <c r="Z24" s="78">
        <f t="shared" si="4"/>
        <v>2621599484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2005143412</v>
      </c>
      <c r="C27" s="21">
        <v>0</v>
      </c>
      <c r="D27" s="98">
        <v>4891791867</v>
      </c>
      <c r="E27" s="99">
        <v>4891791867</v>
      </c>
      <c r="F27" s="99">
        <v>81603975</v>
      </c>
      <c r="G27" s="99">
        <v>228116471</v>
      </c>
      <c r="H27" s="99">
        <v>163930664</v>
      </c>
      <c r="I27" s="99">
        <v>473651110</v>
      </c>
      <c r="J27" s="99">
        <v>317050418</v>
      </c>
      <c r="K27" s="99">
        <v>252087058</v>
      </c>
      <c r="L27" s="99">
        <v>303392873</v>
      </c>
      <c r="M27" s="99">
        <v>872530349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1346181459</v>
      </c>
      <c r="W27" s="99">
        <v>2445895937</v>
      </c>
      <c r="X27" s="99">
        <v>-1099714478</v>
      </c>
      <c r="Y27" s="100">
        <v>-44.96</v>
      </c>
      <c r="Z27" s="101">
        <v>4891791867</v>
      </c>
    </row>
    <row r="28" spans="1:26" ht="13.5">
      <c r="A28" s="102" t="s">
        <v>44</v>
      </c>
      <c r="B28" s="18">
        <v>1717580887</v>
      </c>
      <c r="C28" s="18">
        <v>0</v>
      </c>
      <c r="D28" s="58">
        <v>3918296560</v>
      </c>
      <c r="E28" s="59">
        <v>3918296560</v>
      </c>
      <c r="F28" s="59">
        <v>71464603</v>
      </c>
      <c r="G28" s="59">
        <v>212500023</v>
      </c>
      <c r="H28" s="59">
        <v>152282491</v>
      </c>
      <c r="I28" s="59">
        <v>436247117</v>
      </c>
      <c r="J28" s="59">
        <v>302440017</v>
      </c>
      <c r="K28" s="59">
        <v>233535159</v>
      </c>
      <c r="L28" s="59">
        <v>241275314</v>
      </c>
      <c r="M28" s="59">
        <v>777250490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1213497607</v>
      </c>
      <c r="W28" s="59">
        <v>1959148282</v>
      </c>
      <c r="X28" s="59">
        <v>-745650675</v>
      </c>
      <c r="Y28" s="60">
        <v>-38.06</v>
      </c>
      <c r="Z28" s="61">
        <v>3918296560</v>
      </c>
    </row>
    <row r="29" spans="1:26" ht="13.5">
      <c r="A29" s="57" t="s">
        <v>110</v>
      </c>
      <c r="B29" s="18">
        <v>33034156</v>
      </c>
      <c r="C29" s="18">
        <v>0</v>
      </c>
      <c r="D29" s="58">
        <v>117178000</v>
      </c>
      <c r="E29" s="59">
        <v>117178000</v>
      </c>
      <c r="F29" s="59">
        <v>98208</v>
      </c>
      <c r="G29" s="59">
        <v>277986</v>
      </c>
      <c r="H29" s="59">
        <v>30050</v>
      </c>
      <c r="I29" s="59">
        <v>406244</v>
      </c>
      <c r="J29" s="59">
        <v>267286</v>
      </c>
      <c r="K29" s="59">
        <v>22450</v>
      </c>
      <c r="L29" s="59">
        <v>2312644</v>
      </c>
      <c r="M29" s="59">
        <v>2602380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3008624</v>
      </c>
      <c r="W29" s="59">
        <v>58589000</v>
      </c>
      <c r="X29" s="59">
        <v>-55580376</v>
      </c>
      <c r="Y29" s="60">
        <v>-94.86</v>
      </c>
      <c r="Z29" s="61">
        <v>117178000</v>
      </c>
    </row>
    <row r="30" spans="1:26" ht="13.5">
      <c r="A30" s="57" t="s">
        <v>48</v>
      </c>
      <c r="B30" s="18">
        <v>7684454</v>
      </c>
      <c r="C30" s="18">
        <v>0</v>
      </c>
      <c r="D30" s="58">
        <v>30000000</v>
      </c>
      <c r="E30" s="59">
        <v>30000000</v>
      </c>
      <c r="F30" s="59">
        <v>0</v>
      </c>
      <c r="G30" s="59">
        <v>0</v>
      </c>
      <c r="H30" s="59">
        <v>263338</v>
      </c>
      <c r="I30" s="59">
        <v>263338</v>
      </c>
      <c r="J30" s="59">
        <v>101549</v>
      </c>
      <c r="K30" s="59">
        <v>381679</v>
      </c>
      <c r="L30" s="59">
        <v>940938</v>
      </c>
      <c r="M30" s="59">
        <v>1424166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1687504</v>
      </c>
      <c r="W30" s="59">
        <v>15000000</v>
      </c>
      <c r="X30" s="59">
        <v>-13312496</v>
      </c>
      <c r="Y30" s="60">
        <v>-88.75</v>
      </c>
      <c r="Z30" s="61">
        <v>30000000</v>
      </c>
    </row>
    <row r="31" spans="1:26" ht="13.5">
      <c r="A31" s="57" t="s">
        <v>49</v>
      </c>
      <c r="B31" s="18">
        <v>246843915</v>
      </c>
      <c r="C31" s="18">
        <v>0</v>
      </c>
      <c r="D31" s="58">
        <v>826317307</v>
      </c>
      <c r="E31" s="59">
        <v>826317307</v>
      </c>
      <c r="F31" s="59">
        <v>10041164</v>
      </c>
      <c r="G31" s="59">
        <v>15338462</v>
      </c>
      <c r="H31" s="59">
        <v>11354786</v>
      </c>
      <c r="I31" s="59">
        <v>36734412</v>
      </c>
      <c r="J31" s="59">
        <v>14241566</v>
      </c>
      <c r="K31" s="59">
        <v>18147770</v>
      </c>
      <c r="L31" s="59">
        <v>58863977</v>
      </c>
      <c r="M31" s="59">
        <v>91253313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127987725</v>
      </c>
      <c r="W31" s="59">
        <v>413158655</v>
      </c>
      <c r="X31" s="59">
        <v>-285170930</v>
      </c>
      <c r="Y31" s="60">
        <v>-69.02</v>
      </c>
      <c r="Z31" s="61">
        <v>826317307</v>
      </c>
    </row>
    <row r="32" spans="1:26" ht="13.5">
      <c r="A32" s="69" t="s">
        <v>50</v>
      </c>
      <c r="B32" s="21">
        <f>SUM(B28:B31)</f>
        <v>2005143412</v>
      </c>
      <c r="C32" s="21">
        <f>SUM(C28:C31)</f>
        <v>0</v>
      </c>
      <c r="D32" s="98">
        <f aca="true" t="shared" si="5" ref="D32:Z32">SUM(D28:D31)</f>
        <v>4891791867</v>
      </c>
      <c r="E32" s="99">
        <f t="shared" si="5"/>
        <v>4891791867</v>
      </c>
      <c r="F32" s="99">
        <f t="shared" si="5"/>
        <v>81603975</v>
      </c>
      <c r="G32" s="99">
        <f t="shared" si="5"/>
        <v>228116471</v>
      </c>
      <c r="H32" s="99">
        <f t="shared" si="5"/>
        <v>163930665</v>
      </c>
      <c r="I32" s="99">
        <f t="shared" si="5"/>
        <v>473651111</v>
      </c>
      <c r="J32" s="99">
        <f t="shared" si="5"/>
        <v>317050418</v>
      </c>
      <c r="K32" s="99">
        <f t="shared" si="5"/>
        <v>252087058</v>
      </c>
      <c r="L32" s="99">
        <f t="shared" si="5"/>
        <v>303392873</v>
      </c>
      <c r="M32" s="99">
        <f t="shared" si="5"/>
        <v>872530349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1346181460</v>
      </c>
      <c r="W32" s="99">
        <f t="shared" si="5"/>
        <v>2445895937</v>
      </c>
      <c r="X32" s="99">
        <f t="shared" si="5"/>
        <v>-1099714477</v>
      </c>
      <c r="Y32" s="100">
        <f>+IF(W32&lt;&gt;0,(X32/W32)*100,0)</f>
        <v>-44.961621644003735</v>
      </c>
      <c r="Z32" s="101">
        <f t="shared" si="5"/>
        <v>4891791867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4127696644</v>
      </c>
      <c r="C35" s="18">
        <v>0</v>
      </c>
      <c r="D35" s="58">
        <v>4822722101</v>
      </c>
      <c r="E35" s="59">
        <v>4822722101</v>
      </c>
      <c r="F35" s="59">
        <v>5584751104</v>
      </c>
      <c r="G35" s="59">
        <v>5560982774</v>
      </c>
      <c r="H35" s="59">
        <v>5787735759</v>
      </c>
      <c r="I35" s="59">
        <v>5787735759</v>
      </c>
      <c r="J35" s="59">
        <v>5823820309</v>
      </c>
      <c r="K35" s="59">
        <v>5923206976</v>
      </c>
      <c r="L35" s="59">
        <v>5950456806</v>
      </c>
      <c r="M35" s="59">
        <v>6588744742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6588744742</v>
      </c>
      <c r="W35" s="59">
        <v>2411361053</v>
      </c>
      <c r="X35" s="59">
        <v>4177383689</v>
      </c>
      <c r="Y35" s="60">
        <v>173.24</v>
      </c>
      <c r="Z35" s="61">
        <v>4822722101</v>
      </c>
    </row>
    <row r="36" spans="1:26" ht="13.5">
      <c r="A36" s="57" t="s">
        <v>53</v>
      </c>
      <c r="B36" s="18">
        <v>22331422559</v>
      </c>
      <c r="C36" s="18">
        <v>0</v>
      </c>
      <c r="D36" s="58">
        <v>33440307510</v>
      </c>
      <c r="E36" s="59">
        <v>33440307510</v>
      </c>
      <c r="F36" s="59">
        <v>19594249706</v>
      </c>
      <c r="G36" s="59">
        <v>19844343924</v>
      </c>
      <c r="H36" s="59">
        <v>19918318553</v>
      </c>
      <c r="I36" s="59">
        <v>19918318553</v>
      </c>
      <c r="J36" s="59">
        <v>18932423344</v>
      </c>
      <c r="K36" s="59">
        <v>20836102083</v>
      </c>
      <c r="L36" s="59">
        <v>20741529474</v>
      </c>
      <c r="M36" s="59">
        <v>21399063209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21399063209</v>
      </c>
      <c r="W36" s="59">
        <v>16720153761</v>
      </c>
      <c r="X36" s="59">
        <v>4678909448</v>
      </c>
      <c r="Y36" s="60">
        <v>27.98</v>
      </c>
      <c r="Z36" s="61">
        <v>33440307510</v>
      </c>
    </row>
    <row r="37" spans="1:26" ht="13.5">
      <c r="A37" s="57" t="s">
        <v>54</v>
      </c>
      <c r="B37" s="18">
        <v>3071098759</v>
      </c>
      <c r="C37" s="18">
        <v>0</v>
      </c>
      <c r="D37" s="58">
        <v>3219525072</v>
      </c>
      <c r="E37" s="59">
        <v>3219525072</v>
      </c>
      <c r="F37" s="59">
        <v>2578433471</v>
      </c>
      <c r="G37" s="59">
        <v>3035343048</v>
      </c>
      <c r="H37" s="59">
        <v>3272706568</v>
      </c>
      <c r="I37" s="59">
        <v>3272706568</v>
      </c>
      <c r="J37" s="59">
        <v>2962103151</v>
      </c>
      <c r="K37" s="59">
        <v>2494624087</v>
      </c>
      <c r="L37" s="59">
        <v>2716070280</v>
      </c>
      <c r="M37" s="59">
        <v>2732723889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2732723889</v>
      </c>
      <c r="W37" s="59">
        <v>1609762539</v>
      </c>
      <c r="X37" s="59">
        <v>1122961350</v>
      </c>
      <c r="Y37" s="60">
        <v>69.76</v>
      </c>
      <c r="Z37" s="61">
        <v>3219525072</v>
      </c>
    </row>
    <row r="38" spans="1:26" ht="13.5">
      <c r="A38" s="57" t="s">
        <v>55</v>
      </c>
      <c r="B38" s="18">
        <v>1054313433</v>
      </c>
      <c r="C38" s="18">
        <v>0</v>
      </c>
      <c r="D38" s="58">
        <v>1210356551</v>
      </c>
      <c r="E38" s="59">
        <v>1210356551</v>
      </c>
      <c r="F38" s="59">
        <v>588054369</v>
      </c>
      <c r="G38" s="59">
        <v>638815011</v>
      </c>
      <c r="H38" s="59">
        <v>583338729</v>
      </c>
      <c r="I38" s="59">
        <v>583338729</v>
      </c>
      <c r="J38" s="59">
        <v>838359216</v>
      </c>
      <c r="K38" s="59">
        <v>841575619</v>
      </c>
      <c r="L38" s="59">
        <v>809368486</v>
      </c>
      <c r="M38" s="59">
        <v>809368486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809368486</v>
      </c>
      <c r="W38" s="59">
        <v>605178279</v>
      </c>
      <c r="X38" s="59">
        <v>204190207</v>
      </c>
      <c r="Y38" s="60">
        <v>33.74</v>
      </c>
      <c r="Z38" s="61">
        <v>1210356551</v>
      </c>
    </row>
    <row r="39" spans="1:26" ht="13.5">
      <c r="A39" s="57" t="s">
        <v>56</v>
      </c>
      <c r="B39" s="18">
        <v>22333707012</v>
      </c>
      <c r="C39" s="18">
        <v>0</v>
      </c>
      <c r="D39" s="58">
        <v>33833147988</v>
      </c>
      <c r="E39" s="59">
        <v>33833147988</v>
      </c>
      <c r="F39" s="59">
        <v>22012512968</v>
      </c>
      <c r="G39" s="59">
        <v>21731168637</v>
      </c>
      <c r="H39" s="59">
        <v>21850009015</v>
      </c>
      <c r="I39" s="59">
        <v>21850009015</v>
      </c>
      <c r="J39" s="59">
        <v>20955781285</v>
      </c>
      <c r="K39" s="59">
        <v>23423109354</v>
      </c>
      <c r="L39" s="59">
        <v>23166547514</v>
      </c>
      <c r="M39" s="59">
        <v>24445715576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24445715576</v>
      </c>
      <c r="W39" s="59">
        <v>16916573998</v>
      </c>
      <c r="X39" s="59">
        <v>7529141578</v>
      </c>
      <c r="Y39" s="60">
        <v>44.51</v>
      </c>
      <c r="Z39" s="61">
        <v>33833147988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2002280683</v>
      </c>
      <c r="C42" s="18">
        <v>0</v>
      </c>
      <c r="D42" s="58">
        <v>4454483740</v>
      </c>
      <c r="E42" s="59">
        <v>4454483740</v>
      </c>
      <c r="F42" s="59">
        <v>2041585200</v>
      </c>
      <c r="G42" s="59">
        <v>-103164947</v>
      </c>
      <c r="H42" s="59">
        <v>-320020289</v>
      </c>
      <c r="I42" s="59">
        <v>1618399964</v>
      </c>
      <c r="J42" s="59">
        <v>138426647</v>
      </c>
      <c r="K42" s="59">
        <v>1086834426</v>
      </c>
      <c r="L42" s="59">
        <v>608655859</v>
      </c>
      <c r="M42" s="59">
        <v>1833916932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3452316896</v>
      </c>
      <c r="W42" s="59">
        <v>3319109915</v>
      </c>
      <c r="X42" s="59">
        <v>133206981</v>
      </c>
      <c r="Y42" s="60">
        <v>4.01</v>
      </c>
      <c r="Z42" s="61">
        <v>4454483740</v>
      </c>
    </row>
    <row r="43" spans="1:26" ht="13.5">
      <c r="A43" s="57" t="s">
        <v>59</v>
      </c>
      <c r="B43" s="18">
        <v>-1750801578</v>
      </c>
      <c r="C43" s="18">
        <v>0</v>
      </c>
      <c r="D43" s="58">
        <v>-4541876625</v>
      </c>
      <c r="E43" s="59">
        <v>-4541876625</v>
      </c>
      <c r="F43" s="59">
        <v>-99067777</v>
      </c>
      <c r="G43" s="59">
        <v>-221050723</v>
      </c>
      <c r="H43" s="59">
        <v>-85136353</v>
      </c>
      <c r="I43" s="59">
        <v>-405254853</v>
      </c>
      <c r="J43" s="59">
        <v>-285725896</v>
      </c>
      <c r="K43" s="59">
        <v>-179240303</v>
      </c>
      <c r="L43" s="59">
        <v>-330636957</v>
      </c>
      <c r="M43" s="59">
        <v>-795603156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-1200858009</v>
      </c>
      <c r="W43" s="59">
        <v>-2005880697</v>
      </c>
      <c r="X43" s="59">
        <v>805022688</v>
      </c>
      <c r="Y43" s="60">
        <v>-40.13</v>
      </c>
      <c r="Z43" s="61">
        <v>-4541876625</v>
      </c>
    </row>
    <row r="44" spans="1:26" ht="13.5">
      <c r="A44" s="57" t="s">
        <v>60</v>
      </c>
      <c r="B44" s="18">
        <v>-63474299</v>
      </c>
      <c r="C44" s="18">
        <v>0</v>
      </c>
      <c r="D44" s="58">
        <v>72553313</v>
      </c>
      <c r="E44" s="59">
        <v>72553313</v>
      </c>
      <c r="F44" s="59">
        <v>-45013954</v>
      </c>
      <c r="G44" s="59">
        <v>-331338</v>
      </c>
      <c r="H44" s="59">
        <v>-351641</v>
      </c>
      <c r="I44" s="59">
        <v>-45696933</v>
      </c>
      <c r="J44" s="59">
        <v>318235</v>
      </c>
      <c r="K44" s="59">
        <v>-1302595</v>
      </c>
      <c r="L44" s="59">
        <v>-23772773</v>
      </c>
      <c r="M44" s="59">
        <v>-24757133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-70454066</v>
      </c>
      <c r="W44" s="59">
        <v>10203740</v>
      </c>
      <c r="X44" s="59">
        <v>-80657806</v>
      </c>
      <c r="Y44" s="60">
        <v>-790.47</v>
      </c>
      <c r="Z44" s="61">
        <v>72553313</v>
      </c>
    </row>
    <row r="45" spans="1:26" ht="13.5">
      <c r="A45" s="69" t="s">
        <v>61</v>
      </c>
      <c r="B45" s="21">
        <v>1373391623</v>
      </c>
      <c r="C45" s="21">
        <v>0</v>
      </c>
      <c r="D45" s="98">
        <v>680491110</v>
      </c>
      <c r="E45" s="99">
        <v>680491110</v>
      </c>
      <c r="F45" s="99">
        <v>2903628526</v>
      </c>
      <c r="G45" s="99">
        <v>2579081518</v>
      </c>
      <c r="H45" s="99">
        <v>2173573235</v>
      </c>
      <c r="I45" s="99">
        <v>2173573235</v>
      </c>
      <c r="J45" s="99">
        <v>2026592221</v>
      </c>
      <c r="K45" s="99">
        <v>2937311218</v>
      </c>
      <c r="L45" s="99">
        <v>3182742360</v>
      </c>
      <c r="M45" s="99">
        <v>3187129878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3187129878</v>
      </c>
      <c r="W45" s="99">
        <v>2018763640</v>
      </c>
      <c r="X45" s="99">
        <v>1168366238</v>
      </c>
      <c r="Y45" s="100">
        <v>57.88</v>
      </c>
      <c r="Z45" s="101">
        <v>680491110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288241534</v>
      </c>
      <c r="C49" s="51">
        <v>0</v>
      </c>
      <c r="D49" s="128">
        <v>200002683</v>
      </c>
      <c r="E49" s="53">
        <v>239455241</v>
      </c>
      <c r="F49" s="53">
        <v>0</v>
      </c>
      <c r="G49" s="53">
        <v>0</v>
      </c>
      <c r="H49" s="53">
        <v>0</v>
      </c>
      <c r="I49" s="53">
        <v>466534823</v>
      </c>
      <c r="J49" s="53">
        <v>0</v>
      </c>
      <c r="K49" s="53">
        <v>0</v>
      </c>
      <c r="L49" s="53">
        <v>0</v>
      </c>
      <c r="M49" s="53">
        <v>574392556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290954846</v>
      </c>
      <c r="W49" s="53">
        <v>487250955</v>
      </c>
      <c r="X49" s="53">
        <v>1535073526</v>
      </c>
      <c r="Y49" s="53">
        <v>4081906164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229183416</v>
      </c>
      <c r="C51" s="51">
        <v>0</v>
      </c>
      <c r="D51" s="128">
        <v>78457119</v>
      </c>
      <c r="E51" s="53">
        <v>203731315</v>
      </c>
      <c r="F51" s="53">
        <v>0</v>
      </c>
      <c r="G51" s="53">
        <v>0</v>
      </c>
      <c r="H51" s="53">
        <v>0</v>
      </c>
      <c r="I51" s="53">
        <v>67979713</v>
      </c>
      <c r="J51" s="53">
        <v>0</v>
      </c>
      <c r="K51" s="53">
        <v>0</v>
      </c>
      <c r="L51" s="53">
        <v>0</v>
      </c>
      <c r="M51" s="53">
        <v>37234506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48420773</v>
      </c>
      <c r="W51" s="53">
        <v>119076002</v>
      </c>
      <c r="X51" s="53">
        <v>133868503</v>
      </c>
      <c r="Y51" s="53">
        <v>917951347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89.95181894606787</v>
      </c>
      <c r="C58" s="5">
        <f>IF(C67=0,0,+(C76/C67)*100)</f>
        <v>0</v>
      </c>
      <c r="D58" s="6">
        <f aca="true" t="shared" si="6" ref="D58:Z58">IF(D67=0,0,+(D76/D67)*100)</f>
        <v>93.59534212078522</v>
      </c>
      <c r="E58" s="7">
        <f t="shared" si="6"/>
        <v>93.59534212078522</v>
      </c>
      <c r="F58" s="7">
        <f t="shared" si="6"/>
        <v>91.93920253964805</v>
      </c>
      <c r="G58" s="7">
        <f t="shared" si="6"/>
        <v>84.2113933208047</v>
      </c>
      <c r="H58" s="7">
        <f t="shared" si="6"/>
        <v>67.73103878872352</v>
      </c>
      <c r="I58" s="7">
        <f t="shared" si="6"/>
        <v>79.99156426558542</v>
      </c>
      <c r="J58" s="7">
        <f t="shared" si="6"/>
        <v>88.828982887305</v>
      </c>
      <c r="K58" s="7">
        <f t="shared" si="6"/>
        <v>66.72989944861423</v>
      </c>
      <c r="L58" s="7">
        <f t="shared" si="6"/>
        <v>62.45406460932621</v>
      </c>
      <c r="M58" s="7">
        <f t="shared" si="6"/>
        <v>71.57579082704719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75.41351947466386</v>
      </c>
      <c r="W58" s="7">
        <f t="shared" si="6"/>
        <v>94.0564630172761</v>
      </c>
      <c r="X58" s="7">
        <f t="shared" si="6"/>
        <v>0</v>
      </c>
      <c r="Y58" s="7">
        <f t="shared" si="6"/>
        <v>0</v>
      </c>
      <c r="Z58" s="8">
        <f t="shared" si="6"/>
        <v>93.59534212078522</v>
      </c>
    </row>
    <row r="59" spans="1:26" ht="13.5">
      <c r="A59" s="36" t="s">
        <v>31</v>
      </c>
      <c r="B59" s="9">
        <f aca="true" t="shared" si="7" ref="B59:Z66">IF(B68=0,0,+(B77/B68)*100)</f>
        <v>87.58915454690602</v>
      </c>
      <c r="C59" s="9">
        <f t="shared" si="7"/>
        <v>0</v>
      </c>
      <c r="D59" s="2">
        <f t="shared" si="7"/>
        <v>100.09944592941693</v>
      </c>
      <c r="E59" s="10">
        <f t="shared" si="7"/>
        <v>100.09944592941693</v>
      </c>
      <c r="F59" s="10">
        <f t="shared" si="7"/>
        <v>91.56093594541981</v>
      </c>
      <c r="G59" s="10">
        <f t="shared" si="7"/>
        <v>59.63804091158244</v>
      </c>
      <c r="H59" s="10">
        <f t="shared" si="7"/>
        <v>69.2021234400813</v>
      </c>
      <c r="I59" s="10">
        <f t="shared" si="7"/>
        <v>72.94569011821034</v>
      </c>
      <c r="J59" s="10">
        <f t="shared" si="7"/>
        <v>68.95617244183147</v>
      </c>
      <c r="K59" s="10">
        <f t="shared" si="7"/>
        <v>72.31767911603517</v>
      </c>
      <c r="L59" s="10">
        <f t="shared" si="7"/>
        <v>56.99967131120811</v>
      </c>
      <c r="M59" s="10">
        <f t="shared" si="7"/>
        <v>66.00104088331868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69.4907115482879</v>
      </c>
      <c r="W59" s="10">
        <f t="shared" si="7"/>
        <v>100.28079450537393</v>
      </c>
      <c r="X59" s="10">
        <f t="shared" si="7"/>
        <v>0</v>
      </c>
      <c r="Y59" s="10">
        <f t="shared" si="7"/>
        <v>0</v>
      </c>
      <c r="Z59" s="11">
        <f t="shared" si="7"/>
        <v>100.09944592941693</v>
      </c>
    </row>
    <row r="60" spans="1:26" ht="13.5">
      <c r="A60" s="37" t="s">
        <v>32</v>
      </c>
      <c r="B60" s="12">
        <f t="shared" si="7"/>
        <v>91.40932271654462</v>
      </c>
      <c r="C60" s="12">
        <f t="shared" si="7"/>
        <v>0</v>
      </c>
      <c r="D60" s="3">
        <f t="shared" si="7"/>
        <v>95.74947524961837</v>
      </c>
      <c r="E60" s="13">
        <f t="shared" si="7"/>
        <v>95.74947524961837</v>
      </c>
      <c r="F60" s="13">
        <f t="shared" si="7"/>
        <v>96.3312848640963</v>
      </c>
      <c r="G60" s="13">
        <f t="shared" si="7"/>
        <v>100.98027547715687</v>
      </c>
      <c r="H60" s="13">
        <f t="shared" si="7"/>
        <v>70.77680204820524</v>
      </c>
      <c r="I60" s="13">
        <f t="shared" si="7"/>
        <v>86.72192305494005</v>
      </c>
      <c r="J60" s="13">
        <f t="shared" si="7"/>
        <v>100.00853819175282</v>
      </c>
      <c r="K60" s="13">
        <f t="shared" si="7"/>
        <v>68.98963530899444</v>
      </c>
      <c r="L60" s="13">
        <f t="shared" si="7"/>
        <v>66.7410546216739</v>
      </c>
      <c r="M60" s="13">
        <f t="shared" si="7"/>
        <v>77.06953559410275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81.33963053913371</v>
      </c>
      <c r="W60" s="13">
        <f t="shared" si="7"/>
        <v>96.38318851693481</v>
      </c>
      <c r="X60" s="13">
        <f t="shared" si="7"/>
        <v>0</v>
      </c>
      <c r="Y60" s="13">
        <f t="shared" si="7"/>
        <v>0</v>
      </c>
      <c r="Z60" s="14">
        <f t="shared" si="7"/>
        <v>95.74947524961837</v>
      </c>
    </row>
    <row r="61" spans="1:26" ht="13.5">
      <c r="A61" s="38" t="s">
        <v>113</v>
      </c>
      <c r="B61" s="12">
        <f t="shared" si="7"/>
        <v>79.6373671290837</v>
      </c>
      <c r="C61" s="12">
        <f t="shared" si="7"/>
        <v>0</v>
      </c>
      <c r="D61" s="3">
        <f t="shared" si="7"/>
        <v>93.25736992092881</v>
      </c>
      <c r="E61" s="13">
        <f t="shared" si="7"/>
        <v>93.25736992092881</v>
      </c>
      <c r="F61" s="13">
        <f t="shared" si="7"/>
        <v>96.8840373235702</v>
      </c>
      <c r="G61" s="13">
        <f t="shared" si="7"/>
        <v>108.86012518149954</v>
      </c>
      <c r="H61" s="13">
        <f t="shared" si="7"/>
        <v>82.83557985873045</v>
      </c>
      <c r="I61" s="13">
        <f t="shared" si="7"/>
        <v>94.7028400697466</v>
      </c>
      <c r="J61" s="13">
        <f t="shared" si="7"/>
        <v>90.81171561987037</v>
      </c>
      <c r="K61" s="13">
        <f t="shared" si="7"/>
        <v>72.25852390289062</v>
      </c>
      <c r="L61" s="13">
        <f t="shared" si="7"/>
        <v>67.28537882234396</v>
      </c>
      <c r="M61" s="13">
        <f t="shared" si="7"/>
        <v>76.32685590813286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84.73851304652977</v>
      </c>
      <c r="W61" s="13">
        <f t="shared" si="7"/>
        <v>95.01211598372933</v>
      </c>
      <c r="X61" s="13">
        <f t="shared" si="7"/>
        <v>0</v>
      </c>
      <c r="Y61" s="13">
        <f t="shared" si="7"/>
        <v>0</v>
      </c>
      <c r="Z61" s="14">
        <f t="shared" si="7"/>
        <v>93.25736992092881</v>
      </c>
    </row>
    <row r="62" spans="1:26" ht="13.5">
      <c r="A62" s="38" t="s">
        <v>114</v>
      </c>
      <c r="B62" s="12">
        <f t="shared" si="7"/>
        <v>104.17719667187197</v>
      </c>
      <c r="C62" s="12">
        <f t="shared" si="7"/>
        <v>0</v>
      </c>
      <c r="D62" s="3">
        <f t="shared" si="7"/>
        <v>100.4498396093193</v>
      </c>
      <c r="E62" s="13">
        <f t="shared" si="7"/>
        <v>100.4498396093193</v>
      </c>
      <c r="F62" s="13">
        <f t="shared" si="7"/>
        <v>110.1045491082576</v>
      </c>
      <c r="G62" s="13">
        <f t="shared" si="7"/>
        <v>76.21582520623888</v>
      </c>
      <c r="H62" s="13">
        <f t="shared" si="7"/>
        <v>49.40130457124275</v>
      </c>
      <c r="I62" s="13">
        <f t="shared" si="7"/>
        <v>65.59600606675153</v>
      </c>
      <c r="J62" s="13">
        <f t="shared" si="7"/>
        <v>72.55805225678722</v>
      </c>
      <c r="K62" s="13">
        <f t="shared" si="7"/>
        <v>61.921329205221355</v>
      </c>
      <c r="L62" s="13">
        <f t="shared" si="7"/>
        <v>32.52906370838808</v>
      </c>
      <c r="M62" s="13">
        <f t="shared" si="7"/>
        <v>52.17042116344539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57.213358577853704</v>
      </c>
      <c r="W62" s="13">
        <f t="shared" si="7"/>
        <v>99.58070577544767</v>
      </c>
      <c r="X62" s="13">
        <f t="shared" si="7"/>
        <v>0</v>
      </c>
      <c r="Y62" s="13">
        <f t="shared" si="7"/>
        <v>0</v>
      </c>
      <c r="Z62" s="14">
        <f t="shared" si="7"/>
        <v>100.4498396093193</v>
      </c>
    </row>
    <row r="63" spans="1:26" ht="13.5">
      <c r="A63" s="38" t="s">
        <v>115</v>
      </c>
      <c r="B63" s="12">
        <f t="shared" si="7"/>
        <v>68.4864242851027</v>
      </c>
      <c r="C63" s="12">
        <f t="shared" si="7"/>
        <v>0</v>
      </c>
      <c r="D63" s="3">
        <f t="shared" si="7"/>
        <v>103.42500322645994</v>
      </c>
      <c r="E63" s="13">
        <f t="shared" si="7"/>
        <v>103.42500322645994</v>
      </c>
      <c r="F63" s="13">
        <f t="shared" si="7"/>
        <v>180.25004489421005</v>
      </c>
      <c r="G63" s="13">
        <f t="shared" si="7"/>
        <v>134.27075853311635</v>
      </c>
      <c r="H63" s="13">
        <f t="shared" si="7"/>
        <v>45.21595333145776</v>
      </c>
      <c r="I63" s="13">
        <f t="shared" si="7"/>
        <v>94.89532840447042</v>
      </c>
      <c r="J63" s="13">
        <f t="shared" si="7"/>
        <v>96.66348587191487</v>
      </c>
      <c r="K63" s="13">
        <f t="shared" si="7"/>
        <v>67.88069261023718</v>
      </c>
      <c r="L63" s="13">
        <f t="shared" si="7"/>
        <v>54.530612757738986</v>
      </c>
      <c r="M63" s="13">
        <f t="shared" si="7"/>
        <v>69.79118390197948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80.15408107073134</v>
      </c>
      <c r="W63" s="13">
        <f t="shared" si="7"/>
        <v>97.11770724888564</v>
      </c>
      <c r="X63" s="13">
        <f t="shared" si="7"/>
        <v>0</v>
      </c>
      <c r="Y63" s="13">
        <f t="shared" si="7"/>
        <v>0</v>
      </c>
      <c r="Z63" s="14">
        <f t="shared" si="7"/>
        <v>103.42500322645994</v>
      </c>
    </row>
    <row r="64" spans="1:26" ht="13.5">
      <c r="A64" s="38" t="s">
        <v>116</v>
      </c>
      <c r="B64" s="12">
        <f t="shared" si="7"/>
        <v>87.04810457078203</v>
      </c>
      <c r="C64" s="12">
        <f t="shared" si="7"/>
        <v>0</v>
      </c>
      <c r="D64" s="3">
        <f t="shared" si="7"/>
        <v>106.15703373224834</v>
      </c>
      <c r="E64" s="13">
        <f t="shared" si="7"/>
        <v>106.15703373224834</v>
      </c>
      <c r="F64" s="13">
        <f t="shared" si="7"/>
        <v>67.88190649314419</v>
      </c>
      <c r="G64" s="13">
        <f t="shared" si="7"/>
        <v>98.0176061863563</v>
      </c>
      <c r="H64" s="13">
        <f t="shared" si="7"/>
        <v>47.89323403184163</v>
      </c>
      <c r="I64" s="13">
        <f t="shared" si="7"/>
        <v>67.02636951362608</v>
      </c>
      <c r="J64" s="13">
        <f t="shared" si="7"/>
        <v>109.38327417367503</v>
      </c>
      <c r="K64" s="13">
        <f t="shared" si="7"/>
        <v>56.76803774201994</v>
      </c>
      <c r="L64" s="13">
        <f t="shared" si="7"/>
        <v>55.022957762337974</v>
      </c>
      <c r="M64" s="13">
        <f t="shared" si="7"/>
        <v>69.22927713997792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68.18224219996883</v>
      </c>
      <c r="W64" s="13">
        <f t="shared" si="7"/>
        <v>104.8852977241024</v>
      </c>
      <c r="X64" s="13">
        <f t="shared" si="7"/>
        <v>0</v>
      </c>
      <c r="Y64" s="13">
        <f t="shared" si="7"/>
        <v>0</v>
      </c>
      <c r="Z64" s="14">
        <f t="shared" si="7"/>
        <v>106.15703373224834</v>
      </c>
    </row>
    <row r="65" spans="1:26" ht="13.5">
      <c r="A65" s="38" t="s">
        <v>117</v>
      </c>
      <c r="B65" s="12">
        <f t="shared" si="7"/>
        <v>643.6771035104676</v>
      </c>
      <c r="C65" s="12">
        <f t="shared" si="7"/>
        <v>0</v>
      </c>
      <c r="D65" s="3">
        <f t="shared" si="7"/>
        <v>75.82643520386456</v>
      </c>
      <c r="E65" s="13">
        <f t="shared" si="7"/>
        <v>75.82643520386456</v>
      </c>
      <c r="F65" s="13">
        <f t="shared" si="7"/>
        <v>19.899038853614492</v>
      </c>
      <c r="G65" s="13">
        <f t="shared" si="7"/>
        <v>27.07742727817768</v>
      </c>
      <c r="H65" s="13">
        <f t="shared" si="7"/>
        <v>99.79118819042368</v>
      </c>
      <c r="I65" s="13">
        <f t="shared" si="7"/>
        <v>30.049385996874584</v>
      </c>
      <c r="J65" s="13">
        <f t="shared" si="7"/>
        <v>3773.4325220247874</v>
      </c>
      <c r="K65" s="13">
        <f t="shared" si="7"/>
        <v>149.47384459244205</v>
      </c>
      <c r="L65" s="13">
        <f t="shared" si="7"/>
        <v>4145.248731481887</v>
      </c>
      <c r="M65" s="13">
        <f t="shared" si="7"/>
        <v>2737.3484585550686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580.6976814325674</v>
      </c>
      <c r="W65" s="13">
        <f t="shared" si="7"/>
        <v>78.4356976873042</v>
      </c>
      <c r="X65" s="13">
        <f t="shared" si="7"/>
        <v>0</v>
      </c>
      <c r="Y65" s="13">
        <f t="shared" si="7"/>
        <v>0</v>
      </c>
      <c r="Z65" s="14">
        <f t="shared" si="7"/>
        <v>75.82643520386456</v>
      </c>
    </row>
    <row r="66" spans="1:26" ht="13.5">
      <c r="A66" s="39" t="s">
        <v>118</v>
      </c>
      <c r="B66" s="15">
        <f t="shared" si="7"/>
        <v>76.83442414751204</v>
      </c>
      <c r="C66" s="15">
        <f t="shared" si="7"/>
        <v>0</v>
      </c>
      <c r="D66" s="4">
        <f t="shared" si="7"/>
        <v>38.27759445875249</v>
      </c>
      <c r="E66" s="16">
        <f t="shared" si="7"/>
        <v>38.27759445875249</v>
      </c>
      <c r="F66" s="16">
        <f t="shared" si="7"/>
        <v>45.48977889218999</v>
      </c>
      <c r="G66" s="16">
        <f t="shared" si="7"/>
        <v>24.12926622467847</v>
      </c>
      <c r="H66" s="16">
        <f t="shared" si="7"/>
        <v>24.214006345135903</v>
      </c>
      <c r="I66" s="16">
        <f t="shared" si="7"/>
        <v>30.635618965293133</v>
      </c>
      <c r="J66" s="16">
        <f t="shared" si="7"/>
        <v>10.688666209095034</v>
      </c>
      <c r="K66" s="16">
        <f t="shared" si="7"/>
        <v>22.726279930942912</v>
      </c>
      <c r="L66" s="16">
        <f t="shared" si="7"/>
        <v>33.96097684575155</v>
      </c>
      <c r="M66" s="16">
        <f t="shared" si="7"/>
        <v>24.682739853130077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27.349542850805324</v>
      </c>
      <c r="W66" s="16">
        <f t="shared" si="7"/>
        <v>37.27227599339101</v>
      </c>
      <c r="X66" s="16">
        <f t="shared" si="7"/>
        <v>0</v>
      </c>
      <c r="Y66" s="16">
        <f t="shared" si="7"/>
        <v>0</v>
      </c>
      <c r="Z66" s="17">
        <f t="shared" si="7"/>
        <v>38.27759445875249</v>
      </c>
    </row>
    <row r="67" spans="1:26" ht="13.5" hidden="1">
      <c r="A67" s="40" t="s">
        <v>119</v>
      </c>
      <c r="B67" s="23">
        <v>3050854392</v>
      </c>
      <c r="C67" s="23"/>
      <c r="D67" s="24">
        <v>4361882278</v>
      </c>
      <c r="E67" s="25">
        <v>4361882278</v>
      </c>
      <c r="F67" s="25">
        <v>313223873</v>
      </c>
      <c r="G67" s="25">
        <v>323800713</v>
      </c>
      <c r="H67" s="25">
        <v>416676202</v>
      </c>
      <c r="I67" s="25">
        <v>1053700788</v>
      </c>
      <c r="J67" s="25">
        <v>361926453</v>
      </c>
      <c r="K67" s="25">
        <v>449013404</v>
      </c>
      <c r="L67" s="25">
        <v>446024834</v>
      </c>
      <c r="M67" s="25">
        <v>1256964691</v>
      </c>
      <c r="N67" s="25"/>
      <c r="O67" s="25"/>
      <c r="P67" s="25"/>
      <c r="Q67" s="25"/>
      <c r="R67" s="25"/>
      <c r="S67" s="25"/>
      <c r="T67" s="25"/>
      <c r="U67" s="25"/>
      <c r="V67" s="25">
        <v>2310665479</v>
      </c>
      <c r="W67" s="25">
        <v>2180941153</v>
      </c>
      <c r="X67" s="25"/>
      <c r="Y67" s="24"/>
      <c r="Z67" s="26">
        <v>4361882278</v>
      </c>
    </row>
    <row r="68" spans="1:26" ht="13.5" hidden="1">
      <c r="A68" s="36" t="s">
        <v>31</v>
      </c>
      <c r="B68" s="18">
        <v>599447413</v>
      </c>
      <c r="C68" s="18"/>
      <c r="D68" s="19">
        <v>841159618</v>
      </c>
      <c r="E68" s="20">
        <v>841159618</v>
      </c>
      <c r="F68" s="20">
        <v>83580643</v>
      </c>
      <c r="G68" s="20">
        <v>94943382</v>
      </c>
      <c r="H68" s="20">
        <v>78107596</v>
      </c>
      <c r="I68" s="20">
        <v>256631621</v>
      </c>
      <c r="J68" s="20">
        <v>79843782</v>
      </c>
      <c r="K68" s="20">
        <v>86983823</v>
      </c>
      <c r="L68" s="20">
        <v>87252747</v>
      </c>
      <c r="M68" s="20">
        <v>254080352</v>
      </c>
      <c r="N68" s="20"/>
      <c r="O68" s="20"/>
      <c r="P68" s="20"/>
      <c r="Q68" s="20"/>
      <c r="R68" s="20"/>
      <c r="S68" s="20"/>
      <c r="T68" s="20"/>
      <c r="U68" s="20"/>
      <c r="V68" s="20">
        <v>510711973</v>
      </c>
      <c r="W68" s="20">
        <v>420579811</v>
      </c>
      <c r="X68" s="20"/>
      <c r="Y68" s="19"/>
      <c r="Z68" s="22">
        <v>841159618</v>
      </c>
    </row>
    <row r="69" spans="1:26" ht="13.5" hidden="1">
      <c r="A69" s="37" t="s">
        <v>32</v>
      </c>
      <c r="B69" s="18">
        <v>2303437383</v>
      </c>
      <c r="C69" s="18"/>
      <c r="D69" s="19">
        <v>3293566447</v>
      </c>
      <c r="E69" s="20">
        <v>3293566447</v>
      </c>
      <c r="F69" s="20">
        <v>210426722</v>
      </c>
      <c r="G69" s="20">
        <v>209279131</v>
      </c>
      <c r="H69" s="20">
        <v>313954476</v>
      </c>
      <c r="I69" s="20">
        <v>733660329</v>
      </c>
      <c r="J69" s="20">
        <v>264540791</v>
      </c>
      <c r="K69" s="20">
        <v>333840150</v>
      </c>
      <c r="L69" s="20">
        <v>326370042</v>
      </c>
      <c r="M69" s="20">
        <v>924750983</v>
      </c>
      <c r="N69" s="20"/>
      <c r="O69" s="20"/>
      <c r="P69" s="20"/>
      <c r="Q69" s="20"/>
      <c r="R69" s="20"/>
      <c r="S69" s="20"/>
      <c r="T69" s="20"/>
      <c r="U69" s="20"/>
      <c r="V69" s="20">
        <v>1658411312</v>
      </c>
      <c r="W69" s="20">
        <v>1646783231</v>
      </c>
      <c r="X69" s="20"/>
      <c r="Y69" s="19"/>
      <c r="Z69" s="22">
        <v>3293566447</v>
      </c>
    </row>
    <row r="70" spans="1:26" ht="13.5" hidden="1">
      <c r="A70" s="38" t="s">
        <v>113</v>
      </c>
      <c r="B70" s="18">
        <v>1696838509</v>
      </c>
      <c r="C70" s="18"/>
      <c r="D70" s="19">
        <v>2169513473</v>
      </c>
      <c r="E70" s="20">
        <v>2169513473</v>
      </c>
      <c r="F70" s="20">
        <v>167385702</v>
      </c>
      <c r="G70" s="20">
        <v>143871579</v>
      </c>
      <c r="H70" s="20">
        <v>202399893</v>
      </c>
      <c r="I70" s="20">
        <v>513657174</v>
      </c>
      <c r="J70" s="20">
        <v>186551529</v>
      </c>
      <c r="K70" s="20">
        <v>223721812</v>
      </c>
      <c r="L70" s="20">
        <v>198197496</v>
      </c>
      <c r="M70" s="20">
        <v>608470837</v>
      </c>
      <c r="N70" s="20"/>
      <c r="O70" s="20"/>
      <c r="P70" s="20"/>
      <c r="Q70" s="20"/>
      <c r="R70" s="20"/>
      <c r="S70" s="20"/>
      <c r="T70" s="20"/>
      <c r="U70" s="20"/>
      <c r="V70" s="20">
        <v>1122128011</v>
      </c>
      <c r="W70" s="20">
        <v>1084756739</v>
      </c>
      <c r="X70" s="20"/>
      <c r="Y70" s="19"/>
      <c r="Z70" s="22">
        <v>2169513473</v>
      </c>
    </row>
    <row r="71" spans="1:26" ht="13.5" hidden="1">
      <c r="A71" s="38" t="s">
        <v>114</v>
      </c>
      <c r="B71" s="18">
        <v>333551592</v>
      </c>
      <c r="C71" s="18"/>
      <c r="D71" s="19">
        <v>748555025</v>
      </c>
      <c r="E71" s="20">
        <v>748555025</v>
      </c>
      <c r="F71" s="20">
        <v>17000145</v>
      </c>
      <c r="G71" s="20">
        <v>40198048</v>
      </c>
      <c r="H71" s="20">
        <v>73082402</v>
      </c>
      <c r="I71" s="20">
        <v>130280595</v>
      </c>
      <c r="J71" s="20">
        <v>53248662</v>
      </c>
      <c r="K71" s="20">
        <v>72197008</v>
      </c>
      <c r="L71" s="20">
        <v>91113889</v>
      </c>
      <c r="M71" s="20">
        <v>216559559</v>
      </c>
      <c r="N71" s="20"/>
      <c r="O71" s="20"/>
      <c r="P71" s="20"/>
      <c r="Q71" s="20"/>
      <c r="R71" s="20"/>
      <c r="S71" s="20"/>
      <c r="T71" s="20"/>
      <c r="U71" s="20"/>
      <c r="V71" s="20">
        <v>346840154</v>
      </c>
      <c r="W71" s="20">
        <v>374277514</v>
      </c>
      <c r="X71" s="20"/>
      <c r="Y71" s="19"/>
      <c r="Z71" s="22">
        <v>748555025</v>
      </c>
    </row>
    <row r="72" spans="1:26" ht="13.5" hidden="1">
      <c r="A72" s="38" t="s">
        <v>115</v>
      </c>
      <c r="B72" s="18">
        <v>104454094</v>
      </c>
      <c r="C72" s="18"/>
      <c r="D72" s="19">
        <v>157858771</v>
      </c>
      <c r="E72" s="20">
        <v>157858771</v>
      </c>
      <c r="F72" s="20">
        <v>5518529</v>
      </c>
      <c r="G72" s="20">
        <v>7213660</v>
      </c>
      <c r="H72" s="20">
        <v>15198932</v>
      </c>
      <c r="I72" s="20">
        <v>27931121</v>
      </c>
      <c r="J72" s="20">
        <v>9577271</v>
      </c>
      <c r="K72" s="20">
        <v>15192152</v>
      </c>
      <c r="L72" s="20">
        <v>14962667</v>
      </c>
      <c r="M72" s="20">
        <v>39732090</v>
      </c>
      <c r="N72" s="20"/>
      <c r="O72" s="20"/>
      <c r="P72" s="20"/>
      <c r="Q72" s="20"/>
      <c r="R72" s="20"/>
      <c r="S72" s="20"/>
      <c r="T72" s="20"/>
      <c r="U72" s="20"/>
      <c r="V72" s="20">
        <v>67663211</v>
      </c>
      <c r="W72" s="20">
        <v>78929387</v>
      </c>
      <c r="X72" s="20"/>
      <c r="Y72" s="19"/>
      <c r="Z72" s="22">
        <v>157858771</v>
      </c>
    </row>
    <row r="73" spans="1:26" ht="13.5" hidden="1">
      <c r="A73" s="38" t="s">
        <v>116</v>
      </c>
      <c r="B73" s="18">
        <v>134735762</v>
      </c>
      <c r="C73" s="18"/>
      <c r="D73" s="19">
        <v>165264110</v>
      </c>
      <c r="E73" s="20">
        <v>165264110</v>
      </c>
      <c r="F73" s="20">
        <v>16230596</v>
      </c>
      <c r="G73" s="20">
        <v>13414035</v>
      </c>
      <c r="H73" s="20">
        <v>22453372</v>
      </c>
      <c r="I73" s="20">
        <v>52098003</v>
      </c>
      <c r="J73" s="20">
        <v>14326204</v>
      </c>
      <c r="K73" s="20">
        <v>21935021</v>
      </c>
      <c r="L73" s="20">
        <v>21252289</v>
      </c>
      <c r="M73" s="20">
        <v>57513514</v>
      </c>
      <c r="N73" s="20"/>
      <c r="O73" s="20"/>
      <c r="P73" s="20"/>
      <c r="Q73" s="20"/>
      <c r="R73" s="20"/>
      <c r="S73" s="20"/>
      <c r="T73" s="20"/>
      <c r="U73" s="20"/>
      <c r="V73" s="20">
        <v>109611517</v>
      </c>
      <c r="W73" s="20">
        <v>82632057</v>
      </c>
      <c r="X73" s="20"/>
      <c r="Y73" s="19"/>
      <c r="Z73" s="22">
        <v>165264110</v>
      </c>
    </row>
    <row r="74" spans="1:26" ht="13.5" hidden="1">
      <c r="A74" s="38" t="s">
        <v>117</v>
      </c>
      <c r="B74" s="18">
        <v>33857426</v>
      </c>
      <c r="C74" s="18"/>
      <c r="D74" s="19">
        <v>52375068</v>
      </c>
      <c r="E74" s="20">
        <v>52375068</v>
      </c>
      <c r="F74" s="20">
        <v>4291750</v>
      </c>
      <c r="G74" s="20">
        <v>4581809</v>
      </c>
      <c r="H74" s="20">
        <v>819877</v>
      </c>
      <c r="I74" s="20">
        <v>9693436</v>
      </c>
      <c r="J74" s="20">
        <v>837125</v>
      </c>
      <c r="K74" s="20">
        <v>794157</v>
      </c>
      <c r="L74" s="20">
        <v>843701</v>
      </c>
      <c r="M74" s="20">
        <v>2474983</v>
      </c>
      <c r="N74" s="20"/>
      <c r="O74" s="20"/>
      <c r="P74" s="20"/>
      <c r="Q74" s="20"/>
      <c r="R74" s="20"/>
      <c r="S74" s="20"/>
      <c r="T74" s="20"/>
      <c r="U74" s="20"/>
      <c r="V74" s="20">
        <v>12168419</v>
      </c>
      <c r="W74" s="20">
        <v>26187534</v>
      </c>
      <c r="X74" s="20"/>
      <c r="Y74" s="19"/>
      <c r="Z74" s="22">
        <v>52375068</v>
      </c>
    </row>
    <row r="75" spans="1:26" ht="13.5" hidden="1">
      <c r="A75" s="39" t="s">
        <v>118</v>
      </c>
      <c r="B75" s="27">
        <v>147969596</v>
      </c>
      <c r="C75" s="27"/>
      <c r="D75" s="28">
        <v>227156213</v>
      </c>
      <c r="E75" s="29">
        <v>227156213</v>
      </c>
      <c r="F75" s="29">
        <v>19216508</v>
      </c>
      <c r="G75" s="29">
        <v>19578200</v>
      </c>
      <c r="H75" s="29">
        <v>24614130</v>
      </c>
      <c r="I75" s="29">
        <v>63408838</v>
      </c>
      <c r="J75" s="29">
        <v>17541880</v>
      </c>
      <c r="K75" s="29">
        <v>28189431</v>
      </c>
      <c r="L75" s="29">
        <v>32402045</v>
      </c>
      <c r="M75" s="29">
        <v>78133356</v>
      </c>
      <c r="N75" s="29"/>
      <c r="O75" s="29"/>
      <c r="P75" s="29"/>
      <c r="Q75" s="29"/>
      <c r="R75" s="29"/>
      <c r="S75" s="29"/>
      <c r="T75" s="29"/>
      <c r="U75" s="29"/>
      <c r="V75" s="29">
        <v>141542194</v>
      </c>
      <c r="W75" s="29">
        <v>113578111</v>
      </c>
      <c r="X75" s="29"/>
      <c r="Y75" s="28"/>
      <c r="Z75" s="30">
        <v>227156213</v>
      </c>
    </row>
    <row r="76" spans="1:26" ht="13.5" hidden="1">
      <c r="A76" s="41" t="s">
        <v>120</v>
      </c>
      <c r="B76" s="31">
        <v>2744299019</v>
      </c>
      <c r="C76" s="31"/>
      <c r="D76" s="32">
        <v>4082518641</v>
      </c>
      <c r="E76" s="33">
        <v>4082518641</v>
      </c>
      <c r="F76" s="33">
        <v>287975531</v>
      </c>
      <c r="G76" s="33">
        <v>272677092</v>
      </c>
      <c r="H76" s="33">
        <v>282219120</v>
      </c>
      <c r="I76" s="33">
        <v>842871743</v>
      </c>
      <c r="J76" s="33">
        <v>321495587</v>
      </c>
      <c r="K76" s="33">
        <v>299626193</v>
      </c>
      <c r="L76" s="33">
        <v>278560638</v>
      </c>
      <c r="M76" s="33">
        <v>899682418</v>
      </c>
      <c r="N76" s="33"/>
      <c r="O76" s="33"/>
      <c r="P76" s="33"/>
      <c r="Q76" s="33"/>
      <c r="R76" s="33"/>
      <c r="S76" s="33"/>
      <c r="T76" s="33"/>
      <c r="U76" s="33"/>
      <c r="V76" s="33">
        <v>1742554161</v>
      </c>
      <c r="W76" s="33">
        <v>2051316109</v>
      </c>
      <c r="X76" s="33"/>
      <c r="Y76" s="32"/>
      <c r="Z76" s="34">
        <v>4082518641</v>
      </c>
    </row>
    <row r="77" spans="1:26" ht="13.5" hidden="1">
      <c r="A77" s="36" t="s">
        <v>31</v>
      </c>
      <c r="B77" s="18">
        <v>525050921</v>
      </c>
      <c r="C77" s="18"/>
      <c r="D77" s="19">
        <v>841996117</v>
      </c>
      <c r="E77" s="20">
        <v>841996117</v>
      </c>
      <c r="F77" s="20">
        <v>76527219</v>
      </c>
      <c r="G77" s="20">
        <v>56622373</v>
      </c>
      <c r="H77" s="20">
        <v>54052115</v>
      </c>
      <c r="I77" s="20">
        <v>187201707</v>
      </c>
      <c r="J77" s="20">
        <v>55057216</v>
      </c>
      <c r="K77" s="20">
        <v>62904682</v>
      </c>
      <c r="L77" s="20">
        <v>49733779</v>
      </c>
      <c r="M77" s="20">
        <v>167695677</v>
      </c>
      <c r="N77" s="20"/>
      <c r="O77" s="20"/>
      <c r="P77" s="20"/>
      <c r="Q77" s="20"/>
      <c r="R77" s="20"/>
      <c r="S77" s="20"/>
      <c r="T77" s="20"/>
      <c r="U77" s="20"/>
      <c r="V77" s="20">
        <v>354897384</v>
      </c>
      <c r="W77" s="20">
        <v>421760776</v>
      </c>
      <c r="X77" s="20"/>
      <c r="Y77" s="19"/>
      <c r="Z77" s="22">
        <v>841996117</v>
      </c>
    </row>
    <row r="78" spans="1:26" ht="13.5" hidden="1">
      <c r="A78" s="37" t="s">
        <v>32</v>
      </c>
      <c r="B78" s="18">
        <v>2105556511</v>
      </c>
      <c r="C78" s="18"/>
      <c r="D78" s="19">
        <v>3153572590</v>
      </c>
      <c r="E78" s="20">
        <v>3153572590</v>
      </c>
      <c r="F78" s="20">
        <v>202706765</v>
      </c>
      <c r="G78" s="20">
        <v>211330643</v>
      </c>
      <c r="H78" s="20">
        <v>222206938</v>
      </c>
      <c r="I78" s="20">
        <v>636244346</v>
      </c>
      <c r="J78" s="20">
        <v>264563378</v>
      </c>
      <c r="K78" s="20">
        <v>230315102</v>
      </c>
      <c r="L78" s="20">
        <v>217822808</v>
      </c>
      <c r="M78" s="20">
        <v>712701288</v>
      </c>
      <c r="N78" s="20"/>
      <c r="O78" s="20"/>
      <c r="P78" s="20"/>
      <c r="Q78" s="20"/>
      <c r="R78" s="20"/>
      <c r="S78" s="20"/>
      <c r="T78" s="20"/>
      <c r="U78" s="20"/>
      <c r="V78" s="20">
        <v>1348945634</v>
      </c>
      <c r="W78" s="20">
        <v>1587222186</v>
      </c>
      <c r="X78" s="20"/>
      <c r="Y78" s="19"/>
      <c r="Z78" s="22">
        <v>3153572590</v>
      </c>
    </row>
    <row r="79" spans="1:26" ht="13.5" hidden="1">
      <c r="A79" s="38" t="s">
        <v>113</v>
      </c>
      <c r="B79" s="18">
        <v>1351317513</v>
      </c>
      <c r="C79" s="18"/>
      <c r="D79" s="19">
        <v>2023231205</v>
      </c>
      <c r="E79" s="20">
        <v>2023231205</v>
      </c>
      <c r="F79" s="20">
        <v>162170026</v>
      </c>
      <c r="G79" s="20">
        <v>156618781</v>
      </c>
      <c r="H79" s="20">
        <v>167659125</v>
      </c>
      <c r="I79" s="20">
        <v>486447932</v>
      </c>
      <c r="J79" s="20">
        <v>169410644</v>
      </c>
      <c r="K79" s="20">
        <v>161658079</v>
      </c>
      <c r="L79" s="20">
        <v>133357936</v>
      </c>
      <c r="M79" s="20">
        <v>464426659</v>
      </c>
      <c r="N79" s="20"/>
      <c r="O79" s="20"/>
      <c r="P79" s="20"/>
      <c r="Q79" s="20"/>
      <c r="R79" s="20"/>
      <c r="S79" s="20"/>
      <c r="T79" s="20"/>
      <c r="U79" s="20"/>
      <c r="V79" s="20">
        <v>950874591</v>
      </c>
      <c r="W79" s="20">
        <v>1030650331</v>
      </c>
      <c r="X79" s="20"/>
      <c r="Y79" s="19"/>
      <c r="Z79" s="22">
        <v>2023231205</v>
      </c>
    </row>
    <row r="80" spans="1:26" ht="13.5" hidden="1">
      <c r="A80" s="38" t="s">
        <v>114</v>
      </c>
      <c r="B80" s="18">
        <v>347484698</v>
      </c>
      <c r="C80" s="18"/>
      <c r="D80" s="19">
        <v>751922322</v>
      </c>
      <c r="E80" s="20">
        <v>751922322</v>
      </c>
      <c r="F80" s="20">
        <v>18717933</v>
      </c>
      <c r="G80" s="20">
        <v>30637274</v>
      </c>
      <c r="H80" s="20">
        <v>36103660</v>
      </c>
      <c r="I80" s="20">
        <v>85458867</v>
      </c>
      <c r="J80" s="20">
        <v>38636192</v>
      </c>
      <c r="K80" s="20">
        <v>44705347</v>
      </c>
      <c r="L80" s="20">
        <v>29638495</v>
      </c>
      <c r="M80" s="20">
        <v>112980034</v>
      </c>
      <c r="N80" s="20"/>
      <c r="O80" s="20"/>
      <c r="P80" s="20"/>
      <c r="Q80" s="20"/>
      <c r="R80" s="20"/>
      <c r="S80" s="20"/>
      <c r="T80" s="20"/>
      <c r="U80" s="20"/>
      <c r="V80" s="20">
        <v>198438901</v>
      </c>
      <c r="W80" s="20">
        <v>372708190</v>
      </c>
      <c r="X80" s="20"/>
      <c r="Y80" s="19"/>
      <c r="Z80" s="22">
        <v>751922322</v>
      </c>
    </row>
    <row r="81" spans="1:26" ht="13.5" hidden="1">
      <c r="A81" s="38" t="s">
        <v>115</v>
      </c>
      <c r="B81" s="18">
        <v>71536874</v>
      </c>
      <c r="C81" s="18"/>
      <c r="D81" s="19">
        <v>163265439</v>
      </c>
      <c r="E81" s="20">
        <v>163265439</v>
      </c>
      <c r="F81" s="20">
        <v>9947151</v>
      </c>
      <c r="G81" s="20">
        <v>9685836</v>
      </c>
      <c r="H81" s="20">
        <v>6872342</v>
      </c>
      <c r="I81" s="20">
        <v>26505329</v>
      </c>
      <c r="J81" s="20">
        <v>9257724</v>
      </c>
      <c r="K81" s="20">
        <v>10312538</v>
      </c>
      <c r="L81" s="20">
        <v>8159234</v>
      </c>
      <c r="M81" s="20">
        <v>27729496</v>
      </c>
      <c r="N81" s="20"/>
      <c r="O81" s="20"/>
      <c r="P81" s="20"/>
      <c r="Q81" s="20"/>
      <c r="R81" s="20"/>
      <c r="S81" s="20"/>
      <c r="T81" s="20"/>
      <c r="U81" s="20"/>
      <c r="V81" s="20">
        <v>54234825</v>
      </c>
      <c r="W81" s="20">
        <v>76654411</v>
      </c>
      <c r="X81" s="20"/>
      <c r="Y81" s="19"/>
      <c r="Z81" s="22">
        <v>163265439</v>
      </c>
    </row>
    <row r="82" spans="1:26" ht="13.5" hidden="1">
      <c r="A82" s="38" t="s">
        <v>116</v>
      </c>
      <c r="B82" s="18">
        <v>117284927</v>
      </c>
      <c r="C82" s="18"/>
      <c r="D82" s="19">
        <v>175439477</v>
      </c>
      <c r="E82" s="20">
        <v>175439477</v>
      </c>
      <c r="F82" s="20">
        <v>11017638</v>
      </c>
      <c r="G82" s="20">
        <v>13148116</v>
      </c>
      <c r="H82" s="20">
        <v>10753646</v>
      </c>
      <c r="I82" s="20">
        <v>34919400</v>
      </c>
      <c r="J82" s="20">
        <v>15670471</v>
      </c>
      <c r="K82" s="20">
        <v>12452081</v>
      </c>
      <c r="L82" s="20">
        <v>11693638</v>
      </c>
      <c r="M82" s="20">
        <v>39816190</v>
      </c>
      <c r="N82" s="20"/>
      <c r="O82" s="20"/>
      <c r="P82" s="20"/>
      <c r="Q82" s="20"/>
      <c r="R82" s="20"/>
      <c r="S82" s="20"/>
      <c r="T82" s="20"/>
      <c r="U82" s="20"/>
      <c r="V82" s="20">
        <v>74735590</v>
      </c>
      <c r="W82" s="20">
        <v>86668879</v>
      </c>
      <c r="X82" s="20"/>
      <c r="Y82" s="19"/>
      <c r="Z82" s="22">
        <v>175439477</v>
      </c>
    </row>
    <row r="83" spans="1:26" ht="13.5" hidden="1">
      <c r="A83" s="38" t="s">
        <v>117</v>
      </c>
      <c r="B83" s="18">
        <v>217932499</v>
      </c>
      <c r="C83" s="18"/>
      <c r="D83" s="19">
        <v>39714147</v>
      </c>
      <c r="E83" s="20">
        <v>39714147</v>
      </c>
      <c r="F83" s="20">
        <v>854017</v>
      </c>
      <c r="G83" s="20">
        <v>1240636</v>
      </c>
      <c r="H83" s="20">
        <v>818165</v>
      </c>
      <c r="I83" s="20">
        <v>2912818</v>
      </c>
      <c r="J83" s="20">
        <v>31588347</v>
      </c>
      <c r="K83" s="20">
        <v>1187057</v>
      </c>
      <c r="L83" s="20">
        <v>34973505</v>
      </c>
      <c r="M83" s="20">
        <v>67748909</v>
      </c>
      <c r="N83" s="20"/>
      <c r="O83" s="20"/>
      <c r="P83" s="20"/>
      <c r="Q83" s="20"/>
      <c r="R83" s="20"/>
      <c r="S83" s="20"/>
      <c r="T83" s="20"/>
      <c r="U83" s="20"/>
      <c r="V83" s="20">
        <v>70661727</v>
      </c>
      <c r="W83" s="20">
        <v>20540375</v>
      </c>
      <c r="X83" s="20"/>
      <c r="Y83" s="19"/>
      <c r="Z83" s="22">
        <v>39714147</v>
      </c>
    </row>
    <row r="84" spans="1:26" ht="13.5" hidden="1">
      <c r="A84" s="39" t="s">
        <v>118</v>
      </c>
      <c r="B84" s="27">
        <v>113691587</v>
      </c>
      <c r="C84" s="27"/>
      <c r="D84" s="28">
        <v>86949934</v>
      </c>
      <c r="E84" s="29">
        <v>86949934</v>
      </c>
      <c r="F84" s="29">
        <v>8741547</v>
      </c>
      <c r="G84" s="29">
        <v>4724076</v>
      </c>
      <c r="H84" s="29">
        <v>5960067</v>
      </c>
      <c r="I84" s="29">
        <v>19425690</v>
      </c>
      <c r="J84" s="29">
        <v>1874993</v>
      </c>
      <c r="K84" s="29">
        <v>6406409</v>
      </c>
      <c r="L84" s="29">
        <v>11004051</v>
      </c>
      <c r="M84" s="29">
        <v>19285453</v>
      </c>
      <c r="N84" s="29"/>
      <c r="O84" s="29"/>
      <c r="P84" s="29"/>
      <c r="Q84" s="29"/>
      <c r="R84" s="29"/>
      <c r="S84" s="29"/>
      <c r="T84" s="29"/>
      <c r="U84" s="29"/>
      <c r="V84" s="29">
        <v>38711143</v>
      </c>
      <c r="W84" s="29">
        <v>42333147</v>
      </c>
      <c r="X84" s="29"/>
      <c r="Y84" s="28"/>
      <c r="Z84" s="30">
        <v>86949934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32000000</v>
      </c>
      <c r="E5" s="59">
        <v>32000000</v>
      </c>
      <c r="F5" s="59">
        <v>2622926</v>
      </c>
      <c r="G5" s="59">
        <v>0</v>
      </c>
      <c r="H5" s="59">
        <v>0</v>
      </c>
      <c r="I5" s="59">
        <v>2622926</v>
      </c>
      <c r="J5" s="59">
        <v>2968269</v>
      </c>
      <c r="K5" s="59">
        <v>2945247</v>
      </c>
      <c r="L5" s="59">
        <v>2954639</v>
      </c>
      <c r="M5" s="59">
        <v>8868155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11491081</v>
      </c>
      <c r="W5" s="59">
        <v>16000000</v>
      </c>
      <c r="X5" s="59">
        <v>-4508919</v>
      </c>
      <c r="Y5" s="60">
        <v>-28.18</v>
      </c>
      <c r="Z5" s="61">
        <v>32000000</v>
      </c>
    </row>
    <row r="6" spans="1:26" ht="13.5">
      <c r="A6" s="57" t="s">
        <v>32</v>
      </c>
      <c r="B6" s="18">
        <v>0</v>
      </c>
      <c r="C6" s="18">
        <v>0</v>
      </c>
      <c r="D6" s="58">
        <v>38100000</v>
      </c>
      <c r="E6" s="59">
        <v>38100000</v>
      </c>
      <c r="F6" s="59">
        <v>3627993</v>
      </c>
      <c r="G6" s="59">
        <v>0</v>
      </c>
      <c r="H6" s="59">
        <v>0</v>
      </c>
      <c r="I6" s="59">
        <v>3627993</v>
      </c>
      <c r="J6" s="59">
        <v>3531509</v>
      </c>
      <c r="K6" s="59">
        <v>3571709</v>
      </c>
      <c r="L6" s="59">
        <v>3645409</v>
      </c>
      <c r="M6" s="59">
        <v>10748627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14376620</v>
      </c>
      <c r="W6" s="59">
        <v>19050000</v>
      </c>
      <c r="X6" s="59">
        <v>-4673380</v>
      </c>
      <c r="Y6" s="60">
        <v>-24.53</v>
      </c>
      <c r="Z6" s="61">
        <v>38100000</v>
      </c>
    </row>
    <row r="7" spans="1:26" ht="13.5">
      <c r="A7" s="57" t="s">
        <v>33</v>
      </c>
      <c r="B7" s="18">
        <v>0</v>
      </c>
      <c r="C7" s="18">
        <v>0</v>
      </c>
      <c r="D7" s="58">
        <v>9800000</v>
      </c>
      <c r="E7" s="59">
        <v>9800000</v>
      </c>
      <c r="F7" s="59">
        <v>840600</v>
      </c>
      <c r="G7" s="59">
        <v>0</v>
      </c>
      <c r="H7" s="59">
        <v>0</v>
      </c>
      <c r="I7" s="59">
        <v>840600</v>
      </c>
      <c r="J7" s="59">
        <v>1129697</v>
      </c>
      <c r="K7" s="59">
        <v>890462</v>
      </c>
      <c r="L7" s="59">
        <v>907118</v>
      </c>
      <c r="M7" s="59">
        <v>2927277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3767877</v>
      </c>
      <c r="W7" s="59">
        <v>4900000</v>
      </c>
      <c r="X7" s="59">
        <v>-1132123</v>
      </c>
      <c r="Y7" s="60">
        <v>-23.1</v>
      </c>
      <c r="Z7" s="61">
        <v>9800000</v>
      </c>
    </row>
    <row r="8" spans="1:26" ht="13.5">
      <c r="A8" s="57" t="s">
        <v>34</v>
      </c>
      <c r="B8" s="18">
        <v>0</v>
      </c>
      <c r="C8" s="18">
        <v>0</v>
      </c>
      <c r="D8" s="58">
        <v>348647000</v>
      </c>
      <c r="E8" s="59">
        <v>348647000</v>
      </c>
      <c r="F8" s="59">
        <v>172580000</v>
      </c>
      <c r="G8" s="59">
        <v>0</v>
      </c>
      <c r="H8" s="59">
        <v>0</v>
      </c>
      <c r="I8" s="59">
        <v>172580000</v>
      </c>
      <c r="J8" s="59">
        <v>0</v>
      </c>
      <c r="K8" s="59">
        <v>27461000</v>
      </c>
      <c r="L8" s="59">
        <v>19100000</v>
      </c>
      <c r="M8" s="59">
        <v>46561000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219141000</v>
      </c>
      <c r="W8" s="59">
        <v>174323500</v>
      </c>
      <c r="X8" s="59">
        <v>44817500</v>
      </c>
      <c r="Y8" s="60">
        <v>25.71</v>
      </c>
      <c r="Z8" s="61">
        <v>348647000</v>
      </c>
    </row>
    <row r="9" spans="1:26" ht="13.5">
      <c r="A9" s="57" t="s">
        <v>35</v>
      </c>
      <c r="B9" s="18">
        <v>0</v>
      </c>
      <c r="C9" s="18">
        <v>0</v>
      </c>
      <c r="D9" s="58">
        <v>92823255</v>
      </c>
      <c r="E9" s="59">
        <v>92823255</v>
      </c>
      <c r="F9" s="59">
        <v>3763728</v>
      </c>
      <c r="G9" s="59">
        <v>0</v>
      </c>
      <c r="H9" s="59">
        <v>0</v>
      </c>
      <c r="I9" s="59">
        <v>3763728</v>
      </c>
      <c r="J9" s="59">
        <v>3268033</v>
      </c>
      <c r="K9" s="59">
        <v>3118623</v>
      </c>
      <c r="L9" s="59">
        <v>2931580</v>
      </c>
      <c r="M9" s="59">
        <v>9318236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13081964</v>
      </c>
      <c r="W9" s="59">
        <v>46411628</v>
      </c>
      <c r="X9" s="59">
        <v>-33329664</v>
      </c>
      <c r="Y9" s="60">
        <v>-71.81</v>
      </c>
      <c r="Z9" s="61">
        <v>92823255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521370255</v>
      </c>
      <c r="E10" s="65">
        <f t="shared" si="0"/>
        <v>521370255</v>
      </c>
      <c r="F10" s="65">
        <f t="shared" si="0"/>
        <v>183435247</v>
      </c>
      <c r="G10" s="65">
        <f t="shared" si="0"/>
        <v>0</v>
      </c>
      <c r="H10" s="65">
        <f t="shared" si="0"/>
        <v>0</v>
      </c>
      <c r="I10" s="65">
        <f t="shared" si="0"/>
        <v>183435247</v>
      </c>
      <c r="J10" s="65">
        <f t="shared" si="0"/>
        <v>10897508</v>
      </c>
      <c r="K10" s="65">
        <f t="shared" si="0"/>
        <v>37987041</v>
      </c>
      <c r="L10" s="65">
        <f t="shared" si="0"/>
        <v>29538746</v>
      </c>
      <c r="M10" s="65">
        <f t="shared" si="0"/>
        <v>78423295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261858542</v>
      </c>
      <c r="W10" s="65">
        <f t="shared" si="0"/>
        <v>260685128</v>
      </c>
      <c r="X10" s="65">
        <f t="shared" si="0"/>
        <v>1173414</v>
      </c>
      <c r="Y10" s="66">
        <f>+IF(W10&lt;&gt;0,(X10/W10)*100,0)</f>
        <v>0.4501269439505578</v>
      </c>
      <c r="Z10" s="67">
        <f t="shared" si="0"/>
        <v>521370255</v>
      </c>
    </row>
    <row r="11" spans="1:26" ht="13.5">
      <c r="A11" s="57" t="s">
        <v>36</v>
      </c>
      <c r="B11" s="18">
        <v>0</v>
      </c>
      <c r="C11" s="18">
        <v>0</v>
      </c>
      <c r="D11" s="58">
        <v>163327091</v>
      </c>
      <c r="E11" s="59">
        <v>163327091</v>
      </c>
      <c r="F11" s="59">
        <v>12819071</v>
      </c>
      <c r="G11" s="59">
        <v>0</v>
      </c>
      <c r="H11" s="59">
        <v>0</v>
      </c>
      <c r="I11" s="59">
        <v>12819071</v>
      </c>
      <c r="J11" s="59">
        <v>13479421</v>
      </c>
      <c r="K11" s="59">
        <v>13384592</v>
      </c>
      <c r="L11" s="59">
        <v>14212503</v>
      </c>
      <c r="M11" s="59">
        <v>41076516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53895587</v>
      </c>
      <c r="W11" s="59">
        <v>81663546</v>
      </c>
      <c r="X11" s="59">
        <v>-27767959</v>
      </c>
      <c r="Y11" s="60">
        <v>-34</v>
      </c>
      <c r="Z11" s="61">
        <v>163327091</v>
      </c>
    </row>
    <row r="12" spans="1:26" ht="13.5">
      <c r="A12" s="57" t="s">
        <v>37</v>
      </c>
      <c r="B12" s="18">
        <v>0</v>
      </c>
      <c r="C12" s="18">
        <v>0</v>
      </c>
      <c r="D12" s="58">
        <v>22699358</v>
      </c>
      <c r="E12" s="59">
        <v>22699358</v>
      </c>
      <c r="F12" s="59">
        <v>1714437</v>
      </c>
      <c r="G12" s="59">
        <v>0</v>
      </c>
      <c r="H12" s="59">
        <v>0</v>
      </c>
      <c r="I12" s="59">
        <v>1714437</v>
      </c>
      <c r="J12" s="59">
        <v>1714441</v>
      </c>
      <c r="K12" s="59">
        <v>1714441</v>
      </c>
      <c r="L12" s="59">
        <v>1714441</v>
      </c>
      <c r="M12" s="59">
        <v>5143323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6857760</v>
      </c>
      <c r="W12" s="59">
        <v>11349679</v>
      </c>
      <c r="X12" s="59">
        <v>-4491919</v>
      </c>
      <c r="Y12" s="60">
        <v>-39.58</v>
      </c>
      <c r="Z12" s="61">
        <v>22699358</v>
      </c>
    </row>
    <row r="13" spans="1:26" ht="13.5">
      <c r="A13" s="57" t="s">
        <v>106</v>
      </c>
      <c r="B13" s="18">
        <v>0</v>
      </c>
      <c r="C13" s="18">
        <v>0</v>
      </c>
      <c r="D13" s="58">
        <v>39312409</v>
      </c>
      <c r="E13" s="59">
        <v>39312409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19656205</v>
      </c>
      <c r="X13" s="59">
        <v>-19656205</v>
      </c>
      <c r="Y13" s="60">
        <v>-100</v>
      </c>
      <c r="Z13" s="61">
        <v>39312409</v>
      </c>
    </row>
    <row r="14" spans="1:26" ht="13.5">
      <c r="A14" s="57" t="s">
        <v>38</v>
      </c>
      <c r="B14" s="18">
        <v>0</v>
      </c>
      <c r="C14" s="18">
        <v>0</v>
      </c>
      <c r="D14" s="58">
        <v>2000000</v>
      </c>
      <c r="E14" s="59">
        <v>2000000</v>
      </c>
      <c r="F14" s="59">
        <v>206299</v>
      </c>
      <c r="G14" s="59">
        <v>0</v>
      </c>
      <c r="H14" s="59">
        <v>0</v>
      </c>
      <c r="I14" s="59">
        <v>206299</v>
      </c>
      <c r="J14" s="59">
        <v>23741</v>
      </c>
      <c r="K14" s="59">
        <v>24999</v>
      </c>
      <c r="L14" s="59">
        <v>23711</v>
      </c>
      <c r="M14" s="59">
        <v>72451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278750</v>
      </c>
      <c r="W14" s="59">
        <v>1000000</v>
      </c>
      <c r="X14" s="59">
        <v>-721250</v>
      </c>
      <c r="Y14" s="60">
        <v>-72.13</v>
      </c>
      <c r="Z14" s="61">
        <v>2000000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222860937</v>
      </c>
      <c r="E17" s="59">
        <v>222860937</v>
      </c>
      <c r="F17" s="59">
        <v>6828126</v>
      </c>
      <c r="G17" s="59">
        <v>0</v>
      </c>
      <c r="H17" s="59">
        <v>0</v>
      </c>
      <c r="I17" s="59">
        <v>6828126</v>
      </c>
      <c r="J17" s="59">
        <v>9219401</v>
      </c>
      <c r="K17" s="59">
        <v>12285876</v>
      </c>
      <c r="L17" s="59">
        <v>7037472</v>
      </c>
      <c r="M17" s="59">
        <v>28542749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35370875</v>
      </c>
      <c r="W17" s="59">
        <v>111430469</v>
      </c>
      <c r="X17" s="59">
        <v>-76059594</v>
      </c>
      <c r="Y17" s="60">
        <v>-68.26</v>
      </c>
      <c r="Z17" s="61">
        <v>222860937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450199795</v>
      </c>
      <c r="E18" s="72">
        <f t="shared" si="1"/>
        <v>450199795</v>
      </c>
      <c r="F18" s="72">
        <f t="shared" si="1"/>
        <v>21567933</v>
      </c>
      <c r="G18" s="72">
        <f t="shared" si="1"/>
        <v>0</v>
      </c>
      <c r="H18" s="72">
        <f t="shared" si="1"/>
        <v>0</v>
      </c>
      <c r="I18" s="72">
        <f t="shared" si="1"/>
        <v>21567933</v>
      </c>
      <c r="J18" s="72">
        <f t="shared" si="1"/>
        <v>24437004</v>
      </c>
      <c r="K18" s="72">
        <f t="shared" si="1"/>
        <v>27409908</v>
      </c>
      <c r="L18" s="72">
        <f t="shared" si="1"/>
        <v>22988127</v>
      </c>
      <c r="M18" s="72">
        <f t="shared" si="1"/>
        <v>74835039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96402972</v>
      </c>
      <c r="W18" s="72">
        <f t="shared" si="1"/>
        <v>225099899</v>
      </c>
      <c r="X18" s="72">
        <f t="shared" si="1"/>
        <v>-128696927</v>
      </c>
      <c r="Y18" s="66">
        <f>+IF(W18&lt;&gt;0,(X18/W18)*100,0)</f>
        <v>-57.17324955352379</v>
      </c>
      <c r="Z18" s="73">
        <f t="shared" si="1"/>
        <v>450199795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71170460</v>
      </c>
      <c r="E19" s="76">
        <f t="shared" si="2"/>
        <v>71170460</v>
      </c>
      <c r="F19" s="76">
        <f t="shared" si="2"/>
        <v>161867314</v>
      </c>
      <c r="G19" s="76">
        <f t="shared" si="2"/>
        <v>0</v>
      </c>
      <c r="H19" s="76">
        <f t="shared" si="2"/>
        <v>0</v>
      </c>
      <c r="I19" s="76">
        <f t="shared" si="2"/>
        <v>161867314</v>
      </c>
      <c r="J19" s="76">
        <f t="shared" si="2"/>
        <v>-13539496</v>
      </c>
      <c r="K19" s="76">
        <f t="shared" si="2"/>
        <v>10577133</v>
      </c>
      <c r="L19" s="76">
        <f t="shared" si="2"/>
        <v>6550619</v>
      </c>
      <c r="M19" s="76">
        <f t="shared" si="2"/>
        <v>3588256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165455570</v>
      </c>
      <c r="W19" s="76">
        <f>IF(E10=E18,0,W10-W18)</f>
        <v>35585229</v>
      </c>
      <c r="X19" s="76">
        <f t="shared" si="2"/>
        <v>129870341</v>
      </c>
      <c r="Y19" s="77">
        <f>+IF(W19&lt;&gt;0,(X19/W19)*100,0)</f>
        <v>364.95575453511907</v>
      </c>
      <c r="Z19" s="78">
        <f t="shared" si="2"/>
        <v>71170460</v>
      </c>
    </row>
    <row r="20" spans="1:26" ht="13.5">
      <c r="A20" s="57" t="s">
        <v>44</v>
      </c>
      <c r="B20" s="18">
        <v>0</v>
      </c>
      <c r="C20" s="18">
        <v>0</v>
      </c>
      <c r="D20" s="58">
        <v>119356000</v>
      </c>
      <c r="E20" s="59">
        <v>119356000</v>
      </c>
      <c r="F20" s="59">
        <v>35090000</v>
      </c>
      <c r="G20" s="59">
        <v>0</v>
      </c>
      <c r="H20" s="59">
        <v>0</v>
      </c>
      <c r="I20" s="59">
        <v>35090000</v>
      </c>
      <c r="J20" s="59">
        <v>56080000</v>
      </c>
      <c r="K20" s="59">
        <v>3000000</v>
      </c>
      <c r="L20" s="59">
        <v>0</v>
      </c>
      <c r="M20" s="59">
        <v>59080000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94170000</v>
      </c>
      <c r="W20" s="59">
        <v>59678000</v>
      </c>
      <c r="X20" s="59">
        <v>34492000</v>
      </c>
      <c r="Y20" s="60">
        <v>57.8</v>
      </c>
      <c r="Z20" s="61">
        <v>119356000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190526460</v>
      </c>
      <c r="E22" s="87">
        <f t="shared" si="3"/>
        <v>190526460</v>
      </c>
      <c r="F22" s="87">
        <f t="shared" si="3"/>
        <v>196957314</v>
      </c>
      <c r="G22" s="87">
        <f t="shared" si="3"/>
        <v>0</v>
      </c>
      <c r="H22" s="87">
        <f t="shared" si="3"/>
        <v>0</v>
      </c>
      <c r="I22" s="87">
        <f t="shared" si="3"/>
        <v>196957314</v>
      </c>
      <c r="J22" s="87">
        <f t="shared" si="3"/>
        <v>42540504</v>
      </c>
      <c r="K22" s="87">
        <f t="shared" si="3"/>
        <v>13577133</v>
      </c>
      <c r="L22" s="87">
        <f t="shared" si="3"/>
        <v>6550619</v>
      </c>
      <c r="M22" s="87">
        <f t="shared" si="3"/>
        <v>62668256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259625570</v>
      </c>
      <c r="W22" s="87">
        <f t="shared" si="3"/>
        <v>95263229</v>
      </c>
      <c r="X22" s="87">
        <f t="shared" si="3"/>
        <v>164362341</v>
      </c>
      <c r="Y22" s="88">
        <f>+IF(W22&lt;&gt;0,(X22/W22)*100,0)</f>
        <v>172.53492530680435</v>
      </c>
      <c r="Z22" s="89">
        <f t="shared" si="3"/>
        <v>190526460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190526460</v>
      </c>
      <c r="E24" s="76">
        <f t="shared" si="4"/>
        <v>190526460</v>
      </c>
      <c r="F24" s="76">
        <f t="shared" si="4"/>
        <v>196957314</v>
      </c>
      <c r="G24" s="76">
        <f t="shared" si="4"/>
        <v>0</v>
      </c>
      <c r="H24" s="76">
        <f t="shared" si="4"/>
        <v>0</v>
      </c>
      <c r="I24" s="76">
        <f t="shared" si="4"/>
        <v>196957314</v>
      </c>
      <c r="J24" s="76">
        <f t="shared" si="4"/>
        <v>42540504</v>
      </c>
      <c r="K24" s="76">
        <f t="shared" si="4"/>
        <v>13577133</v>
      </c>
      <c r="L24" s="76">
        <f t="shared" si="4"/>
        <v>6550619</v>
      </c>
      <c r="M24" s="76">
        <f t="shared" si="4"/>
        <v>62668256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259625570</v>
      </c>
      <c r="W24" s="76">
        <f t="shared" si="4"/>
        <v>95263229</v>
      </c>
      <c r="X24" s="76">
        <f t="shared" si="4"/>
        <v>164362341</v>
      </c>
      <c r="Y24" s="77">
        <f>+IF(W24&lt;&gt;0,(X24/W24)*100,0)</f>
        <v>172.53492530680435</v>
      </c>
      <c r="Z24" s="78">
        <f t="shared" si="4"/>
        <v>190526460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190526000</v>
      </c>
      <c r="E27" s="99">
        <v>190526000</v>
      </c>
      <c r="F27" s="99">
        <v>5932208</v>
      </c>
      <c r="G27" s="99">
        <v>22168276</v>
      </c>
      <c r="H27" s="99">
        <v>4220062</v>
      </c>
      <c r="I27" s="99">
        <v>32320546</v>
      </c>
      <c r="J27" s="99">
        <v>15936602</v>
      </c>
      <c r="K27" s="99">
        <v>16878179</v>
      </c>
      <c r="L27" s="99">
        <v>498932</v>
      </c>
      <c r="M27" s="99">
        <v>33313713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65634259</v>
      </c>
      <c r="W27" s="99">
        <v>95263000</v>
      </c>
      <c r="X27" s="99">
        <v>-29628741</v>
      </c>
      <c r="Y27" s="100">
        <v>-31.1</v>
      </c>
      <c r="Z27" s="101">
        <v>190526000</v>
      </c>
    </row>
    <row r="28" spans="1:26" ht="13.5">
      <c r="A28" s="102" t="s">
        <v>44</v>
      </c>
      <c r="B28" s="18">
        <v>0</v>
      </c>
      <c r="C28" s="18">
        <v>0</v>
      </c>
      <c r="D28" s="58">
        <v>119356000</v>
      </c>
      <c r="E28" s="59">
        <v>119356000</v>
      </c>
      <c r="F28" s="59">
        <v>5380755</v>
      </c>
      <c r="G28" s="59">
        <v>21809225</v>
      </c>
      <c r="H28" s="59">
        <v>3948657</v>
      </c>
      <c r="I28" s="59">
        <v>31138637</v>
      </c>
      <c r="J28" s="59">
        <v>15814830</v>
      </c>
      <c r="K28" s="59">
        <v>15888569</v>
      </c>
      <c r="L28" s="59">
        <v>429646</v>
      </c>
      <c r="M28" s="59">
        <v>32133045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63271682</v>
      </c>
      <c r="W28" s="59">
        <v>59678000</v>
      </c>
      <c r="X28" s="59">
        <v>3593682</v>
      </c>
      <c r="Y28" s="60">
        <v>6.02</v>
      </c>
      <c r="Z28" s="61">
        <v>119356000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71170000</v>
      </c>
      <c r="E31" s="59">
        <v>71170000</v>
      </c>
      <c r="F31" s="59">
        <v>551453</v>
      </c>
      <c r="G31" s="59">
        <v>359051</v>
      </c>
      <c r="H31" s="59">
        <v>271405</v>
      </c>
      <c r="I31" s="59">
        <v>1181909</v>
      </c>
      <c r="J31" s="59">
        <v>121772</v>
      </c>
      <c r="K31" s="59">
        <v>989610</v>
      </c>
      <c r="L31" s="59">
        <v>69286</v>
      </c>
      <c r="M31" s="59">
        <v>1180668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2362577</v>
      </c>
      <c r="W31" s="59">
        <v>35585000</v>
      </c>
      <c r="X31" s="59">
        <v>-33222423</v>
      </c>
      <c r="Y31" s="60">
        <v>-93.36</v>
      </c>
      <c r="Z31" s="61">
        <v>71170000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190526000</v>
      </c>
      <c r="E32" s="99">
        <f t="shared" si="5"/>
        <v>190526000</v>
      </c>
      <c r="F32" s="99">
        <f t="shared" si="5"/>
        <v>5932208</v>
      </c>
      <c r="G32" s="99">
        <f t="shared" si="5"/>
        <v>22168276</v>
      </c>
      <c r="H32" s="99">
        <f t="shared" si="5"/>
        <v>4220062</v>
      </c>
      <c r="I32" s="99">
        <f t="shared" si="5"/>
        <v>32320546</v>
      </c>
      <c r="J32" s="99">
        <f t="shared" si="5"/>
        <v>15936602</v>
      </c>
      <c r="K32" s="99">
        <f t="shared" si="5"/>
        <v>16878179</v>
      </c>
      <c r="L32" s="99">
        <f t="shared" si="5"/>
        <v>498932</v>
      </c>
      <c r="M32" s="99">
        <f t="shared" si="5"/>
        <v>33313713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65634259</v>
      </c>
      <c r="W32" s="99">
        <f t="shared" si="5"/>
        <v>95263000</v>
      </c>
      <c r="X32" s="99">
        <f t="shared" si="5"/>
        <v>-29628741</v>
      </c>
      <c r="Y32" s="100">
        <f>+IF(W32&lt;&gt;0,(X32/W32)*100,0)</f>
        <v>-31.10204486526773</v>
      </c>
      <c r="Z32" s="101">
        <f t="shared" si="5"/>
        <v>190526000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231685000</v>
      </c>
      <c r="E35" s="59">
        <v>231685000</v>
      </c>
      <c r="F35" s="59">
        <v>642321691</v>
      </c>
      <c r="G35" s="59">
        <v>607873477</v>
      </c>
      <c r="H35" s="59">
        <v>583770844</v>
      </c>
      <c r="I35" s="59">
        <v>583770844</v>
      </c>
      <c r="J35" s="59">
        <v>621770682</v>
      </c>
      <c r="K35" s="59">
        <v>615400881</v>
      </c>
      <c r="L35" s="59">
        <v>612731558</v>
      </c>
      <c r="M35" s="59">
        <v>612731558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612731558</v>
      </c>
      <c r="W35" s="59">
        <v>115842500</v>
      </c>
      <c r="X35" s="59">
        <v>496889058</v>
      </c>
      <c r="Y35" s="60">
        <v>428.94</v>
      </c>
      <c r="Z35" s="61">
        <v>231685000</v>
      </c>
    </row>
    <row r="36" spans="1:26" ht="13.5">
      <c r="A36" s="57" t="s">
        <v>53</v>
      </c>
      <c r="B36" s="18">
        <v>0</v>
      </c>
      <c r="C36" s="18">
        <v>0</v>
      </c>
      <c r="D36" s="58">
        <v>994027000</v>
      </c>
      <c r="E36" s="59">
        <v>994027000</v>
      </c>
      <c r="F36" s="59">
        <v>1180010332</v>
      </c>
      <c r="G36" s="59">
        <v>1160895550</v>
      </c>
      <c r="H36" s="59">
        <v>1169192907</v>
      </c>
      <c r="I36" s="59">
        <v>1169192907</v>
      </c>
      <c r="J36" s="59">
        <v>1185899657</v>
      </c>
      <c r="K36" s="59">
        <v>1205142491</v>
      </c>
      <c r="L36" s="59">
        <v>1211310275</v>
      </c>
      <c r="M36" s="59">
        <v>1211310275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1211310275</v>
      </c>
      <c r="W36" s="59">
        <v>497013500</v>
      </c>
      <c r="X36" s="59">
        <v>714296775</v>
      </c>
      <c r="Y36" s="60">
        <v>143.72</v>
      </c>
      <c r="Z36" s="61">
        <v>994027000</v>
      </c>
    </row>
    <row r="37" spans="1:26" ht="13.5">
      <c r="A37" s="57" t="s">
        <v>54</v>
      </c>
      <c r="B37" s="18">
        <v>0</v>
      </c>
      <c r="C37" s="18">
        <v>0</v>
      </c>
      <c r="D37" s="58">
        <v>38299000</v>
      </c>
      <c r="E37" s="59">
        <v>38299000</v>
      </c>
      <c r="F37" s="59">
        <v>337293419</v>
      </c>
      <c r="G37" s="59">
        <v>340507358</v>
      </c>
      <c r="H37" s="59">
        <v>315161965</v>
      </c>
      <c r="I37" s="59">
        <v>315161965</v>
      </c>
      <c r="J37" s="59">
        <v>351792473</v>
      </c>
      <c r="K37" s="59">
        <v>289614661</v>
      </c>
      <c r="L37" s="59">
        <v>289140945</v>
      </c>
      <c r="M37" s="59">
        <v>289140945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289140945</v>
      </c>
      <c r="W37" s="59">
        <v>19149500</v>
      </c>
      <c r="X37" s="59">
        <v>269991445</v>
      </c>
      <c r="Y37" s="60">
        <v>1409.91</v>
      </c>
      <c r="Z37" s="61">
        <v>38299000</v>
      </c>
    </row>
    <row r="38" spans="1:26" ht="13.5">
      <c r="A38" s="57" t="s">
        <v>55</v>
      </c>
      <c r="B38" s="18">
        <v>0</v>
      </c>
      <c r="C38" s="18">
        <v>0</v>
      </c>
      <c r="D38" s="58">
        <v>49784000</v>
      </c>
      <c r="E38" s="59">
        <v>49784000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24892000</v>
      </c>
      <c r="X38" s="59">
        <v>-24892000</v>
      </c>
      <c r="Y38" s="60">
        <v>-100</v>
      </c>
      <c r="Z38" s="61">
        <v>49784000</v>
      </c>
    </row>
    <row r="39" spans="1:26" ht="13.5">
      <c r="A39" s="57" t="s">
        <v>56</v>
      </c>
      <c r="B39" s="18">
        <v>0</v>
      </c>
      <c r="C39" s="18">
        <v>0</v>
      </c>
      <c r="D39" s="58">
        <v>1137629000</v>
      </c>
      <c r="E39" s="59">
        <v>1137629000</v>
      </c>
      <c r="F39" s="59">
        <v>1485038604</v>
      </c>
      <c r="G39" s="59">
        <v>1428261669</v>
      </c>
      <c r="H39" s="59">
        <v>1437801786</v>
      </c>
      <c r="I39" s="59">
        <v>1437801786</v>
      </c>
      <c r="J39" s="59">
        <v>1455877866</v>
      </c>
      <c r="K39" s="59">
        <v>1530928711</v>
      </c>
      <c r="L39" s="59">
        <v>1534900888</v>
      </c>
      <c r="M39" s="59">
        <v>1534900888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1534900888</v>
      </c>
      <c r="W39" s="59">
        <v>568814500</v>
      </c>
      <c r="X39" s="59">
        <v>966086388</v>
      </c>
      <c r="Y39" s="60">
        <v>169.84</v>
      </c>
      <c r="Z39" s="61">
        <v>1137629000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190238000</v>
      </c>
      <c r="E42" s="59">
        <v>190238000</v>
      </c>
      <c r="F42" s="59">
        <v>127891981</v>
      </c>
      <c r="G42" s="59">
        <v>-18975512</v>
      </c>
      <c r="H42" s="59">
        <v>-23596299</v>
      </c>
      <c r="I42" s="59">
        <v>85320170</v>
      </c>
      <c r="J42" s="59">
        <v>53283082</v>
      </c>
      <c r="K42" s="59">
        <v>9094173</v>
      </c>
      <c r="L42" s="59">
        <v>-67391</v>
      </c>
      <c r="M42" s="59">
        <v>62309864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147630034</v>
      </c>
      <c r="W42" s="59">
        <v>95341500</v>
      </c>
      <c r="X42" s="59">
        <v>52288534</v>
      </c>
      <c r="Y42" s="60">
        <v>54.84</v>
      </c>
      <c r="Z42" s="61">
        <v>190238000</v>
      </c>
    </row>
    <row r="43" spans="1:26" ht="13.5">
      <c r="A43" s="57" t="s">
        <v>59</v>
      </c>
      <c r="B43" s="18">
        <v>0</v>
      </c>
      <c r="C43" s="18">
        <v>0</v>
      </c>
      <c r="D43" s="58">
        <v>-190526000</v>
      </c>
      <c r="E43" s="59">
        <v>-190526000</v>
      </c>
      <c r="F43" s="59">
        <v>-5932208</v>
      </c>
      <c r="G43" s="59">
        <v>-22168277</v>
      </c>
      <c r="H43" s="59">
        <v>-4220062</v>
      </c>
      <c r="I43" s="59">
        <v>-32320547</v>
      </c>
      <c r="J43" s="59">
        <v>-15936602</v>
      </c>
      <c r="K43" s="59">
        <v>-16878179</v>
      </c>
      <c r="L43" s="59">
        <v>-498932</v>
      </c>
      <c r="M43" s="59">
        <v>-33313713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-65634260</v>
      </c>
      <c r="W43" s="59">
        <v>-58407055</v>
      </c>
      <c r="X43" s="59">
        <v>-7227205</v>
      </c>
      <c r="Y43" s="60">
        <v>12.37</v>
      </c>
      <c r="Z43" s="61">
        <v>-190526000</v>
      </c>
    </row>
    <row r="44" spans="1:26" ht="13.5">
      <c r="A44" s="57" t="s">
        <v>60</v>
      </c>
      <c r="B44" s="18">
        <v>0</v>
      </c>
      <c r="C44" s="18">
        <v>0</v>
      </c>
      <c r="D44" s="58">
        <v>90000000</v>
      </c>
      <c r="E44" s="59">
        <v>90000000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90000000</v>
      </c>
    </row>
    <row r="45" spans="1:26" ht="13.5">
      <c r="A45" s="69" t="s">
        <v>61</v>
      </c>
      <c r="B45" s="21">
        <v>0</v>
      </c>
      <c r="C45" s="21">
        <v>0</v>
      </c>
      <c r="D45" s="98">
        <v>35390000</v>
      </c>
      <c r="E45" s="99">
        <v>35390000</v>
      </c>
      <c r="F45" s="99">
        <v>414252472</v>
      </c>
      <c r="G45" s="99">
        <v>373108683</v>
      </c>
      <c r="H45" s="99">
        <v>345292322</v>
      </c>
      <c r="I45" s="99">
        <v>345292322</v>
      </c>
      <c r="J45" s="99">
        <v>382638802</v>
      </c>
      <c r="K45" s="99">
        <v>374854796</v>
      </c>
      <c r="L45" s="99">
        <v>374288473</v>
      </c>
      <c r="M45" s="99">
        <v>374288473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374288473</v>
      </c>
      <c r="W45" s="99">
        <v>-17387555</v>
      </c>
      <c r="X45" s="99">
        <v>391676028</v>
      </c>
      <c r="Y45" s="100">
        <v>-2252.62</v>
      </c>
      <c r="Z45" s="101">
        <v>35390000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15024040</v>
      </c>
      <c r="C49" s="51">
        <v>0</v>
      </c>
      <c r="D49" s="128">
        <v>6182138</v>
      </c>
      <c r="E49" s="53">
        <v>6421199</v>
      </c>
      <c r="F49" s="53">
        <v>0</v>
      </c>
      <c r="G49" s="53">
        <v>0</v>
      </c>
      <c r="H49" s="53">
        <v>0</v>
      </c>
      <c r="I49" s="53">
        <v>6199192</v>
      </c>
      <c r="J49" s="53">
        <v>0</v>
      </c>
      <c r="K49" s="53">
        <v>0</v>
      </c>
      <c r="L49" s="53">
        <v>0</v>
      </c>
      <c r="M49" s="53">
        <v>4338165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1446055</v>
      </c>
      <c r="W49" s="53">
        <v>10122386</v>
      </c>
      <c r="X49" s="53">
        <v>191183005</v>
      </c>
      <c r="Y49" s="53">
        <v>240916180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768706</v>
      </c>
      <c r="C51" s="51">
        <v>0</v>
      </c>
      <c r="D51" s="128">
        <v>32225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800931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101.24496198815353</v>
      </c>
      <c r="E58" s="7">
        <f t="shared" si="6"/>
        <v>101.24496198815353</v>
      </c>
      <c r="F58" s="7">
        <f t="shared" si="6"/>
        <v>33.75508821531689</v>
      </c>
      <c r="G58" s="7">
        <f t="shared" si="6"/>
        <v>0</v>
      </c>
      <c r="H58" s="7">
        <f t="shared" si="6"/>
        <v>0</v>
      </c>
      <c r="I58" s="7">
        <f t="shared" si="6"/>
        <v>96.30520861358285</v>
      </c>
      <c r="J58" s="7">
        <f t="shared" si="6"/>
        <v>22.49394775326234</v>
      </c>
      <c r="K58" s="7">
        <f t="shared" si="6"/>
        <v>27.864362270961866</v>
      </c>
      <c r="L58" s="7">
        <f t="shared" si="6"/>
        <v>32.385318617240145</v>
      </c>
      <c r="M58" s="7">
        <f t="shared" si="6"/>
        <v>27.616160625962817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44.14522376169428</v>
      </c>
      <c r="W58" s="7">
        <f t="shared" si="6"/>
        <v>101.25616824304112</v>
      </c>
      <c r="X58" s="7">
        <f t="shared" si="6"/>
        <v>0</v>
      </c>
      <c r="Y58" s="7">
        <f t="shared" si="6"/>
        <v>0</v>
      </c>
      <c r="Z58" s="8">
        <f t="shared" si="6"/>
        <v>101.24496198815353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103.125</v>
      </c>
      <c r="E59" s="10">
        <f t="shared" si="7"/>
        <v>103.125</v>
      </c>
      <c r="F59" s="10">
        <f t="shared" si="7"/>
        <v>57.73731321432629</v>
      </c>
      <c r="G59" s="10">
        <f t="shared" si="7"/>
        <v>0</v>
      </c>
      <c r="H59" s="10">
        <f t="shared" si="7"/>
        <v>0</v>
      </c>
      <c r="I59" s="10">
        <f t="shared" si="7"/>
        <v>155.9502250540046</v>
      </c>
      <c r="J59" s="10">
        <f t="shared" si="7"/>
        <v>26.751517466914223</v>
      </c>
      <c r="K59" s="10">
        <f t="shared" si="7"/>
        <v>30.1864325810365</v>
      </c>
      <c r="L59" s="10">
        <f t="shared" si="7"/>
        <v>45.697020854324336</v>
      </c>
      <c r="M59" s="10">
        <f t="shared" si="7"/>
        <v>34.20445402679588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61.99384548764385</v>
      </c>
      <c r="W59" s="10">
        <f t="shared" si="7"/>
        <v>98.96249999999999</v>
      </c>
      <c r="X59" s="10">
        <f t="shared" si="7"/>
        <v>0</v>
      </c>
      <c r="Y59" s="10">
        <f t="shared" si="7"/>
        <v>0</v>
      </c>
      <c r="Z59" s="11">
        <f t="shared" si="7"/>
        <v>103.125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25.70200659152319</v>
      </c>
      <c r="G60" s="13">
        <f t="shared" si="7"/>
        <v>0</v>
      </c>
      <c r="H60" s="13">
        <f t="shared" si="7"/>
        <v>0</v>
      </c>
      <c r="I60" s="13">
        <f t="shared" si="7"/>
        <v>78.6082553081001</v>
      </c>
      <c r="J60" s="13">
        <f t="shared" si="7"/>
        <v>25.473416604629918</v>
      </c>
      <c r="K60" s="13">
        <f t="shared" si="7"/>
        <v>34.26275768826631</v>
      </c>
      <c r="L60" s="13">
        <f t="shared" si="7"/>
        <v>31.497206486295504</v>
      </c>
      <c r="M60" s="13">
        <f t="shared" si="7"/>
        <v>30.43704093555391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42.59322427663804</v>
      </c>
      <c r="W60" s="13">
        <f t="shared" si="7"/>
        <v>103.63254593175853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5.668864300454825</v>
      </c>
      <c r="G64" s="13">
        <f t="shared" si="7"/>
        <v>0</v>
      </c>
      <c r="H64" s="13">
        <f t="shared" si="7"/>
        <v>0</v>
      </c>
      <c r="I64" s="13">
        <f t="shared" si="7"/>
        <v>16.560037464239873</v>
      </c>
      <c r="J64" s="13">
        <f t="shared" si="7"/>
        <v>6.4183044698456095</v>
      </c>
      <c r="K64" s="13">
        <f t="shared" si="7"/>
        <v>6.127262887318087</v>
      </c>
      <c r="L64" s="13">
        <f t="shared" si="7"/>
        <v>5.629052871707948</v>
      </c>
      <c r="M64" s="13">
        <f t="shared" si="7"/>
        <v>6.053917398008137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8.705175486310413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97.05511811023622</v>
      </c>
      <c r="E65" s="13">
        <f t="shared" si="7"/>
        <v>97.05511811023622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100.65616797900263</v>
      </c>
      <c r="X65" s="13">
        <f t="shared" si="7"/>
        <v>0</v>
      </c>
      <c r="Y65" s="13">
        <f t="shared" si="7"/>
        <v>0</v>
      </c>
      <c r="Z65" s="14">
        <f t="shared" si="7"/>
        <v>97.05511811023622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99.9975007975396</v>
      </c>
      <c r="E66" s="16">
        <f t="shared" si="7"/>
        <v>99.9975007975396</v>
      </c>
      <c r="F66" s="16">
        <f t="shared" si="7"/>
        <v>2.2042543466940403</v>
      </c>
      <c r="G66" s="16">
        <f t="shared" si="7"/>
        <v>0</v>
      </c>
      <c r="H66" s="16">
        <f t="shared" si="7"/>
        <v>0</v>
      </c>
      <c r="I66" s="16">
        <f t="shared" si="7"/>
        <v>9.914508461114837</v>
      </c>
      <c r="J66" s="16">
        <f t="shared" si="7"/>
        <v>1.9768000184267456</v>
      </c>
      <c r="K66" s="16">
        <f t="shared" si="7"/>
        <v>2.1681316750770874</v>
      </c>
      <c r="L66" s="16">
        <f t="shared" si="7"/>
        <v>2.155015373224709</v>
      </c>
      <c r="M66" s="16">
        <f t="shared" si="7"/>
        <v>2.1015368586168273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3.936561861797653</v>
      </c>
      <c r="W66" s="16">
        <f t="shared" si="7"/>
        <v>99.57605689791572</v>
      </c>
      <c r="X66" s="16">
        <f t="shared" si="7"/>
        <v>0</v>
      </c>
      <c r="Y66" s="16">
        <f t="shared" si="7"/>
        <v>0</v>
      </c>
      <c r="Z66" s="17">
        <f t="shared" si="7"/>
        <v>99.9975007975396</v>
      </c>
    </row>
    <row r="67" spans="1:26" ht="13.5" hidden="1">
      <c r="A67" s="40" t="s">
        <v>119</v>
      </c>
      <c r="B67" s="23"/>
      <c r="C67" s="23"/>
      <c r="D67" s="24">
        <v>80303255</v>
      </c>
      <c r="E67" s="25">
        <v>80303255</v>
      </c>
      <c r="F67" s="25">
        <v>7318627</v>
      </c>
      <c r="G67" s="25"/>
      <c r="H67" s="25"/>
      <c r="I67" s="25">
        <v>7318627</v>
      </c>
      <c r="J67" s="25">
        <v>7628572</v>
      </c>
      <c r="K67" s="25">
        <v>7672467</v>
      </c>
      <c r="L67" s="25">
        <v>7794007</v>
      </c>
      <c r="M67" s="25">
        <v>23095046</v>
      </c>
      <c r="N67" s="25"/>
      <c r="O67" s="25"/>
      <c r="P67" s="25"/>
      <c r="Q67" s="25"/>
      <c r="R67" s="25"/>
      <c r="S67" s="25"/>
      <c r="T67" s="25"/>
      <c r="U67" s="25"/>
      <c r="V67" s="25">
        <v>30413673</v>
      </c>
      <c r="W67" s="25">
        <v>40151628</v>
      </c>
      <c r="X67" s="25"/>
      <c r="Y67" s="24"/>
      <c r="Z67" s="26">
        <v>80303255</v>
      </c>
    </row>
    <row r="68" spans="1:26" ht="13.5" hidden="1">
      <c r="A68" s="36" t="s">
        <v>31</v>
      </c>
      <c r="B68" s="18"/>
      <c r="C68" s="18"/>
      <c r="D68" s="19">
        <v>32000000</v>
      </c>
      <c r="E68" s="20">
        <v>32000000</v>
      </c>
      <c r="F68" s="20">
        <v>2622926</v>
      </c>
      <c r="G68" s="20"/>
      <c r="H68" s="20"/>
      <c r="I68" s="20">
        <v>2622926</v>
      </c>
      <c r="J68" s="20">
        <v>2968269</v>
      </c>
      <c r="K68" s="20">
        <v>2945247</v>
      </c>
      <c r="L68" s="20">
        <v>2954639</v>
      </c>
      <c r="M68" s="20">
        <v>8868155</v>
      </c>
      <c r="N68" s="20"/>
      <c r="O68" s="20"/>
      <c r="P68" s="20"/>
      <c r="Q68" s="20"/>
      <c r="R68" s="20"/>
      <c r="S68" s="20"/>
      <c r="T68" s="20"/>
      <c r="U68" s="20"/>
      <c r="V68" s="20">
        <v>11491081</v>
      </c>
      <c r="W68" s="20">
        <v>16000000</v>
      </c>
      <c r="X68" s="20"/>
      <c r="Y68" s="19"/>
      <c r="Z68" s="22">
        <v>32000000</v>
      </c>
    </row>
    <row r="69" spans="1:26" ht="13.5" hidden="1">
      <c r="A69" s="37" t="s">
        <v>32</v>
      </c>
      <c r="B69" s="18"/>
      <c r="C69" s="18"/>
      <c r="D69" s="19">
        <v>38100000</v>
      </c>
      <c r="E69" s="20">
        <v>38100000</v>
      </c>
      <c r="F69" s="20">
        <v>3627993</v>
      </c>
      <c r="G69" s="20"/>
      <c r="H69" s="20"/>
      <c r="I69" s="20">
        <v>3627993</v>
      </c>
      <c r="J69" s="20">
        <v>3531509</v>
      </c>
      <c r="K69" s="20">
        <v>3571709</v>
      </c>
      <c r="L69" s="20">
        <v>3645409</v>
      </c>
      <c r="M69" s="20">
        <v>10748627</v>
      </c>
      <c r="N69" s="20"/>
      <c r="O69" s="20"/>
      <c r="P69" s="20"/>
      <c r="Q69" s="20"/>
      <c r="R69" s="20"/>
      <c r="S69" s="20"/>
      <c r="T69" s="20"/>
      <c r="U69" s="20"/>
      <c r="V69" s="20">
        <v>14376620</v>
      </c>
      <c r="W69" s="20">
        <v>19050000</v>
      </c>
      <c r="X69" s="20"/>
      <c r="Y69" s="19"/>
      <c r="Z69" s="22">
        <v>38100000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>
        <v>3627993</v>
      </c>
      <c r="G73" s="20"/>
      <c r="H73" s="20"/>
      <c r="I73" s="20">
        <v>3627993</v>
      </c>
      <c r="J73" s="20">
        <v>3531509</v>
      </c>
      <c r="K73" s="20">
        <v>3571709</v>
      </c>
      <c r="L73" s="20">
        <v>3645409</v>
      </c>
      <c r="M73" s="20">
        <v>10748627</v>
      </c>
      <c r="N73" s="20"/>
      <c r="O73" s="20"/>
      <c r="P73" s="20"/>
      <c r="Q73" s="20"/>
      <c r="R73" s="20"/>
      <c r="S73" s="20"/>
      <c r="T73" s="20"/>
      <c r="U73" s="20"/>
      <c r="V73" s="20">
        <v>14376620</v>
      </c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>
        <v>38100000</v>
      </c>
      <c r="E74" s="20">
        <v>38100000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19050000</v>
      </c>
      <c r="X74" s="20"/>
      <c r="Y74" s="19"/>
      <c r="Z74" s="22">
        <v>38100000</v>
      </c>
    </row>
    <row r="75" spans="1:26" ht="13.5" hidden="1">
      <c r="A75" s="39" t="s">
        <v>118</v>
      </c>
      <c r="B75" s="27"/>
      <c r="C75" s="27"/>
      <c r="D75" s="28">
        <v>10203255</v>
      </c>
      <c r="E75" s="29">
        <v>10203255</v>
      </c>
      <c r="F75" s="29">
        <v>1067708</v>
      </c>
      <c r="G75" s="29"/>
      <c r="H75" s="29"/>
      <c r="I75" s="29">
        <v>1067708</v>
      </c>
      <c r="J75" s="29">
        <v>1128794</v>
      </c>
      <c r="K75" s="29">
        <v>1155511</v>
      </c>
      <c r="L75" s="29">
        <v>1193959</v>
      </c>
      <c r="M75" s="29">
        <v>3478264</v>
      </c>
      <c r="N75" s="29"/>
      <c r="O75" s="29"/>
      <c r="P75" s="29"/>
      <c r="Q75" s="29"/>
      <c r="R75" s="29"/>
      <c r="S75" s="29"/>
      <c r="T75" s="29"/>
      <c r="U75" s="29"/>
      <c r="V75" s="29">
        <v>4545972</v>
      </c>
      <c r="W75" s="29">
        <v>5101628</v>
      </c>
      <c r="X75" s="29"/>
      <c r="Y75" s="28"/>
      <c r="Z75" s="30">
        <v>10203255</v>
      </c>
    </row>
    <row r="76" spans="1:26" ht="13.5" hidden="1">
      <c r="A76" s="41" t="s">
        <v>120</v>
      </c>
      <c r="B76" s="31"/>
      <c r="C76" s="31"/>
      <c r="D76" s="32">
        <v>81303000</v>
      </c>
      <c r="E76" s="33">
        <v>81303000</v>
      </c>
      <c r="F76" s="33">
        <v>2470409</v>
      </c>
      <c r="G76" s="33">
        <v>2272657</v>
      </c>
      <c r="H76" s="33">
        <v>2305153</v>
      </c>
      <c r="I76" s="33">
        <v>7048219</v>
      </c>
      <c r="J76" s="33">
        <v>1715967</v>
      </c>
      <c r="K76" s="33">
        <v>2137884</v>
      </c>
      <c r="L76" s="33">
        <v>2524114</v>
      </c>
      <c r="M76" s="33">
        <v>6377965</v>
      </c>
      <c r="N76" s="33"/>
      <c r="O76" s="33"/>
      <c r="P76" s="33"/>
      <c r="Q76" s="33"/>
      <c r="R76" s="33"/>
      <c r="S76" s="33"/>
      <c r="T76" s="33"/>
      <c r="U76" s="33"/>
      <c r="V76" s="33">
        <v>13426184</v>
      </c>
      <c r="W76" s="33">
        <v>40656000</v>
      </c>
      <c r="X76" s="33"/>
      <c r="Y76" s="32"/>
      <c r="Z76" s="34">
        <v>81303000</v>
      </c>
    </row>
    <row r="77" spans="1:26" ht="13.5" hidden="1">
      <c r="A77" s="36" t="s">
        <v>31</v>
      </c>
      <c r="B77" s="18"/>
      <c r="C77" s="18"/>
      <c r="D77" s="19">
        <v>33000000</v>
      </c>
      <c r="E77" s="20">
        <v>33000000</v>
      </c>
      <c r="F77" s="20">
        <v>1514407</v>
      </c>
      <c r="G77" s="20">
        <v>1064307</v>
      </c>
      <c r="H77" s="20">
        <v>1511745</v>
      </c>
      <c r="I77" s="20">
        <v>4090459</v>
      </c>
      <c r="J77" s="20">
        <v>794057</v>
      </c>
      <c r="K77" s="20">
        <v>889065</v>
      </c>
      <c r="L77" s="20">
        <v>1350182</v>
      </c>
      <c r="M77" s="20">
        <v>3033304</v>
      </c>
      <c r="N77" s="20"/>
      <c r="O77" s="20"/>
      <c r="P77" s="20"/>
      <c r="Q77" s="20"/>
      <c r="R77" s="20"/>
      <c r="S77" s="20"/>
      <c r="T77" s="20"/>
      <c r="U77" s="20"/>
      <c r="V77" s="20">
        <v>7123763</v>
      </c>
      <c r="W77" s="20">
        <v>15834000</v>
      </c>
      <c r="X77" s="20"/>
      <c r="Y77" s="19"/>
      <c r="Z77" s="22">
        <v>33000000</v>
      </c>
    </row>
    <row r="78" spans="1:26" ht="13.5" hidden="1">
      <c r="A78" s="37" t="s">
        <v>32</v>
      </c>
      <c r="B78" s="18"/>
      <c r="C78" s="18"/>
      <c r="D78" s="19">
        <v>38100000</v>
      </c>
      <c r="E78" s="20">
        <v>38100000</v>
      </c>
      <c r="F78" s="20">
        <v>932467</v>
      </c>
      <c r="G78" s="20">
        <v>1186975</v>
      </c>
      <c r="H78" s="20">
        <v>732460</v>
      </c>
      <c r="I78" s="20">
        <v>2851902</v>
      </c>
      <c r="J78" s="20">
        <v>899596</v>
      </c>
      <c r="K78" s="20">
        <v>1223766</v>
      </c>
      <c r="L78" s="20">
        <v>1148202</v>
      </c>
      <c r="M78" s="20">
        <v>3271564</v>
      </c>
      <c r="N78" s="20"/>
      <c r="O78" s="20"/>
      <c r="P78" s="20"/>
      <c r="Q78" s="20"/>
      <c r="R78" s="20"/>
      <c r="S78" s="20"/>
      <c r="T78" s="20"/>
      <c r="U78" s="20"/>
      <c r="V78" s="20">
        <v>6123466</v>
      </c>
      <c r="W78" s="20">
        <v>19742000</v>
      </c>
      <c r="X78" s="20"/>
      <c r="Y78" s="19"/>
      <c r="Z78" s="22">
        <v>38100000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1122000</v>
      </c>
      <c r="E82" s="20">
        <v>1122000</v>
      </c>
      <c r="F82" s="20">
        <v>205666</v>
      </c>
      <c r="G82" s="20">
        <v>172789</v>
      </c>
      <c r="H82" s="20">
        <v>222342</v>
      </c>
      <c r="I82" s="20">
        <v>600797</v>
      </c>
      <c r="J82" s="20">
        <v>226663</v>
      </c>
      <c r="K82" s="20">
        <v>218848</v>
      </c>
      <c r="L82" s="20">
        <v>205202</v>
      </c>
      <c r="M82" s="20">
        <v>650713</v>
      </c>
      <c r="N82" s="20"/>
      <c r="O82" s="20"/>
      <c r="P82" s="20"/>
      <c r="Q82" s="20"/>
      <c r="R82" s="20"/>
      <c r="S82" s="20"/>
      <c r="T82" s="20"/>
      <c r="U82" s="20"/>
      <c r="V82" s="20">
        <v>1251510</v>
      </c>
      <c r="W82" s="20">
        <v>567000</v>
      </c>
      <c r="X82" s="20"/>
      <c r="Y82" s="19"/>
      <c r="Z82" s="22">
        <v>1122000</v>
      </c>
    </row>
    <row r="83" spans="1:26" ht="13.5" hidden="1">
      <c r="A83" s="38" t="s">
        <v>117</v>
      </c>
      <c r="B83" s="18"/>
      <c r="C83" s="18"/>
      <c r="D83" s="19">
        <v>36978000</v>
      </c>
      <c r="E83" s="20">
        <v>36978000</v>
      </c>
      <c r="F83" s="20">
        <v>726801</v>
      </c>
      <c r="G83" s="20">
        <v>1014186</v>
      </c>
      <c r="H83" s="20">
        <v>510118</v>
      </c>
      <c r="I83" s="20">
        <v>2251105</v>
      </c>
      <c r="J83" s="20">
        <v>672933</v>
      </c>
      <c r="K83" s="20">
        <v>1004918</v>
      </c>
      <c r="L83" s="20">
        <v>943000</v>
      </c>
      <c r="M83" s="20">
        <v>2620851</v>
      </c>
      <c r="N83" s="20"/>
      <c r="O83" s="20"/>
      <c r="P83" s="20"/>
      <c r="Q83" s="20"/>
      <c r="R83" s="20"/>
      <c r="S83" s="20"/>
      <c r="T83" s="20"/>
      <c r="U83" s="20"/>
      <c r="V83" s="20">
        <v>4871956</v>
      </c>
      <c r="W83" s="20">
        <v>19175000</v>
      </c>
      <c r="X83" s="20"/>
      <c r="Y83" s="19"/>
      <c r="Z83" s="22">
        <v>36978000</v>
      </c>
    </row>
    <row r="84" spans="1:26" ht="13.5" hidden="1">
      <c r="A84" s="39" t="s">
        <v>118</v>
      </c>
      <c r="B84" s="27"/>
      <c r="C84" s="27"/>
      <c r="D84" s="28">
        <v>10203000</v>
      </c>
      <c r="E84" s="29">
        <v>10203000</v>
      </c>
      <c r="F84" s="29">
        <v>23535</v>
      </c>
      <c r="G84" s="29">
        <v>21375</v>
      </c>
      <c r="H84" s="29">
        <v>60948</v>
      </c>
      <c r="I84" s="29">
        <v>105858</v>
      </c>
      <c r="J84" s="29">
        <v>22314</v>
      </c>
      <c r="K84" s="29">
        <v>25053</v>
      </c>
      <c r="L84" s="29">
        <v>25730</v>
      </c>
      <c r="M84" s="29">
        <v>73097</v>
      </c>
      <c r="N84" s="29"/>
      <c r="O84" s="29"/>
      <c r="P84" s="29"/>
      <c r="Q84" s="29"/>
      <c r="R84" s="29"/>
      <c r="S84" s="29"/>
      <c r="T84" s="29"/>
      <c r="U84" s="29"/>
      <c r="V84" s="29">
        <v>178955</v>
      </c>
      <c r="W84" s="29">
        <v>5080000</v>
      </c>
      <c r="X84" s="29"/>
      <c r="Y84" s="28"/>
      <c r="Z84" s="30">
        <v>10203000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28090803</v>
      </c>
      <c r="C5" s="18">
        <v>0</v>
      </c>
      <c r="D5" s="58">
        <v>37761063</v>
      </c>
      <c r="E5" s="59">
        <v>37761063</v>
      </c>
      <c r="F5" s="59">
        <v>2168601</v>
      </c>
      <c r="G5" s="59">
        <v>1746716</v>
      </c>
      <c r="H5" s="59">
        <v>2090070</v>
      </c>
      <c r="I5" s="59">
        <v>6005387</v>
      </c>
      <c r="J5" s="59">
        <v>1821108</v>
      </c>
      <c r="K5" s="59">
        <v>2539000</v>
      </c>
      <c r="L5" s="59">
        <v>2078868</v>
      </c>
      <c r="M5" s="59">
        <v>6438976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12444363</v>
      </c>
      <c r="W5" s="59">
        <v>18880532</v>
      </c>
      <c r="X5" s="59">
        <v>-6436169</v>
      </c>
      <c r="Y5" s="60">
        <v>-34.09</v>
      </c>
      <c r="Z5" s="61">
        <v>37761063</v>
      </c>
    </row>
    <row r="6" spans="1:26" ht="13.5">
      <c r="A6" s="57" t="s">
        <v>32</v>
      </c>
      <c r="B6" s="18">
        <v>216006170</v>
      </c>
      <c r="C6" s="18">
        <v>0</v>
      </c>
      <c r="D6" s="58">
        <v>248921000</v>
      </c>
      <c r="E6" s="59">
        <v>248921000</v>
      </c>
      <c r="F6" s="59">
        <v>20248255</v>
      </c>
      <c r="G6" s="59">
        <v>14241655</v>
      </c>
      <c r="H6" s="59">
        <v>17951504</v>
      </c>
      <c r="I6" s="59">
        <v>52441414</v>
      </c>
      <c r="J6" s="59">
        <v>17666322</v>
      </c>
      <c r="K6" s="59">
        <v>18989000</v>
      </c>
      <c r="L6" s="59">
        <v>16371988</v>
      </c>
      <c r="M6" s="59">
        <v>53027310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105468724</v>
      </c>
      <c r="W6" s="59">
        <v>124460500</v>
      </c>
      <c r="X6" s="59">
        <v>-18991776</v>
      </c>
      <c r="Y6" s="60">
        <v>-15.26</v>
      </c>
      <c r="Z6" s="61">
        <v>248921000</v>
      </c>
    </row>
    <row r="7" spans="1:26" ht="13.5">
      <c r="A7" s="57" t="s">
        <v>33</v>
      </c>
      <c r="B7" s="18">
        <v>1339096</v>
      </c>
      <c r="C7" s="18">
        <v>0</v>
      </c>
      <c r="D7" s="58">
        <v>593000</v>
      </c>
      <c r="E7" s="59">
        <v>593000</v>
      </c>
      <c r="F7" s="59">
        <v>0</v>
      </c>
      <c r="G7" s="59">
        <v>0</v>
      </c>
      <c r="H7" s="59">
        <v>146088</v>
      </c>
      <c r="I7" s="59">
        <v>146088</v>
      </c>
      <c r="J7" s="59">
        <v>133755</v>
      </c>
      <c r="K7" s="59">
        <v>178000</v>
      </c>
      <c r="L7" s="59">
        <v>98325</v>
      </c>
      <c r="M7" s="59">
        <v>410080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556168</v>
      </c>
      <c r="W7" s="59">
        <v>296500</v>
      </c>
      <c r="X7" s="59">
        <v>259668</v>
      </c>
      <c r="Y7" s="60">
        <v>87.58</v>
      </c>
      <c r="Z7" s="61">
        <v>593000</v>
      </c>
    </row>
    <row r="8" spans="1:26" ht="13.5">
      <c r="A8" s="57" t="s">
        <v>34</v>
      </c>
      <c r="B8" s="18">
        <v>248744909</v>
      </c>
      <c r="C8" s="18">
        <v>0</v>
      </c>
      <c r="D8" s="58">
        <v>260300000</v>
      </c>
      <c r="E8" s="59">
        <v>260300000</v>
      </c>
      <c r="F8" s="59">
        <v>79181000</v>
      </c>
      <c r="G8" s="59">
        <v>0</v>
      </c>
      <c r="H8" s="59">
        <v>0</v>
      </c>
      <c r="I8" s="59">
        <v>79181000</v>
      </c>
      <c r="J8" s="59">
        <v>0</v>
      </c>
      <c r="K8" s="59">
        <v>82484000</v>
      </c>
      <c r="L8" s="59">
        <v>0</v>
      </c>
      <c r="M8" s="59">
        <v>82484000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161665000</v>
      </c>
      <c r="W8" s="59">
        <v>130150000</v>
      </c>
      <c r="X8" s="59">
        <v>31515000</v>
      </c>
      <c r="Y8" s="60">
        <v>24.21</v>
      </c>
      <c r="Z8" s="61">
        <v>260300000</v>
      </c>
    </row>
    <row r="9" spans="1:26" ht="13.5">
      <c r="A9" s="57" t="s">
        <v>35</v>
      </c>
      <c r="B9" s="18">
        <v>41128589</v>
      </c>
      <c r="C9" s="18">
        <v>0</v>
      </c>
      <c r="D9" s="58">
        <v>43274000</v>
      </c>
      <c r="E9" s="59">
        <v>43274000</v>
      </c>
      <c r="F9" s="59">
        <v>2702868</v>
      </c>
      <c r="G9" s="59">
        <v>2499886</v>
      </c>
      <c r="H9" s="59">
        <v>3068785</v>
      </c>
      <c r="I9" s="59">
        <v>8271539</v>
      </c>
      <c r="J9" s="59">
        <v>3098034</v>
      </c>
      <c r="K9" s="59">
        <v>2458000</v>
      </c>
      <c r="L9" s="59">
        <v>3585674</v>
      </c>
      <c r="M9" s="59">
        <v>9141708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17413247</v>
      </c>
      <c r="W9" s="59">
        <v>21637000</v>
      </c>
      <c r="X9" s="59">
        <v>-4223753</v>
      </c>
      <c r="Y9" s="60">
        <v>-19.52</v>
      </c>
      <c r="Z9" s="61">
        <v>43274000</v>
      </c>
    </row>
    <row r="10" spans="1:26" ht="25.5">
      <c r="A10" s="62" t="s">
        <v>105</v>
      </c>
      <c r="B10" s="63">
        <f>SUM(B5:B9)</f>
        <v>535309567</v>
      </c>
      <c r="C10" s="63">
        <f>SUM(C5:C9)</f>
        <v>0</v>
      </c>
      <c r="D10" s="64">
        <f aca="true" t="shared" si="0" ref="D10:Z10">SUM(D5:D9)</f>
        <v>590849063</v>
      </c>
      <c r="E10" s="65">
        <f t="shared" si="0"/>
        <v>590849063</v>
      </c>
      <c r="F10" s="65">
        <f t="shared" si="0"/>
        <v>104300724</v>
      </c>
      <c r="G10" s="65">
        <f t="shared" si="0"/>
        <v>18488257</v>
      </c>
      <c r="H10" s="65">
        <f t="shared" si="0"/>
        <v>23256447</v>
      </c>
      <c r="I10" s="65">
        <f t="shared" si="0"/>
        <v>146045428</v>
      </c>
      <c r="J10" s="65">
        <f t="shared" si="0"/>
        <v>22719219</v>
      </c>
      <c r="K10" s="65">
        <f t="shared" si="0"/>
        <v>106648000</v>
      </c>
      <c r="L10" s="65">
        <f t="shared" si="0"/>
        <v>22134855</v>
      </c>
      <c r="M10" s="65">
        <f t="shared" si="0"/>
        <v>151502074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297547502</v>
      </c>
      <c r="W10" s="65">
        <f t="shared" si="0"/>
        <v>295424532</v>
      </c>
      <c r="X10" s="65">
        <f t="shared" si="0"/>
        <v>2122970</v>
      </c>
      <c r="Y10" s="66">
        <f>+IF(W10&lt;&gt;0,(X10/W10)*100,0)</f>
        <v>0.7186166922657594</v>
      </c>
      <c r="Z10" s="67">
        <f t="shared" si="0"/>
        <v>590849063</v>
      </c>
    </row>
    <row r="11" spans="1:26" ht="13.5">
      <c r="A11" s="57" t="s">
        <v>36</v>
      </c>
      <c r="B11" s="18">
        <v>196668008</v>
      </c>
      <c r="C11" s="18">
        <v>0</v>
      </c>
      <c r="D11" s="58">
        <v>233567000</v>
      </c>
      <c r="E11" s="59">
        <v>233567000</v>
      </c>
      <c r="F11" s="59">
        <v>16861414</v>
      </c>
      <c r="G11" s="59">
        <v>17656766</v>
      </c>
      <c r="H11" s="59">
        <v>17236303</v>
      </c>
      <c r="I11" s="59">
        <v>51754483</v>
      </c>
      <c r="J11" s="59">
        <v>16734949</v>
      </c>
      <c r="K11" s="59">
        <v>16315000</v>
      </c>
      <c r="L11" s="59">
        <v>26014159</v>
      </c>
      <c r="M11" s="59">
        <v>59064108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110818591</v>
      </c>
      <c r="W11" s="59">
        <v>116783500</v>
      </c>
      <c r="X11" s="59">
        <v>-5964909</v>
      </c>
      <c r="Y11" s="60">
        <v>-5.11</v>
      </c>
      <c r="Z11" s="61">
        <v>233567000</v>
      </c>
    </row>
    <row r="12" spans="1:26" ht="13.5">
      <c r="A12" s="57" t="s">
        <v>37</v>
      </c>
      <c r="B12" s="18">
        <v>18470236</v>
      </c>
      <c r="C12" s="18">
        <v>0</v>
      </c>
      <c r="D12" s="58">
        <v>19359000</v>
      </c>
      <c r="E12" s="59">
        <v>19359000</v>
      </c>
      <c r="F12" s="59">
        <v>790622</v>
      </c>
      <c r="G12" s="59">
        <v>810322</v>
      </c>
      <c r="H12" s="59">
        <v>793691</v>
      </c>
      <c r="I12" s="59">
        <v>2394635</v>
      </c>
      <c r="J12" s="59">
        <v>792140</v>
      </c>
      <c r="K12" s="59">
        <v>1570000</v>
      </c>
      <c r="L12" s="59">
        <v>810211</v>
      </c>
      <c r="M12" s="59">
        <v>3172351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5566986</v>
      </c>
      <c r="W12" s="59">
        <v>9679500</v>
      </c>
      <c r="X12" s="59">
        <v>-4112514</v>
      </c>
      <c r="Y12" s="60">
        <v>-42.49</v>
      </c>
      <c r="Z12" s="61">
        <v>19359000</v>
      </c>
    </row>
    <row r="13" spans="1:26" ht="13.5">
      <c r="A13" s="57" t="s">
        <v>106</v>
      </c>
      <c r="B13" s="18">
        <v>112485571</v>
      </c>
      <c r="C13" s="18">
        <v>0</v>
      </c>
      <c r="D13" s="58">
        <v>137650000</v>
      </c>
      <c r="E13" s="59">
        <v>137650000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68825000</v>
      </c>
      <c r="X13" s="59">
        <v>-68825000</v>
      </c>
      <c r="Y13" s="60">
        <v>-100</v>
      </c>
      <c r="Z13" s="61">
        <v>137650000</v>
      </c>
    </row>
    <row r="14" spans="1:26" ht="13.5">
      <c r="A14" s="57" t="s">
        <v>38</v>
      </c>
      <c r="B14" s="18">
        <v>5240364</v>
      </c>
      <c r="C14" s="18">
        <v>0</v>
      </c>
      <c r="D14" s="58">
        <v>247000</v>
      </c>
      <c r="E14" s="59">
        <v>247000</v>
      </c>
      <c r="F14" s="59">
        <v>0</v>
      </c>
      <c r="G14" s="59">
        <v>0</v>
      </c>
      <c r="H14" s="59">
        <v>0</v>
      </c>
      <c r="I14" s="59">
        <v>0</v>
      </c>
      <c r="J14" s="59">
        <v>12202</v>
      </c>
      <c r="K14" s="59">
        <v>338000</v>
      </c>
      <c r="L14" s="59">
        <v>1520920</v>
      </c>
      <c r="M14" s="59">
        <v>1871122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1871122</v>
      </c>
      <c r="W14" s="59">
        <v>123500</v>
      </c>
      <c r="X14" s="59">
        <v>1747622</v>
      </c>
      <c r="Y14" s="60">
        <v>1415.08</v>
      </c>
      <c r="Z14" s="61">
        <v>247000</v>
      </c>
    </row>
    <row r="15" spans="1:26" ht="13.5">
      <c r="A15" s="57" t="s">
        <v>39</v>
      </c>
      <c r="B15" s="18">
        <v>156721190</v>
      </c>
      <c r="C15" s="18">
        <v>0</v>
      </c>
      <c r="D15" s="58">
        <v>174908000</v>
      </c>
      <c r="E15" s="59">
        <v>174908000</v>
      </c>
      <c r="F15" s="59">
        <v>0</v>
      </c>
      <c r="G15" s="59">
        <v>7252827</v>
      </c>
      <c r="H15" s="59">
        <v>7439934</v>
      </c>
      <c r="I15" s="59">
        <v>14692761</v>
      </c>
      <c r="J15" s="59">
        <v>2013821</v>
      </c>
      <c r="K15" s="59">
        <v>1719000</v>
      </c>
      <c r="L15" s="59">
        <v>51215836</v>
      </c>
      <c r="M15" s="59">
        <v>54948657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69641418</v>
      </c>
      <c r="W15" s="59">
        <v>87454000</v>
      </c>
      <c r="X15" s="59">
        <v>-17812582</v>
      </c>
      <c r="Y15" s="60">
        <v>-20.37</v>
      </c>
      <c r="Z15" s="61">
        <v>174908000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140957810</v>
      </c>
      <c r="C17" s="18">
        <v>0</v>
      </c>
      <c r="D17" s="58">
        <v>156339292</v>
      </c>
      <c r="E17" s="59">
        <v>156339292</v>
      </c>
      <c r="F17" s="59">
        <v>4827318</v>
      </c>
      <c r="G17" s="59">
        <v>15202623</v>
      </c>
      <c r="H17" s="59">
        <v>4162450</v>
      </c>
      <c r="I17" s="59">
        <v>24192391</v>
      </c>
      <c r="J17" s="59">
        <v>18060793</v>
      </c>
      <c r="K17" s="59">
        <v>7520000</v>
      </c>
      <c r="L17" s="59">
        <v>12070825</v>
      </c>
      <c r="M17" s="59">
        <v>37651618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61844009</v>
      </c>
      <c r="W17" s="59">
        <v>78169646</v>
      </c>
      <c r="X17" s="59">
        <v>-16325637</v>
      </c>
      <c r="Y17" s="60">
        <v>-20.88</v>
      </c>
      <c r="Z17" s="61">
        <v>156339292</v>
      </c>
    </row>
    <row r="18" spans="1:26" ht="13.5">
      <c r="A18" s="69" t="s">
        <v>42</v>
      </c>
      <c r="B18" s="70">
        <f>SUM(B11:B17)</f>
        <v>630543179</v>
      </c>
      <c r="C18" s="70">
        <f>SUM(C11:C17)</f>
        <v>0</v>
      </c>
      <c r="D18" s="71">
        <f aca="true" t="shared" si="1" ref="D18:Z18">SUM(D11:D17)</f>
        <v>722070292</v>
      </c>
      <c r="E18" s="72">
        <f t="shared" si="1"/>
        <v>722070292</v>
      </c>
      <c r="F18" s="72">
        <f t="shared" si="1"/>
        <v>22479354</v>
      </c>
      <c r="G18" s="72">
        <f t="shared" si="1"/>
        <v>40922538</v>
      </c>
      <c r="H18" s="72">
        <f t="shared" si="1"/>
        <v>29632378</v>
      </c>
      <c r="I18" s="72">
        <f t="shared" si="1"/>
        <v>93034270</v>
      </c>
      <c r="J18" s="72">
        <f t="shared" si="1"/>
        <v>37613905</v>
      </c>
      <c r="K18" s="72">
        <f t="shared" si="1"/>
        <v>27462000</v>
      </c>
      <c r="L18" s="72">
        <f t="shared" si="1"/>
        <v>91631951</v>
      </c>
      <c r="M18" s="72">
        <f t="shared" si="1"/>
        <v>156707856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249742126</v>
      </c>
      <c r="W18" s="72">
        <f t="shared" si="1"/>
        <v>361035146</v>
      </c>
      <c r="X18" s="72">
        <f t="shared" si="1"/>
        <v>-111293020</v>
      </c>
      <c r="Y18" s="66">
        <f>+IF(W18&lt;&gt;0,(X18/W18)*100,0)</f>
        <v>-30.826090266569228</v>
      </c>
      <c r="Z18" s="73">
        <f t="shared" si="1"/>
        <v>722070292</v>
      </c>
    </row>
    <row r="19" spans="1:26" ht="13.5">
      <c r="A19" s="69" t="s">
        <v>43</v>
      </c>
      <c r="B19" s="74">
        <f>+B10-B18</f>
        <v>-95233612</v>
      </c>
      <c r="C19" s="74">
        <f>+C10-C18</f>
        <v>0</v>
      </c>
      <c r="D19" s="75">
        <f aca="true" t="shared" si="2" ref="D19:Z19">+D10-D18</f>
        <v>-131221229</v>
      </c>
      <c r="E19" s="76">
        <f t="shared" si="2"/>
        <v>-131221229</v>
      </c>
      <c r="F19" s="76">
        <f t="shared" si="2"/>
        <v>81821370</v>
      </c>
      <c r="G19" s="76">
        <f t="shared" si="2"/>
        <v>-22434281</v>
      </c>
      <c r="H19" s="76">
        <f t="shared" si="2"/>
        <v>-6375931</v>
      </c>
      <c r="I19" s="76">
        <f t="shared" si="2"/>
        <v>53011158</v>
      </c>
      <c r="J19" s="76">
        <f t="shared" si="2"/>
        <v>-14894686</v>
      </c>
      <c r="K19" s="76">
        <f t="shared" si="2"/>
        <v>79186000</v>
      </c>
      <c r="L19" s="76">
        <f t="shared" si="2"/>
        <v>-69497096</v>
      </c>
      <c r="M19" s="76">
        <f t="shared" si="2"/>
        <v>-5205782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47805376</v>
      </c>
      <c r="W19" s="76">
        <f>IF(E10=E18,0,W10-W18)</f>
        <v>-65610614</v>
      </c>
      <c r="X19" s="76">
        <f t="shared" si="2"/>
        <v>113415990</v>
      </c>
      <c r="Y19" s="77">
        <f>+IF(W19&lt;&gt;0,(X19/W19)*100,0)</f>
        <v>-172.86225975571574</v>
      </c>
      <c r="Z19" s="78">
        <f t="shared" si="2"/>
        <v>-131221229</v>
      </c>
    </row>
    <row r="20" spans="1:26" ht="13.5">
      <c r="A20" s="57" t="s">
        <v>44</v>
      </c>
      <c r="B20" s="18">
        <v>62781925</v>
      </c>
      <c r="C20" s="18">
        <v>0</v>
      </c>
      <c r="D20" s="58">
        <v>101700000</v>
      </c>
      <c r="E20" s="59">
        <v>101700000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50850000</v>
      </c>
      <c r="X20" s="59">
        <v>-50850000</v>
      </c>
      <c r="Y20" s="60">
        <v>-100</v>
      </c>
      <c r="Z20" s="61">
        <v>101700000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-32451687</v>
      </c>
      <c r="C22" s="85">
        <f>SUM(C19:C21)</f>
        <v>0</v>
      </c>
      <c r="D22" s="86">
        <f aca="true" t="shared" si="3" ref="D22:Z22">SUM(D19:D21)</f>
        <v>-29521229</v>
      </c>
      <c r="E22" s="87">
        <f t="shared" si="3"/>
        <v>-29521229</v>
      </c>
      <c r="F22" s="87">
        <f t="shared" si="3"/>
        <v>81821370</v>
      </c>
      <c r="G22" s="87">
        <f t="shared" si="3"/>
        <v>-22434281</v>
      </c>
      <c r="H22" s="87">
        <f t="shared" si="3"/>
        <v>-6375931</v>
      </c>
      <c r="I22" s="87">
        <f t="shared" si="3"/>
        <v>53011158</v>
      </c>
      <c r="J22" s="87">
        <f t="shared" si="3"/>
        <v>-14894686</v>
      </c>
      <c r="K22" s="87">
        <f t="shared" si="3"/>
        <v>79186000</v>
      </c>
      <c r="L22" s="87">
        <f t="shared" si="3"/>
        <v>-69497096</v>
      </c>
      <c r="M22" s="87">
        <f t="shared" si="3"/>
        <v>-5205782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47805376</v>
      </c>
      <c r="W22" s="87">
        <f t="shared" si="3"/>
        <v>-14760614</v>
      </c>
      <c r="X22" s="87">
        <f t="shared" si="3"/>
        <v>62565990</v>
      </c>
      <c r="Y22" s="88">
        <f>+IF(W22&lt;&gt;0,(X22/W22)*100,0)</f>
        <v>-423.8711885562484</v>
      </c>
      <c r="Z22" s="89">
        <f t="shared" si="3"/>
        <v>-29521229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-32451687</v>
      </c>
      <c r="C24" s="74">
        <f>SUM(C22:C23)</f>
        <v>0</v>
      </c>
      <c r="D24" s="75">
        <f aca="true" t="shared" si="4" ref="D24:Z24">SUM(D22:D23)</f>
        <v>-29521229</v>
      </c>
      <c r="E24" s="76">
        <f t="shared" si="4"/>
        <v>-29521229</v>
      </c>
      <c r="F24" s="76">
        <f t="shared" si="4"/>
        <v>81821370</v>
      </c>
      <c r="G24" s="76">
        <f t="shared" si="4"/>
        <v>-22434281</v>
      </c>
      <c r="H24" s="76">
        <f t="shared" si="4"/>
        <v>-6375931</v>
      </c>
      <c r="I24" s="76">
        <f t="shared" si="4"/>
        <v>53011158</v>
      </c>
      <c r="J24" s="76">
        <f t="shared" si="4"/>
        <v>-14894686</v>
      </c>
      <c r="K24" s="76">
        <f t="shared" si="4"/>
        <v>79186000</v>
      </c>
      <c r="L24" s="76">
        <f t="shared" si="4"/>
        <v>-69497096</v>
      </c>
      <c r="M24" s="76">
        <f t="shared" si="4"/>
        <v>-5205782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47805376</v>
      </c>
      <c r="W24" s="76">
        <f t="shared" si="4"/>
        <v>-14760614</v>
      </c>
      <c r="X24" s="76">
        <f t="shared" si="4"/>
        <v>62565990</v>
      </c>
      <c r="Y24" s="77">
        <f>+IF(W24&lt;&gt;0,(X24/W24)*100,0)</f>
        <v>-423.8711885562484</v>
      </c>
      <c r="Z24" s="78">
        <f t="shared" si="4"/>
        <v>-29521229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86926346</v>
      </c>
      <c r="C27" s="21">
        <v>0</v>
      </c>
      <c r="D27" s="98">
        <v>134399038</v>
      </c>
      <c r="E27" s="99">
        <v>134399038</v>
      </c>
      <c r="F27" s="99">
        <v>658677</v>
      </c>
      <c r="G27" s="99">
        <v>16698894</v>
      </c>
      <c r="H27" s="99">
        <v>8451026</v>
      </c>
      <c r="I27" s="99">
        <v>25808597</v>
      </c>
      <c r="J27" s="99">
        <v>12997064</v>
      </c>
      <c r="K27" s="99">
        <v>8893004</v>
      </c>
      <c r="L27" s="99">
        <v>13608326</v>
      </c>
      <c r="M27" s="99">
        <v>35498394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61306991</v>
      </c>
      <c r="W27" s="99">
        <v>67199519</v>
      </c>
      <c r="X27" s="99">
        <v>-5892528</v>
      </c>
      <c r="Y27" s="100">
        <v>-8.77</v>
      </c>
      <c r="Z27" s="101">
        <v>134399038</v>
      </c>
    </row>
    <row r="28" spans="1:26" ht="13.5">
      <c r="A28" s="102" t="s">
        <v>44</v>
      </c>
      <c r="B28" s="18">
        <v>65151680</v>
      </c>
      <c r="C28" s="18">
        <v>0</v>
      </c>
      <c r="D28" s="58">
        <v>102020038</v>
      </c>
      <c r="E28" s="59">
        <v>102020038</v>
      </c>
      <c r="F28" s="59">
        <v>658677</v>
      </c>
      <c r="G28" s="59">
        <v>15262842</v>
      </c>
      <c r="H28" s="59">
        <v>8451026</v>
      </c>
      <c r="I28" s="59">
        <v>24372545</v>
      </c>
      <c r="J28" s="59">
        <v>11830703</v>
      </c>
      <c r="K28" s="59">
        <v>7755518</v>
      </c>
      <c r="L28" s="59">
        <v>13395871</v>
      </c>
      <c r="M28" s="59">
        <v>32982092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57354637</v>
      </c>
      <c r="W28" s="59">
        <v>51010019</v>
      </c>
      <c r="X28" s="59">
        <v>6344618</v>
      </c>
      <c r="Y28" s="60">
        <v>12.44</v>
      </c>
      <c r="Z28" s="61">
        <v>102020038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21774666</v>
      </c>
      <c r="C31" s="18">
        <v>0</v>
      </c>
      <c r="D31" s="58">
        <v>32379000</v>
      </c>
      <c r="E31" s="59">
        <v>32379000</v>
      </c>
      <c r="F31" s="59">
        <v>0</v>
      </c>
      <c r="G31" s="59">
        <v>1436052</v>
      </c>
      <c r="H31" s="59">
        <v>0</v>
      </c>
      <c r="I31" s="59">
        <v>1436052</v>
      </c>
      <c r="J31" s="59">
        <v>1166361</v>
      </c>
      <c r="K31" s="59">
        <v>1137486</v>
      </c>
      <c r="L31" s="59">
        <v>212455</v>
      </c>
      <c r="M31" s="59">
        <v>2516302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3952354</v>
      </c>
      <c r="W31" s="59">
        <v>16189500</v>
      </c>
      <c r="X31" s="59">
        <v>-12237146</v>
      </c>
      <c r="Y31" s="60">
        <v>-75.59</v>
      </c>
      <c r="Z31" s="61">
        <v>32379000</v>
      </c>
    </row>
    <row r="32" spans="1:26" ht="13.5">
      <c r="A32" s="69" t="s">
        <v>50</v>
      </c>
      <c r="B32" s="21">
        <f>SUM(B28:B31)</f>
        <v>86926346</v>
      </c>
      <c r="C32" s="21">
        <f>SUM(C28:C31)</f>
        <v>0</v>
      </c>
      <c r="D32" s="98">
        <f aca="true" t="shared" si="5" ref="D32:Z32">SUM(D28:D31)</f>
        <v>134399038</v>
      </c>
      <c r="E32" s="99">
        <f t="shared" si="5"/>
        <v>134399038</v>
      </c>
      <c r="F32" s="99">
        <f t="shared" si="5"/>
        <v>658677</v>
      </c>
      <c r="G32" s="99">
        <f t="shared" si="5"/>
        <v>16698894</v>
      </c>
      <c r="H32" s="99">
        <f t="shared" si="5"/>
        <v>8451026</v>
      </c>
      <c r="I32" s="99">
        <f t="shared" si="5"/>
        <v>25808597</v>
      </c>
      <c r="J32" s="99">
        <f t="shared" si="5"/>
        <v>12997064</v>
      </c>
      <c r="K32" s="99">
        <f t="shared" si="5"/>
        <v>8893004</v>
      </c>
      <c r="L32" s="99">
        <f t="shared" si="5"/>
        <v>13608326</v>
      </c>
      <c r="M32" s="99">
        <f t="shared" si="5"/>
        <v>35498394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61306991</v>
      </c>
      <c r="W32" s="99">
        <f t="shared" si="5"/>
        <v>67199519</v>
      </c>
      <c r="X32" s="99">
        <f t="shared" si="5"/>
        <v>-5892528</v>
      </c>
      <c r="Y32" s="100">
        <f>+IF(W32&lt;&gt;0,(X32/W32)*100,0)</f>
        <v>-8.768705621241129</v>
      </c>
      <c r="Z32" s="101">
        <f t="shared" si="5"/>
        <v>134399038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408640569</v>
      </c>
      <c r="C35" s="18">
        <v>0</v>
      </c>
      <c r="D35" s="58">
        <v>262000000</v>
      </c>
      <c r="E35" s="59">
        <v>262000000</v>
      </c>
      <c r="F35" s="59">
        <v>303084171</v>
      </c>
      <c r="G35" s="59">
        <v>271673438</v>
      </c>
      <c r="H35" s="59">
        <v>261128004</v>
      </c>
      <c r="I35" s="59">
        <v>261128004</v>
      </c>
      <c r="J35" s="59">
        <v>250863860</v>
      </c>
      <c r="K35" s="59">
        <v>333044317</v>
      </c>
      <c r="L35" s="59">
        <v>557380445</v>
      </c>
      <c r="M35" s="59">
        <v>557380445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557380445</v>
      </c>
      <c r="W35" s="59">
        <v>131000000</v>
      </c>
      <c r="X35" s="59">
        <v>426380445</v>
      </c>
      <c r="Y35" s="60">
        <v>325.48</v>
      </c>
      <c r="Z35" s="61">
        <v>262000000</v>
      </c>
    </row>
    <row r="36" spans="1:26" ht="13.5">
      <c r="A36" s="57" t="s">
        <v>53</v>
      </c>
      <c r="B36" s="18">
        <v>1824913323</v>
      </c>
      <c r="C36" s="18">
        <v>0</v>
      </c>
      <c r="D36" s="58">
        <v>1813027000</v>
      </c>
      <c r="E36" s="59">
        <v>1813027000</v>
      </c>
      <c r="F36" s="59">
        <v>2324940111</v>
      </c>
      <c r="G36" s="59">
        <v>1825122000</v>
      </c>
      <c r="H36" s="59">
        <v>1825080151</v>
      </c>
      <c r="I36" s="59">
        <v>1825080151</v>
      </c>
      <c r="J36" s="59">
        <v>1825080151</v>
      </c>
      <c r="K36" s="59">
        <v>1825080151</v>
      </c>
      <c r="L36" s="59">
        <v>1824913323</v>
      </c>
      <c r="M36" s="59">
        <v>1824913323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1824913323</v>
      </c>
      <c r="W36" s="59">
        <v>906513500</v>
      </c>
      <c r="X36" s="59">
        <v>918399823</v>
      </c>
      <c r="Y36" s="60">
        <v>101.31</v>
      </c>
      <c r="Z36" s="61">
        <v>1813027000</v>
      </c>
    </row>
    <row r="37" spans="1:26" ht="13.5">
      <c r="A37" s="57" t="s">
        <v>54</v>
      </c>
      <c r="B37" s="18">
        <v>186529771</v>
      </c>
      <c r="C37" s="18">
        <v>0</v>
      </c>
      <c r="D37" s="58">
        <v>22200000</v>
      </c>
      <c r="E37" s="59">
        <v>22200000</v>
      </c>
      <c r="F37" s="59">
        <v>77685379</v>
      </c>
      <c r="G37" s="59">
        <v>75157620</v>
      </c>
      <c r="H37" s="59">
        <v>108085189</v>
      </c>
      <c r="I37" s="59">
        <v>108085189</v>
      </c>
      <c r="J37" s="59">
        <v>91722531</v>
      </c>
      <c r="K37" s="59">
        <v>141542335</v>
      </c>
      <c r="L37" s="59">
        <v>60614333</v>
      </c>
      <c r="M37" s="59">
        <v>60614333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60614333</v>
      </c>
      <c r="W37" s="59">
        <v>11100000</v>
      </c>
      <c r="X37" s="59">
        <v>49514333</v>
      </c>
      <c r="Y37" s="60">
        <v>446.08</v>
      </c>
      <c r="Z37" s="61">
        <v>22200000</v>
      </c>
    </row>
    <row r="38" spans="1:26" ht="13.5">
      <c r="A38" s="57" t="s">
        <v>55</v>
      </c>
      <c r="B38" s="18">
        <v>43628934</v>
      </c>
      <c r="C38" s="18">
        <v>0</v>
      </c>
      <c r="D38" s="58">
        <v>59800000</v>
      </c>
      <c r="E38" s="59">
        <v>59800000</v>
      </c>
      <c r="F38" s="59">
        <v>14571169</v>
      </c>
      <c r="G38" s="59">
        <v>14571169</v>
      </c>
      <c r="H38" s="59">
        <v>14571169</v>
      </c>
      <c r="I38" s="59">
        <v>14571169</v>
      </c>
      <c r="J38" s="59">
        <v>14571169</v>
      </c>
      <c r="K38" s="59">
        <v>14571169</v>
      </c>
      <c r="L38" s="59">
        <v>13005833</v>
      </c>
      <c r="M38" s="59">
        <v>13005833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13005833</v>
      </c>
      <c r="W38" s="59">
        <v>29900000</v>
      </c>
      <c r="X38" s="59">
        <v>-16894167</v>
      </c>
      <c r="Y38" s="60">
        <v>-56.5</v>
      </c>
      <c r="Z38" s="61">
        <v>59800000</v>
      </c>
    </row>
    <row r="39" spans="1:26" ht="13.5">
      <c r="A39" s="57" t="s">
        <v>56</v>
      </c>
      <c r="B39" s="18">
        <v>2003395187</v>
      </c>
      <c r="C39" s="18">
        <v>0</v>
      </c>
      <c r="D39" s="58">
        <v>1993027000</v>
      </c>
      <c r="E39" s="59">
        <v>1993027000</v>
      </c>
      <c r="F39" s="59">
        <v>2535767734</v>
      </c>
      <c r="G39" s="59">
        <v>2007066649</v>
      </c>
      <c r="H39" s="59">
        <v>1963551797</v>
      </c>
      <c r="I39" s="59">
        <v>1963551797</v>
      </c>
      <c r="J39" s="59">
        <v>1969650311</v>
      </c>
      <c r="K39" s="59">
        <v>2002010964</v>
      </c>
      <c r="L39" s="59">
        <v>2308673602</v>
      </c>
      <c r="M39" s="59">
        <v>2308673602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2308673602</v>
      </c>
      <c r="W39" s="59">
        <v>996513500</v>
      </c>
      <c r="X39" s="59">
        <v>1312160102</v>
      </c>
      <c r="Y39" s="60">
        <v>131.68</v>
      </c>
      <c r="Z39" s="61">
        <v>1993027000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105333738</v>
      </c>
      <c r="C42" s="18">
        <v>0</v>
      </c>
      <c r="D42" s="58">
        <v>60258321</v>
      </c>
      <c r="E42" s="59">
        <v>60258321</v>
      </c>
      <c r="F42" s="59">
        <v>66982121</v>
      </c>
      <c r="G42" s="59">
        <v>-3761626</v>
      </c>
      <c r="H42" s="59">
        <v>-3378331</v>
      </c>
      <c r="I42" s="59">
        <v>59842164</v>
      </c>
      <c r="J42" s="59">
        <v>-283150</v>
      </c>
      <c r="K42" s="59">
        <v>103897916</v>
      </c>
      <c r="L42" s="59">
        <v>-67015627</v>
      </c>
      <c r="M42" s="59">
        <v>36599139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96441303</v>
      </c>
      <c r="W42" s="59">
        <v>29154564</v>
      </c>
      <c r="X42" s="59">
        <v>67286739</v>
      </c>
      <c r="Y42" s="60">
        <v>230.79</v>
      </c>
      <c r="Z42" s="61">
        <v>60258321</v>
      </c>
    </row>
    <row r="43" spans="1:26" ht="13.5">
      <c r="A43" s="57" t="s">
        <v>59</v>
      </c>
      <c r="B43" s="18">
        <v>-86926346</v>
      </c>
      <c r="C43" s="18">
        <v>0</v>
      </c>
      <c r="D43" s="58">
        <v>-136393378</v>
      </c>
      <c r="E43" s="59">
        <v>-136393378</v>
      </c>
      <c r="F43" s="59">
        <v>-658677</v>
      </c>
      <c r="G43" s="59">
        <v>-16698894</v>
      </c>
      <c r="H43" s="59">
        <v>-9275200</v>
      </c>
      <c r="I43" s="59">
        <v>-26632771</v>
      </c>
      <c r="J43" s="59">
        <v>-14611536</v>
      </c>
      <c r="K43" s="59">
        <v>-8893004</v>
      </c>
      <c r="L43" s="59">
        <v>-15513492</v>
      </c>
      <c r="M43" s="59">
        <v>-39018032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-65650803</v>
      </c>
      <c r="W43" s="59">
        <v>-67556388</v>
      </c>
      <c r="X43" s="59">
        <v>1905585</v>
      </c>
      <c r="Y43" s="60">
        <v>-2.82</v>
      </c>
      <c r="Z43" s="61">
        <v>-136393378</v>
      </c>
    </row>
    <row r="44" spans="1:26" ht="13.5">
      <c r="A44" s="57" t="s">
        <v>60</v>
      </c>
      <c r="B44" s="18">
        <v>-2906057</v>
      </c>
      <c r="C44" s="18">
        <v>0</v>
      </c>
      <c r="D44" s="58">
        <v>-4468000</v>
      </c>
      <c r="E44" s="59">
        <v>-4468000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-981469</v>
      </c>
      <c r="M44" s="59">
        <v>-981469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-981469</v>
      </c>
      <c r="W44" s="59">
        <v>-21818246</v>
      </c>
      <c r="X44" s="59">
        <v>20836777</v>
      </c>
      <c r="Y44" s="60">
        <v>-95.5</v>
      </c>
      <c r="Z44" s="61">
        <v>-4468000</v>
      </c>
    </row>
    <row r="45" spans="1:26" ht="13.5">
      <c r="A45" s="69" t="s">
        <v>61</v>
      </c>
      <c r="B45" s="21">
        <v>10213786</v>
      </c>
      <c r="C45" s="21">
        <v>0</v>
      </c>
      <c r="D45" s="98">
        <v>-77603056</v>
      </c>
      <c r="E45" s="99">
        <v>-77603056</v>
      </c>
      <c r="F45" s="99">
        <v>77777484</v>
      </c>
      <c r="G45" s="99">
        <v>57316964</v>
      </c>
      <c r="H45" s="99">
        <v>44663433</v>
      </c>
      <c r="I45" s="99">
        <v>44663433</v>
      </c>
      <c r="J45" s="99">
        <v>29768747</v>
      </c>
      <c r="K45" s="99">
        <v>124773659</v>
      </c>
      <c r="L45" s="99">
        <v>41263071</v>
      </c>
      <c r="M45" s="99">
        <v>41263071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41263071</v>
      </c>
      <c r="W45" s="99">
        <v>-57220069</v>
      </c>
      <c r="X45" s="99">
        <v>98483140</v>
      </c>
      <c r="Y45" s="100">
        <v>-172.11</v>
      </c>
      <c r="Z45" s="101">
        <v>-77603056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-1942644</v>
      </c>
      <c r="E49" s="53">
        <v>16721578</v>
      </c>
      <c r="F49" s="53">
        <v>0</v>
      </c>
      <c r="G49" s="53">
        <v>0</v>
      </c>
      <c r="H49" s="53">
        <v>0</v>
      </c>
      <c r="I49" s="53">
        <v>7028542</v>
      </c>
      <c r="J49" s="53">
        <v>0</v>
      </c>
      <c r="K49" s="53">
        <v>0</v>
      </c>
      <c r="L49" s="53">
        <v>0</v>
      </c>
      <c r="M49" s="53">
        <v>5570554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119002</v>
      </c>
      <c r="W49" s="53">
        <v>173201851</v>
      </c>
      <c r="X49" s="53">
        <v>0</v>
      </c>
      <c r="Y49" s="53">
        <v>200698883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11465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11465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93.71981707415634</v>
      </c>
      <c r="C58" s="5">
        <f>IF(C67=0,0,+(C76/C67)*100)</f>
        <v>0</v>
      </c>
      <c r="D58" s="6">
        <f aca="true" t="shared" si="6" ref="D58:Z58">IF(D67=0,0,+(D76/D67)*100)</f>
        <v>68.09114301862206</v>
      </c>
      <c r="E58" s="7">
        <f t="shared" si="6"/>
        <v>68.09114301862206</v>
      </c>
      <c r="F58" s="7">
        <f t="shared" si="6"/>
        <v>84.61633208846328</v>
      </c>
      <c r="G58" s="7">
        <f t="shared" si="6"/>
        <v>121.43501465308313</v>
      </c>
      <c r="H58" s="7">
        <f t="shared" si="6"/>
        <v>99.98876626276545</v>
      </c>
      <c r="I58" s="7">
        <f t="shared" si="6"/>
        <v>99.99740730984378</v>
      </c>
      <c r="J58" s="7">
        <f t="shared" si="6"/>
        <v>99.99419233842637</v>
      </c>
      <c r="K58" s="7">
        <f t="shared" si="6"/>
        <v>101.45509499890805</v>
      </c>
      <c r="L58" s="7">
        <f t="shared" si="6"/>
        <v>99.99387849485656</v>
      </c>
      <c r="M58" s="7">
        <f t="shared" si="6"/>
        <v>100.5236573692088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100.26219401696048</v>
      </c>
      <c r="W58" s="7">
        <f t="shared" si="6"/>
        <v>67.35279556698521</v>
      </c>
      <c r="X58" s="7">
        <f t="shared" si="6"/>
        <v>0</v>
      </c>
      <c r="Y58" s="7">
        <f t="shared" si="6"/>
        <v>0</v>
      </c>
      <c r="Z58" s="8">
        <f t="shared" si="6"/>
        <v>68.09114301862206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99.9999920553084</v>
      </c>
      <c r="E59" s="10">
        <f t="shared" si="7"/>
        <v>99.9999920553084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113.83698306419849</v>
      </c>
      <c r="L59" s="10">
        <f t="shared" si="7"/>
        <v>100</v>
      </c>
      <c r="M59" s="10">
        <f t="shared" si="7"/>
        <v>105.45616259479769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102.82313365497293</v>
      </c>
      <c r="W59" s="10">
        <f t="shared" si="7"/>
        <v>99.99998940707815</v>
      </c>
      <c r="X59" s="10">
        <f t="shared" si="7"/>
        <v>0</v>
      </c>
      <c r="Y59" s="10">
        <f t="shared" si="7"/>
        <v>0</v>
      </c>
      <c r="Z59" s="11">
        <f t="shared" si="7"/>
        <v>99.9999920553084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60.783471864567474</v>
      </c>
      <c r="E60" s="13">
        <f t="shared" si="7"/>
        <v>60.783471864567474</v>
      </c>
      <c r="F60" s="13">
        <f t="shared" si="7"/>
        <v>81.86534098864323</v>
      </c>
      <c r="G60" s="13">
        <f t="shared" si="7"/>
        <v>125.7886811610027</v>
      </c>
      <c r="H60" s="13">
        <f t="shared" si="7"/>
        <v>99.98663064665779</v>
      </c>
      <c r="I60" s="13">
        <f t="shared" si="7"/>
        <v>99.99691655911491</v>
      </c>
      <c r="J60" s="13">
        <f t="shared" si="7"/>
        <v>99.99320741465031</v>
      </c>
      <c r="K60" s="13">
        <f t="shared" si="7"/>
        <v>99.9032755805993</v>
      </c>
      <c r="L60" s="13">
        <f t="shared" si="7"/>
        <v>99.99267040752778</v>
      </c>
      <c r="M60" s="13">
        <f t="shared" si="7"/>
        <v>99.96083716107795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99.9787766466199</v>
      </c>
      <c r="W60" s="13">
        <f t="shared" si="7"/>
        <v>60.92054185866198</v>
      </c>
      <c r="X60" s="13">
        <f t="shared" si="7"/>
        <v>0</v>
      </c>
      <c r="Y60" s="13">
        <f t="shared" si="7"/>
        <v>0</v>
      </c>
      <c r="Z60" s="14">
        <f t="shared" si="7"/>
        <v>60.783471864567474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59.606640487609084</v>
      </c>
      <c r="E61" s="13">
        <f t="shared" si="7"/>
        <v>59.606640487609084</v>
      </c>
      <c r="F61" s="13">
        <f t="shared" si="7"/>
        <v>100</v>
      </c>
      <c r="G61" s="13">
        <f t="shared" si="7"/>
        <v>171.86422631309154</v>
      </c>
      <c r="H61" s="13">
        <f t="shared" si="7"/>
        <v>100</v>
      </c>
      <c r="I61" s="13">
        <f t="shared" si="7"/>
        <v>116.68968520506027</v>
      </c>
      <c r="J61" s="13">
        <f t="shared" si="7"/>
        <v>100</v>
      </c>
      <c r="K61" s="13">
        <f t="shared" si="7"/>
        <v>100.0011667847991</v>
      </c>
      <c r="L61" s="13">
        <f t="shared" si="7"/>
        <v>100</v>
      </c>
      <c r="M61" s="13">
        <f t="shared" si="7"/>
        <v>100.00041851907807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107.72009064792734</v>
      </c>
      <c r="W61" s="13">
        <f t="shared" si="7"/>
        <v>59.606640487609084</v>
      </c>
      <c r="X61" s="13">
        <f t="shared" si="7"/>
        <v>0</v>
      </c>
      <c r="Y61" s="13">
        <f t="shared" si="7"/>
        <v>0</v>
      </c>
      <c r="Z61" s="14">
        <f t="shared" si="7"/>
        <v>59.606640487609084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100.00074462217319</v>
      </c>
      <c r="E64" s="13">
        <f t="shared" si="7"/>
        <v>100.00074462217319</v>
      </c>
      <c r="F64" s="13">
        <f t="shared" si="7"/>
        <v>99.99742053307263</v>
      </c>
      <c r="G64" s="13">
        <f t="shared" si="7"/>
        <v>100</v>
      </c>
      <c r="H64" s="13">
        <f t="shared" si="7"/>
        <v>100</v>
      </c>
      <c r="I64" s="13">
        <f t="shared" si="7"/>
        <v>99.99908075308385</v>
      </c>
      <c r="J64" s="13">
        <f t="shared" si="7"/>
        <v>100</v>
      </c>
      <c r="K64" s="13">
        <f t="shared" si="7"/>
        <v>100.06661367249603</v>
      </c>
      <c r="L64" s="13">
        <f t="shared" si="7"/>
        <v>100</v>
      </c>
      <c r="M64" s="13">
        <f t="shared" si="7"/>
        <v>100.02236772214911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100.01381251853208</v>
      </c>
      <c r="W64" s="13">
        <f t="shared" si="7"/>
        <v>104.70559845559846</v>
      </c>
      <c r="X64" s="13">
        <f t="shared" si="7"/>
        <v>0</v>
      </c>
      <c r="Y64" s="13">
        <f t="shared" si="7"/>
        <v>0</v>
      </c>
      <c r="Z64" s="14">
        <f t="shared" si="7"/>
        <v>100.00074462217319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100.00180826188621</v>
      </c>
      <c r="E66" s="16">
        <f t="shared" si="7"/>
        <v>100.00180826188621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100.01389904901244</v>
      </c>
      <c r="L66" s="16">
        <f t="shared" si="7"/>
        <v>100</v>
      </c>
      <c r="M66" s="16">
        <f t="shared" si="7"/>
        <v>100.00514334084893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100.00249509221926</v>
      </c>
      <c r="W66" s="16">
        <f t="shared" si="7"/>
        <v>86.49180566380879</v>
      </c>
      <c r="X66" s="16">
        <f t="shared" si="7"/>
        <v>0</v>
      </c>
      <c r="Y66" s="16">
        <f t="shared" si="7"/>
        <v>0</v>
      </c>
      <c r="Z66" s="17">
        <f t="shared" si="7"/>
        <v>100.00180826188621</v>
      </c>
    </row>
    <row r="67" spans="1:26" ht="13.5" hidden="1">
      <c r="A67" s="40" t="s">
        <v>119</v>
      </c>
      <c r="B67" s="23">
        <v>260453958</v>
      </c>
      <c r="C67" s="23"/>
      <c r="D67" s="24">
        <v>305927063</v>
      </c>
      <c r="E67" s="25">
        <v>305927063</v>
      </c>
      <c r="F67" s="25">
        <v>23869158</v>
      </c>
      <c r="G67" s="25">
        <v>17134278</v>
      </c>
      <c r="H67" s="25">
        <v>21364217</v>
      </c>
      <c r="I67" s="25">
        <v>62367653</v>
      </c>
      <c r="J67" s="25">
        <v>20662361</v>
      </c>
      <c r="K67" s="25">
        <v>22895000</v>
      </c>
      <c r="L67" s="25">
        <v>19603022</v>
      </c>
      <c r="M67" s="25">
        <v>63160383</v>
      </c>
      <c r="N67" s="25"/>
      <c r="O67" s="25"/>
      <c r="P67" s="25"/>
      <c r="Q67" s="25"/>
      <c r="R67" s="25"/>
      <c r="S67" s="25"/>
      <c r="T67" s="25"/>
      <c r="U67" s="25"/>
      <c r="V67" s="25">
        <v>125528036</v>
      </c>
      <c r="W67" s="25">
        <v>152963532</v>
      </c>
      <c r="X67" s="25"/>
      <c r="Y67" s="24"/>
      <c r="Z67" s="26">
        <v>305927063</v>
      </c>
    </row>
    <row r="68" spans="1:26" ht="13.5" hidden="1">
      <c r="A68" s="36" t="s">
        <v>31</v>
      </c>
      <c r="B68" s="18">
        <v>28090803</v>
      </c>
      <c r="C68" s="18"/>
      <c r="D68" s="19">
        <v>37761063</v>
      </c>
      <c r="E68" s="20">
        <v>37761063</v>
      </c>
      <c r="F68" s="20">
        <v>2168601</v>
      </c>
      <c r="G68" s="20">
        <v>1746716</v>
      </c>
      <c r="H68" s="20">
        <v>2090070</v>
      </c>
      <c r="I68" s="20">
        <v>6005387</v>
      </c>
      <c r="J68" s="20">
        <v>1821108</v>
      </c>
      <c r="K68" s="20">
        <v>2539000</v>
      </c>
      <c r="L68" s="20">
        <v>2078868</v>
      </c>
      <c r="M68" s="20">
        <v>6438976</v>
      </c>
      <c r="N68" s="20"/>
      <c r="O68" s="20"/>
      <c r="P68" s="20"/>
      <c r="Q68" s="20"/>
      <c r="R68" s="20"/>
      <c r="S68" s="20"/>
      <c r="T68" s="20"/>
      <c r="U68" s="20"/>
      <c r="V68" s="20">
        <v>12444363</v>
      </c>
      <c r="W68" s="20">
        <v>18880532</v>
      </c>
      <c r="X68" s="20"/>
      <c r="Y68" s="19"/>
      <c r="Z68" s="22">
        <v>37761063</v>
      </c>
    </row>
    <row r="69" spans="1:26" ht="13.5" hidden="1">
      <c r="A69" s="37" t="s">
        <v>32</v>
      </c>
      <c r="B69" s="18">
        <v>216006170</v>
      </c>
      <c r="C69" s="18"/>
      <c r="D69" s="19">
        <v>248921000</v>
      </c>
      <c r="E69" s="20">
        <v>248921000</v>
      </c>
      <c r="F69" s="20">
        <v>20248255</v>
      </c>
      <c r="G69" s="20">
        <v>14241655</v>
      </c>
      <c r="H69" s="20">
        <v>17951504</v>
      </c>
      <c r="I69" s="20">
        <v>52441414</v>
      </c>
      <c r="J69" s="20">
        <v>17666322</v>
      </c>
      <c r="K69" s="20">
        <v>18989000</v>
      </c>
      <c r="L69" s="20">
        <v>16371988</v>
      </c>
      <c r="M69" s="20">
        <v>53027310</v>
      </c>
      <c r="N69" s="20"/>
      <c r="O69" s="20"/>
      <c r="P69" s="20"/>
      <c r="Q69" s="20"/>
      <c r="R69" s="20"/>
      <c r="S69" s="20"/>
      <c r="T69" s="20"/>
      <c r="U69" s="20"/>
      <c r="V69" s="20">
        <v>105468724</v>
      </c>
      <c r="W69" s="20">
        <v>124460500</v>
      </c>
      <c r="X69" s="20"/>
      <c r="Y69" s="19"/>
      <c r="Z69" s="22">
        <v>248921000</v>
      </c>
    </row>
    <row r="70" spans="1:26" ht="13.5" hidden="1">
      <c r="A70" s="38" t="s">
        <v>113</v>
      </c>
      <c r="B70" s="18">
        <v>209662921</v>
      </c>
      <c r="C70" s="18"/>
      <c r="D70" s="19">
        <v>241669000</v>
      </c>
      <c r="E70" s="20">
        <v>241669000</v>
      </c>
      <c r="F70" s="20">
        <v>16188636</v>
      </c>
      <c r="G70" s="20">
        <v>10220213</v>
      </c>
      <c r="H70" s="20">
        <v>17598434</v>
      </c>
      <c r="I70" s="20">
        <v>44007283</v>
      </c>
      <c r="J70" s="20">
        <v>16768570</v>
      </c>
      <c r="K70" s="20">
        <v>18341000</v>
      </c>
      <c r="L70" s="20">
        <v>16023105</v>
      </c>
      <c r="M70" s="20">
        <v>51132675</v>
      </c>
      <c r="N70" s="20"/>
      <c r="O70" s="20"/>
      <c r="P70" s="20"/>
      <c r="Q70" s="20"/>
      <c r="R70" s="20"/>
      <c r="S70" s="20"/>
      <c r="T70" s="20"/>
      <c r="U70" s="20"/>
      <c r="V70" s="20">
        <v>95139958</v>
      </c>
      <c r="W70" s="20">
        <v>120834500</v>
      </c>
      <c r="X70" s="20"/>
      <c r="Y70" s="19"/>
      <c r="Z70" s="22">
        <v>241669000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>
        <v>19000</v>
      </c>
      <c r="L71" s="20"/>
      <c r="M71" s="20">
        <v>19000</v>
      </c>
      <c r="N71" s="20"/>
      <c r="O71" s="20"/>
      <c r="P71" s="20"/>
      <c r="Q71" s="20"/>
      <c r="R71" s="20"/>
      <c r="S71" s="20"/>
      <c r="T71" s="20"/>
      <c r="U71" s="20"/>
      <c r="V71" s="20">
        <v>19000</v>
      </c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6343249</v>
      </c>
      <c r="C73" s="18"/>
      <c r="D73" s="19">
        <v>7252000</v>
      </c>
      <c r="E73" s="20">
        <v>7252000</v>
      </c>
      <c r="F73" s="20">
        <v>387677</v>
      </c>
      <c r="G73" s="20">
        <v>349500</v>
      </c>
      <c r="H73" s="20">
        <v>350670</v>
      </c>
      <c r="I73" s="20">
        <v>1087847</v>
      </c>
      <c r="J73" s="20">
        <v>896552</v>
      </c>
      <c r="K73" s="20">
        <v>629000</v>
      </c>
      <c r="L73" s="20">
        <v>347683</v>
      </c>
      <c r="M73" s="20">
        <v>1873235</v>
      </c>
      <c r="N73" s="20"/>
      <c r="O73" s="20"/>
      <c r="P73" s="20"/>
      <c r="Q73" s="20"/>
      <c r="R73" s="20"/>
      <c r="S73" s="20"/>
      <c r="T73" s="20"/>
      <c r="U73" s="20"/>
      <c r="V73" s="20">
        <v>2961082</v>
      </c>
      <c r="W73" s="20">
        <v>3626000</v>
      </c>
      <c r="X73" s="20"/>
      <c r="Y73" s="19"/>
      <c r="Z73" s="22">
        <v>7252000</v>
      </c>
    </row>
    <row r="74" spans="1:26" ht="13.5" hidden="1">
      <c r="A74" s="38" t="s">
        <v>117</v>
      </c>
      <c r="B74" s="18"/>
      <c r="C74" s="18"/>
      <c r="D74" s="19"/>
      <c r="E74" s="20"/>
      <c r="F74" s="20">
        <v>3671942</v>
      </c>
      <c r="G74" s="20">
        <v>3671942</v>
      </c>
      <c r="H74" s="20">
        <v>2400</v>
      </c>
      <c r="I74" s="20">
        <v>7346284</v>
      </c>
      <c r="J74" s="20">
        <v>1200</v>
      </c>
      <c r="K74" s="20"/>
      <c r="L74" s="20">
        <v>1200</v>
      </c>
      <c r="M74" s="20">
        <v>2400</v>
      </c>
      <c r="N74" s="20"/>
      <c r="O74" s="20"/>
      <c r="P74" s="20"/>
      <c r="Q74" s="20"/>
      <c r="R74" s="20"/>
      <c r="S74" s="20"/>
      <c r="T74" s="20"/>
      <c r="U74" s="20"/>
      <c r="V74" s="20">
        <v>7348684</v>
      </c>
      <c r="W74" s="20"/>
      <c r="X74" s="20"/>
      <c r="Y74" s="19"/>
      <c r="Z74" s="22"/>
    </row>
    <row r="75" spans="1:26" ht="13.5" hidden="1">
      <c r="A75" s="39" t="s">
        <v>118</v>
      </c>
      <c r="B75" s="27">
        <v>16356985</v>
      </c>
      <c r="C75" s="27"/>
      <c r="D75" s="28">
        <v>19245000</v>
      </c>
      <c r="E75" s="29">
        <v>19245000</v>
      </c>
      <c r="F75" s="29">
        <v>1452302</v>
      </c>
      <c r="G75" s="29">
        <v>1145907</v>
      </c>
      <c r="H75" s="29">
        <v>1322643</v>
      </c>
      <c r="I75" s="29">
        <v>3920852</v>
      </c>
      <c r="J75" s="29">
        <v>1174931</v>
      </c>
      <c r="K75" s="29">
        <v>1367000</v>
      </c>
      <c r="L75" s="29">
        <v>1152166</v>
      </c>
      <c r="M75" s="29">
        <v>3694097</v>
      </c>
      <c r="N75" s="29"/>
      <c r="O75" s="29"/>
      <c r="P75" s="29"/>
      <c r="Q75" s="29"/>
      <c r="R75" s="29"/>
      <c r="S75" s="29"/>
      <c r="T75" s="29"/>
      <c r="U75" s="29"/>
      <c r="V75" s="29">
        <v>7614949</v>
      </c>
      <c r="W75" s="29">
        <v>9622500</v>
      </c>
      <c r="X75" s="29"/>
      <c r="Y75" s="28"/>
      <c r="Z75" s="30">
        <v>19245000</v>
      </c>
    </row>
    <row r="76" spans="1:26" ht="13.5" hidden="1">
      <c r="A76" s="41" t="s">
        <v>120</v>
      </c>
      <c r="B76" s="31">
        <v>244096973</v>
      </c>
      <c r="C76" s="31"/>
      <c r="D76" s="32">
        <v>208309234</v>
      </c>
      <c r="E76" s="33">
        <v>208309234</v>
      </c>
      <c r="F76" s="33">
        <v>20197206</v>
      </c>
      <c r="G76" s="33">
        <v>20807013</v>
      </c>
      <c r="H76" s="33">
        <v>21361817</v>
      </c>
      <c r="I76" s="33">
        <v>62366036</v>
      </c>
      <c r="J76" s="33">
        <v>20661161</v>
      </c>
      <c r="K76" s="33">
        <v>23228144</v>
      </c>
      <c r="L76" s="33">
        <v>19601822</v>
      </c>
      <c r="M76" s="33">
        <v>63491127</v>
      </c>
      <c r="N76" s="33"/>
      <c r="O76" s="33"/>
      <c r="P76" s="33"/>
      <c r="Q76" s="33"/>
      <c r="R76" s="33"/>
      <c r="S76" s="33"/>
      <c r="T76" s="33"/>
      <c r="U76" s="33"/>
      <c r="V76" s="33">
        <v>125857163</v>
      </c>
      <c r="W76" s="33">
        <v>103025215</v>
      </c>
      <c r="X76" s="33"/>
      <c r="Y76" s="32"/>
      <c r="Z76" s="34">
        <v>208309234</v>
      </c>
    </row>
    <row r="77" spans="1:26" ht="13.5" hidden="1">
      <c r="A77" s="36" t="s">
        <v>31</v>
      </c>
      <c r="B77" s="18">
        <v>28090803</v>
      </c>
      <c r="C77" s="18"/>
      <c r="D77" s="19">
        <v>37761060</v>
      </c>
      <c r="E77" s="20">
        <v>37761060</v>
      </c>
      <c r="F77" s="20">
        <v>2168601</v>
      </c>
      <c r="G77" s="20">
        <v>1746716</v>
      </c>
      <c r="H77" s="20">
        <v>2090070</v>
      </c>
      <c r="I77" s="20">
        <v>6005387</v>
      </c>
      <c r="J77" s="20">
        <v>1821108</v>
      </c>
      <c r="K77" s="20">
        <v>2890321</v>
      </c>
      <c r="L77" s="20">
        <v>2078868</v>
      </c>
      <c r="M77" s="20">
        <v>6790297</v>
      </c>
      <c r="N77" s="20"/>
      <c r="O77" s="20"/>
      <c r="P77" s="20"/>
      <c r="Q77" s="20"/>
      <c r="R77" s="20"/>
      <c r="S77" s="20"/>
      <c r="T77" s="20"/>
      <c r="U77" s="20"/>
      <c r="V77" s="20">
        <v>12795684</v>
      </c>
      <c r="W77" s="20">
        <v>18880530</v>
      </c>
      <c r="X77" s="20"/>
      <c r="Y77" s="19"/>
      <c r="Z77" s="22">
        <v>37761060</v>
      </c>
    </row>
    <row r="78" spans="1:26" ht="13.5" hidden="1">
      <c r="A78" s="37" t="s">
        <v>32</v>
      </c>
      <c r="B78" s="18">
        <v>216006170</v>
      </c>
      <c r="C78" s="18"/>
      <c r="D78" s="19">
        <v>151302826</v>
      </c>
      <c r="E78" s="20">
        <v>151302826</v>
      </c>
      <c r="F78" s="20">
        <v>16576303</v>
      </c>
      <c r="G78" s="20">
        <v>17914390</v>
      </c>
      <c r="H78" s="20">
        <v>17949104</v>
      </c>
      <c r="I78" s="20">
        <v>52439797</v>
      </c>
      <c r="J78" s="20">
        <v>17665122</v>
      </c>
      <c r="K78" s="20">
        <v>18970633</v>
      </c>
      <c r="L78" s="20">
        <v>16370788</v>
      </c>
      <c r="M78" s="20">
        <v>53006543</v>
      </c>
      <c r="N78" s="20"/>
      <c r="O78" s="20"/>
      <c r="P78" s="20"/>
      <c r="Q78" s="20"/>
      <c r="R78" s="20"/>
      <c r="S78" s="20"/>
      <c r="T78" s="20"/>
      <c r="U78" s="20"/>
      <c r="V78" s="20">
        <v>105446340</v>
      </c>
      <c r="W78" s="20">
        <v>75822011</v>
      </c>
      <c r="X78" s="20"/>
      <c r="Y78" s="19"/>
      <c r="Z78" s="22">
        <v>151302826</v>
      </c>
    </row>
    <row r="79" spans="1:26" ht="13.5" hidden="1">
      <c r="A79" s="38" t="s">
        <v>113</v>
      </c>
      <c r="B79" s="18"/>
      <c r="C79" s="18"/>
      <c r="D79" s="19">
        <v>144050772</v>
      </c>
      <c r="E79" s="20">
        <v>144050772</v>
      </c>
      <c r="F79" s="20">
        <v>16188636</v>
      </c>
      <c r="G79" s="20">
        <v>17564890</v>
      </c>
      <c r="H79" s="20">
        <v>17598434</v>
      </c>
      <c r="I79" s="20">
        <v>51351960</v>
      </c>
      <c r="J79" s="20">
        <v>16768570</v>
      </c>
      <c r="K79" s="20">
        <v>18341214</v>
      </c>
      <c r="L79" s="20">
        <v>16023105</v>
      </c>
      <c r="M79" s="20">
        <v>51132889</v>
      </c>
      <c r="N79" s="20"/>
      <c r="O79" s="20"/>
      <c r="P79" s="20"/>
      <c r="Q79" s="20"/>
      <c r="R79" s="20"/>
      <c r="S79" s="20"/>
      <c r="T79" s="20"/>
      <c r="U79" s="20"/>
      <c r="V79" s="20">
        <v>102484849</v>
      </c>
      <c r="W79" s="20">
        <v>72025386</v>
      </c>
      <c r="X79" s="20"/>
      <c r="Y79" s="19"/>
      <c r="Z79" s="22">
        <v>144050772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7252054</v>
      </c>
      <c r="E82" s="20">
        <v>7252054</v>
      </c>
      <c r="F82" s="20">
        <v>387667</v>
      </c>
      <c r="G82" s="20">
        <v>349500</v>
      </c>
      <c r="H82" s="20">
        <v>350670</v>
      </c>
      <c r="I82" s="20">
        <v>1087837</v>
      </c>
      <c r="J82" s="20">
        <v>896552</v>
      </c>
      <c r="K82" s="20">
        <v>629419</v>
      </c>
      <c r="L82" s="20">
        <v>347683</v>
      </c>
      <c r="M82" s="20">
        <v>1873654</v>
      </c>
      <c r="N82" s="20"/>
      <c r="O82" s="20"/>
      <c r="P82" s="20"/>
      <c r="Q82" s="20"/>
      <c r="R82" s="20"/>
      <c r="S82" s="20"/>
      <c r="T82" s="20"/>
      <c r="U82" s="20"/>
      <c r="V82" s="20">
        <v>2961491</v>
      </c>
      <c r="W82" s="20">
        <v>3796625</v>
      </c>
      <c r="X82" s="20"/>
      <c r="Y82" s="19"/>
      <c r="Z82" s="22">
        <v>7252054</v>
      </c>
    </row>
    <row r="83" spans="1:26" ht="13.5" hidden="1">
      <c r="A83" s="38" t="s">
        <v>117</v>
      </c>
      <c r="B83" s="18">
        <v>216006170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19245348</v>
      </c>
      <c r="E84" s="29">
        <v>19245348</v>
      </c>
      <c r="F84" s="29">
        <v>1452302</v>
      </c>
      <c r="G84" s="29">
        <v>1145907</v>
      </c>
      <c r="H84" s="29">
        <v>1322643</v>
      </c>
      <c r="I84" s="29">
        <v>3920852</v>
      </c>
      <c r="J84" s="29">
        <v>1174931</v>
      </c>
      <c r="K84" s="29">
        <v>1367190</v>
      </c>
      <c r="L84" s="29">
        <v>1152166</v>
      </c>
      <c r="M84" s="29">
        <v>3694287</v>
      </c>
      <c r="N84" s="29"/>
      <c r="O84" s="29"/>
      <c r="P84" s="29"/>
      <c r="Q84" s="29"/>
      <c r="R84" s="29"/>
      <c r="S84" s="29"/>
      <c r="T84" s="29"/>
      <c r="U84" s="29"/>
      <c r="V84" s="29">
        <v>7615139</v>
      </c>
      <c r="W84" s="29">
        <v>8322674</v>
      </c>
      <c r="X84" s="29"/>
      <c r="Y84" s="28"/>
      <c r="Z84" s="30">
        <v>19245348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389822</v>
      </c>
      <c r="C6" s="18">
        <v>0</v>
      </c>
      <c r="D6" s="58">
        <v>79200000</v>
      </c>
      <c r="E6" s="59">
        <v>79200000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39600000</v>
      </c>
      <c r="X6" s="59">
        <v>-39600000</v>
      </c>
      <c r="Y6" s="60">
        <v>-100</v>
      </c>
      <c r="Z6" s="61">
        <v>79200000</v>
      </c>
    </row>
    <row r="7" spans="1:26" ht="13.5">
      <c r="A7" s="57" t="s">
        <v>33</v>
      </c>
      <c r="B7" s="18">
        <v>8695809</v>
      </c>
      <c r="C7" s="18">
        <v>0</v>
      </c>
      <c r="D7" s="58">
        <v>8860784</v>
      </c>
      <c r="E7" s="59">
        <v>8860784</v>
      </c>
      <c r="F7" s="59">
        <v>399470</v>
      </c>
      <c r="G7" s="59">
        <v>1197973</v>
      </c>
      <c r="H7" s="59">
        <v>0</v>
      </c>
      <c r="I7" s="59">
        <v>1597443</v>
      </c>
      <c r="J7" s="59">
        <v>932696</v>
      </c>
      <c r="K7" s="59">
        <v>416896</v>
      </c>
      <c r="L7" s="59">
        <v>0</v>
      </c>
      <c r="M7" s="59">
        <v>1349592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2947035</v>
      </c>
      <c r="W7" s="59">
        <v>4430392</v>
      </c>
      <c r="X7" s="59">
        <v>-1483357</v>
      </c>
      <c r="Y7" s="60">
        <v>-33.48</v>
      </c>
      <c r="Z7" s="61">
        <v>8860784</v>
      </c>
    </row>
    <row r="8" spans="1:26" ht="13.5">
      <c r="A8" s="57" t="s">
        <v>34</v>
      </c>
      <c r="B8" s="18">
        <v>1009649732</v>
      </c>
      <c r="C8" s="18">
        <v>0</v>
      </c>
      <c r="D8" s="58">
        <v>583073419</v>
      </c>
      <c r="E8" s="59">
        <v>583073419</v>
      </c>
      <c r="F8" s="59">
        <v>39851032</v>
      </c>
      <c r="G8" s="59">
        <v>45120066</v>
      </c>
      <c r="H8" s="59">
        <v>37895070</v>
      </c>
      <c r="I8" s="59">
        <v>122866168</v>
      </c>
      <c r="J8" s="59">
        <v>45494409</v>
      </c>
      <c r="K8" s="59">
        <v>45494409</v>
      </c>
      <c r="L8" s="59">
        <v>0</v>
      </c>
      <c r="M8" s="59">
        <v>90988818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213854986</v>
      </c>
      <c r="W8" s="59">
        <v>291536710</v>
      </c>
      <c r="X8" s="59">
        <v>-77681724</v>
      </c>
      <c r="Y8" s="60">
        <v>-26.65</v>
      </c>
      <c r="Z8" s="61">
        <v>583073419</v>
      </c>
    </row>
    <row r="9" spans="1:26" ht="13.5">
      <c r="A9" s="57" t="s">
        <v>35</v>
      </c>
      <c r="B9" s="18">
        <v>178443383</v>
      </c>
      <c r="C9" s="18">
        <v>0</v>
      </c>
      <c r="D9" s="58">
        <v>10302797</v>
      </c>
      <c r="E9" s="59">
        <v>10302797</v>
      </c>
      <c r="F9" s="59">
        <v>3092027</v>
      </c>
      <c r="G9" s="59">
        <v>406513</v>
      </c>
      <c r="H9" s="59">
        <v>259123</v>
      </c>
      <c r="I9" s="59">
        <v>3757663</v>
      </c>
      <c r="J9" s="59">
        <v>2402081</v>
      </c>
      <c r="K9" s="59">
        <v>-2744561</v>
      </c>
      <c r="L9" s="59">
        <v>7658808</v>
      </c>
      <c r="M9" s="59">
        <v>7316328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11073991</v>
      </c>
      <c r="W9" s="59">
        <v>5151399</v>
      </c>
      <c r="X9" s="59">
        <v>5922592</v>
      </c>
      <c r="Y9" s="60">
        <v>114.97</v>
      </c>
      <c r="Z9" s="61">
        <v>10302797</v>
      </c>
    </row>
    <row r="10" spans="1:26" ht="25.5">
      <c r="A10" s="62" t="s">
        <v>105</v>
      </c>
      <c r="B10" s="63">
        <f>SUM(B5:B9)</f>
        <v>1197178746</v>
      </c>
      <c r="C10" s="63">
        <f>SUM(C5:C9)</f>
        <v>0</v>
      </c>
      <c r="D10" s="64">
        <f aca="true" t="shared" si="0" ref="D10:Z10">SUM(D5:D9)</f>
        <v>681437000</v>
      </c>
      <c r="E10" s="65">
        <f t="shared" si="0"/>
        <v>681437000</v>
      </c>
      <c r="F10" s="65">
        <f t="shared" si="0"/>
        <v>43342529</v>
      </c>
      <c r="G10" s="65">
        <f t="shared" si="0"/>
        <v>46724552</v>
      </c>
      <c r="H10" s="65">
        <f t="shared" si="0"/>
        <v>38154193</v>
      </c>
      <c r="I10" s="65">
        <f t="shared" si="0"/>
        <v>128221274</v>
      </c>
      <c r="J10" s="65">
        <f t="shared" si="0"/>
        <v>48829186</v>
      </c>
      <c r="K10" s="65">
        <f t="shared" si="0"/>
        <v>43166744</v>
      </c>
      <c r="L10" s="65">
        <f t="shared" si="0"/>
        <v>7658808</v>
      </c>
      <c r="M10" s="65">
        <f t="shared" si="0"/>
        <v>99654738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227876012</v>
      </c>
      <c r="W10" s="65">
        <f t="shared" si="0"/>
        <v>340718501</v>
      </c>
      <c r="X10" s="65">
        <f t="shared" si="0"/>
        <v>-112842489</v>
      </c>
      <c r="Y10" s="66">
        <f>+IF(W10&lt;&gt;0,(X10/W10)*100,0)</f>
        <v>-33.118979060077514</v>
      </c>
      <c r="Z10" s="67">
        <f t="shared" si="0"/>
        <v>681437000</v>
      </c>
    </row>
    <row r="11" spans="1:26" ht="13.5">
      <c r="A11" s="57" t="s">
        <v>36</v>
      </c>
      <c r="B11" s="18">
        <v>362778967</v>
      </c>
      <c r="C11" s="18">
        <v>0</v>
      </c>
      <c r="D11" s="58">
        <v>413499000</v>
      </c>
      <c r="E11" s="59">
        <v>413499000</v>
      </c>
      <c r="F11" s="59">
        <v>29671094</v>
      </c>
      <c r="G11" s="59">
        <v>31301176</v>
      </c>
      <c r="H11" s="59">
        <v>29139335</v>
      </c>
      <c r="I11" s="59">
        <v>90111605</v>
      </c>
      <c r="J11" s="59">
        <v>31678745</v>
      </c>
      <c r="K11" s="59">
        <v>30424431</v>
      </c>
      <c r="L11" s="59">
        <v>33177335</v>
      </c>
      <c r="M11" s="59">
        <v>95280511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185392116</v>
      </c>
      <c r="W11" s="59">
        <v>206749500</v>
      </c>
      <c r="X11" s="59">
        <v>-21357384</v>
      </c>
      <c r="Y11" s="60">
        <v>-10.33</v>
      </c>
      <c r="Z11" s="61">
        <v>413499000</v>
      </c>
    </row>
    <row r="12" spans="1:26" ht="13.5">
      <c r="A12" s="57" t="s">
        <v>37</v>
      </c>
      <c r="B12" s="18">
        <v>6846209</v>
      </c>
      <c r="C12" s="18">
        <v>0</v>
      </c>
      <c r="D12" s="58">
        <v>9546362</v>
      </c>
      <c r="E12" s="59">
        <v>9546362</v>
      </c>
      <c r="F12" s="59">
        <v>697653</v>
      </c>
      <c r="G12" s="59">
        <v>699296</v>
      </c>
      <c r="H12" s="59">
        <v>749329</v>
      </c>
      <c r="I12" s="59">
        <v>2146278</v>
      </c>
      <c r="J12" s="59">
        <v>727184</v>
      </c>
      <c r="K12" s="59">
        <v>673616</v>
      </c>
      <c r="L12" s="59">
        <v>680672</v>
      </c>
      <c r="M12" s="59">
        <v>2081472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4227750</v>
      </c>
      <c r="W12" s="59">
        <v>4773181</v>
      </c>
      <c r="X12" s="59">
        <v>-545431</v>
      </c>
      <c r="Y12" s="60">
        <v>-11.43</v>
      </c>
      <c r="Z12" s="61">
        <v>9546362</v>
      </c>
    </row>
    <row r="13" spans="1:26" ht="13.5">
      <c r="A13" s="57" t="s">
        <v>106</v>
      </c>
      <c r="B13" s="18">
        <v>72901864</v>
      </c>
      <c r="C13" s="18">
        <v>0</v>
      </c>
      <c r="D13" s="58">
        <v>65000000</v>
      </c>
      <c r="E13" s="59">
        <v>65000000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32500000</v>
      </c>
      <c r="X13" s="59">
        <v>-32500000</v>
      </c>
      <c r="Y13" s="60">
        <v>-100</v>
      </c>
      <c r="Z13" s="61">
        <v>65000000</v>
      </c>
    </row>
    <row r="14" spans="1:26" ht="13.5">
      <c r="A14" s="57" t="s">
        <v>38</v>
      </c>
      <c r="B14" s="18">
        <v>606569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52928956</v>
      </c>
      <c r="C15" s="18">
        <v>0</v>
      </c>
      <c r="D15" s="58">
        <v>64250000</v>
      </c>
      <c r="E15" s="59">
        <v>64250000</v>
      </c>
      <c r="F15" s="59">
        <v>1894067</v>
      </c>
      <c r="G15" s="59">
        <v>3043136</v>
      </c>
      <c r="H15" s="59">
        <v>1695551</v>
      </c>
      <c r="I15" s="59">
        <v>6632754</v>
      </c>
      <c r="J15" s="59">
        <v>0</v>
      </c>
      <c r="K15" s="59">
        <v>6673184</v>
      </c>
      <c r="L15" s="59">
        <v>4392320</v>
      </c>
      <c r="M15" s="59">
        <v>11065504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17698258</v>
      </c>
      <c r="W15" s="59">
        <v>32125000</v>
      </c>
      <c r="X15" s="59">
        <v>-14426742</v>
      </c>
      <c r="Y15" s="60">
        <v>-44.91</v>
      </c>
      <c r="Z15" s="61">
        <v>64250000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16423257</v>
      </c>
      <c r="K16" s="59">
        <v>13921335</v>
      </c>
      <c r="L16" s="59">
        <v>0</v>
      </c>
      <c r="M16" s="59">
        <v>30344592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30344592</v>
      </c>
      <c r="W16" s="59">
        <v>0</v>
      </c>
      <c r="X16" s="59">
        <v>30344592</v>
      </c>
      <c r="Y16" s="60">
        <v>0</v>
      </c>
      <c r="Z16" s="61">
        <v>0</v>
      </c>
    </row>
    <row r="17" spans="1:26" ht="13.5">
      <c r="A17" s="57" t="s">
        <v>41</v>
      </c>
      <c r="B17" s="18">
        <v>480491873</v>
      </c>
      <c r="C17" s="18">
        <v>0</v>
      </c>
      <c r="D17" s="58">
        <v>194141638</v>
      </c>
      <c r="E17" s="59">
        <v>194141638</v>
      </c>
      <c r="F17" s="59">
        <v>11079715</v>
      </c>
      <c r="G17" s="59">
        <v>11680944</v>
      </c>
      <c r="H17" s="59">
        <v>6569978</v>
      </c>
      <c r="I17" s="59">
        <v>29330637</v>
      </c>
      <c r="J17" s="59">
        <v>0</v>
      </c>
      <c r="K17" s="59">
        <v>16076365</v>
      </c>
      <c r="L17" s="59">
        <v>13397734</v>
      </c>
      <c r="M17" s="59">
        <v>29474099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58804736</v>
      </c>
      <c r="W17" s="59">
        <v>97070819</v>
      </c>
      <c r="X17" s="59">
        <v>-38266083</v>
      </c>
      <c r="Y17" s="60">
        <v>-39.42</v>
      </c>
      <c r="Z17" s="61">
        <v>194141638</v>
      </c>
    </row>
    <row r="18" spans="1:26" ht="13.5">
      <c r="A18" s="69" t="s">
        <v>42</v>
      </c>
      <c r="B18" s="70">
        <f>SUM(B11:B17)</f>
        <v>976554438</v>
      </c>
      <c r="C18" s="70">
        <f>SUM(C11:C17)</f>
        <v>0</v>
      </c>
      <c r="D18" s="71">
        <f aca="true" t="shared" si="1" ref="D18:Z18">SUM(D11:D17)</f>
        <v>746437000</v>
      </c>
      <c r="E18" s="72">
        <f t="shared" si="1"/>
        <v>746437000</v>
      </c>
      <c r="F18" s="72">
        <f t="shared" si="1"/>
        <v>43342529</v>
      </c>
      <c r="G18" s="72">
        <f t="shared" si="1"/>
        <v>46724552</v>
      </c>
      <c r="H18" s="72">
        <f t="shared" si="1"/>
        <v>38154193</v>
      </c>
      <c r="I18" s="72">
        <f t="shared" si="1"/>
        <v>128221274</v>
      </c>
      <c r="J18" s="72">
        <f t="shared" si="1"/>
        <v>48829186</v>
      </c>
      <c r="K18" s="72">
        <f t="shared" si="1"/>
        <v>67768931</v>
      </c>
      <c r="L18" s="72">
        <f t="shared" si="1"/>
        <v>51648061</v>
      </c>
      <c r="M18" s="72">
        <f t="shared" si="1"/>
        <v>168246178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296467452</v>
      </c>
      <c r="W18" s="72">
        <f t="shared" si="1"/>
        <v>373218500</v>
      </c>
      <c r="X18" s="72">
        <f t="shared" si="1"/>
        <v>-76751048</v>
      </c>
      <c r="Y18" s="66">
        <f>+IF(W18&lt;&gt;0,(X18/W18)*100,0)</f>
        <v>-20.564641892081983</v>
      </c>
      <c r="Z18" s="73">
        <f t="shared" si="1"/>
        <v>746437000</v>
      </c>
    </row>
    <row r="19" spans="1:26" ht="13.5">
      <c r="A19" s="69" t="s">
        <v>43</v>
      </c>
      <c r="B19" s="74">
        <f>+B10-B18</f>
        <v>220624308</v>
      </c>
      <c r="C19" s="74">
        <f>+C10-C18</f>
        <v>0</v>
      </c>
      <c r="D19" s="75">
        <f aca="true" t="shared" si="2" ref="D19:Z19">+D10-D18</f>
        <v>-65000000</v>
      </c>
      <c r="E19" s="76">
        <f t="shared" si="2"/>
        <v>-65000000</v>
      </c>
      <c r="F19" s="76">
        <f t="shared" si="2"/>
        <v>0</v>
      </c>
      <c r="G19" s="76">
        <f t="shared" si="2"/>
        <v>0</v>
      </c>
      <c r="H19" s="76">
        <f t="shared" si="2"/>
        <v>0</v>
      </c>
      <c r="I19" s="76">
        <f t="shared" si="2"/>
        <v>0</v>
      </c>
      <c r="J19" s="76">
        <f t="shared" si="2"/>
        <v>0</v>
      </c>
      <c r="K19" s="76">
        <f t="shared" si="2"/>
        <v>-24602187</v>
      </c>
      <c r="L19" s="76">
        <f t="shared" si="2"/>
        <v>-43989253</v>
      </c>
      <c r="M19" s="76">
        <f t="shared" si="2"/>
        <v>-68591440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-68591440</v>
      </c>
      <c r="W19" s="76">
        <f>IF(E10=E18,0,W10-W18)</f>
        <v>-32499999</v>
      </c>
      <c r="X19" s="76">
        <f t="shared" si="2"/>
        <v>-36091441</v>
      </c>
      <c r="Y19" s="77">
        <f>+IF(W19&lt;&gt;0,(X19/W19)*100,0)</f>
        <v>111.05059110924896</v>
      </c>
      <c r="Z19" s="78">
        <f t="shared" si="2"/>
        <v>-65000000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156596000</v>
      </c>
      <c r="M20" s="59">
        <v>156596000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156596000</v>
      </c>
      <c r="W20" s="59">
        <v>0</v>
      </c>
      <c r="X20" s="59">
        <v>156596000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220624308</v>
      </c>
      <c r="C22" s="85">
        <f>SUM(C19:C21)</f>
        <v>0</v>
      </c>
      <c r="D22" s="86">
        <f aca="true" t="shared" si="3" ref="D22:Z22">SUM(D19:D21)</f>
        <v>-65000000</v>
      </c>
      <c r="E22" s="87">
        <f t="shared" si="3"/>
        <v>-65000000</v>
      </c>
      <c r="F22" s="87">
        <f t="shared" si="3"/>
        <v>0</v>
      </c>
      <c r="G22" s="87">
        <f t="shared" si="3"/>
        <v>0</v>
      </c>
      <c r="H22" s="87">
        <f t="shared" si="3"/>
        <v>0</v>
      </c>
      <c r="I22" s="87">
        <f t="shared" si="3"/>
        <v>0</v>
      </c>
      <c r="J22" s="87">
        <f t="shared" si="3"/>
        <v>0</v>
      </c>
      <c r="K22" s="87">
        <f t="shared" si="3"/>
        <v>-24602187</v>
      </c>
      <c r="L22" s="87">
        <f t="shared" si="3"/>
        <v>112606747</v>
      </c>
      <c r="M22" s="87">
        <f t="shared" si="3"/>
        <v>88004560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88004560</v>
      </c>
      <c r="W22" s="87">
        <f t="shared" si="3"/>
        <v>-32499999</v>
      </c>
      <c r="X22" s="87">
        <f t="shared" si="3"/>
        <v>120504559</v>
      </c>
      <c r="Y22" s="88">
        <f>+IF(W22&lt;&gt;0,(X22/W22)*100,0)</f>
        <v>-370.78326987025446</v>
      </c>
      <c r="Z22" s="89">
        <f t="shared" si="3"/>
        <v>-65000000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220624308</v>
      </c>
      <c r="C24" s="74">
        <f>SUM(C22:C23)</f>
        <v>0</v>
      </c>
      <c r="D24" s="75">
        <f aca="true" t="shared" si="4" ref="D24:Z24">SUM(D22:D23)</f>
        <v>-65000000</v>
      </c>
      <c r="E24" s="76">
        <f t="shared" si="4"/>
        <v>-65000000</v>
      </c>
      <c r="F24" s="76">
        <f t="shared" si="4"/>
        <v>0</v>
      </c>
      <c r="G24" s="76">
        <f t="shared" si="4"/>
        <v>0</v>
      </c>
      <c r="H24" s="76">
        <f t="shared" si="4"/>
        <v>0</v>
      </c>
      <c r="I24" s="76">
        <f t="shared" si="4"/>
        <v>0</v>
      </c>
      <c r="J24" s="76">
        <f t="shared" si="4"/>
        <v>0</v>
      </c>
      <c r="K24" s="76">
        <f t="shared" si="4"/>
        <v>-24602187</v>
      </c>
      <c r="L24" s="76">
        <f t="shared" si="4"/>
        <v>112606747</v>
      </c>
      <c r="M24" s="76">
        <f t="shared" si="4"/>
        <v>88004560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88004560</v>
      </c>
      <c r="W24" s="76">
        <f t="shared" si="4"/>
        <v>-32499999</v>
      </c>
      <c r="X24" s="76">
        <f t="shared" si="4"/>
        <v>120504559</v>
      </c>
      <c r="Y24" s="77">
        <f>+IF(W24&lt;&gt;0,(X24/W24)*100,0)</f>
        <v>-370.78326987025446</v>
      </c>
      <c r="Z24" s="78">
        <f t="shared" si="4"/>
        <v>-65000000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385822322</v>
      </c>
      <c r="C27" s="21">
        <v>0</v>
      </c>
      <c r="D27" s="98">
        <v>582869548</v>
      </c>
      <c r="E27" s="99">
        <v>582869548</v>
      </c>
      <c r="F27" s="99">
        <v>9976827</v>
      </c>
      <c r="G27" s="99">
        <v>31862303</v>
      </c>
      <c r="H27" s="99">
        <v>33828849</v>
      </c>
      <c r="I27" s="99">
        <v>75667979</v>
      </c>
      <c r="J27" s="99">
        <v>45909535</v>
      </c>
      <c r="K27" s="99">
        <v>45909535</v>
      </c>
      <c r="L27" s="99">
        <v>30873332</v>
      </c>
      <c r="M27" s="99">
        <v>122692402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198360381</v>
      </c>
      <c r="W27" s="99">
        <v>291434774</v>
      </c>
      <c r="X27" s="99">
        <v>-93074393</v>
      </c>
      <c r="Y27" s="100">
        <v>-31.94</v>
      </c>
      <c r="Z27" s="101">
        <v>582869548</v>
      </c>
    </row>
    <row r="28" spans="1:26" ht="13.5">
      <c r="A28" s="102" t="s">
        <v>44</v>
      </c>
      <c r="B28" s="18">
        <v>385662550</v>
      </c>
      <c r="C28" s="18">
        <v>0</v>
      </c>
      <c r="D28" s="58">
        <v>582869548</v>
      </c>
      <c r="E28" s="59">
        <v>582869548</v>
      </c>
      <c r="F28" s="59">
        <v>9976827</v>
      </c>
      <c r="G28" s="59">
        <v>31857188</v>
      </c>
      <c r="H28" s="59">
        <v>33828849</v>
      </c>
      <c r="I28" s="59">
        <v>75662864</v>
      </c>
      <c r="J28" s="59">
        <v>45909535</v>
      </c>
      <c r="K28" s="59">
        <v>45909535</v>
      </c>
      <c r="L28" s="59">
        <v>30873332</v>
      </c>
      <c r="M28" s="59">
        <v>122692402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198355266</v>
      </c>
      <c r="W28" s="59">
        <v>291434774</v>
      </c>
      <c r="X28" s="59">
        <v>-93079508</v>
      </c>
      <c r="Y28" s="60">
        <v>-31.94</v>
      </c>
      <c r="Z28" s="61">
        <v>582869548</v>
      </c>
    </row>
    <row r="29" spans="1:26" ht="13.5">
      <c r="A29" s="57" t="s">
        <v>110</v>
      </c>
      <c r="B29" s="18">
        <v>159772</v>
      </c>
      <c r="C29" s="18">
        <v>0</v>
      </c>
      <c r="D29" s="58">
        <v>0</v>
      </c>
      <c r="E29" s="59">
        <v>0</v>
      </c>
      <c r="F29" s="59">
        <v>0</v>
      </c>
      <c r="G29" s="59">
        <v>5115</v>
      </c>
      <c r="H29" s="59">
        <v>0</v>
      </c>
      <c r="I29" s="59">
        <v>5115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5115</v>
      </c>
      <c r="W29" s="59">
        <v>0</v>
      </c>
      <c r="X29" s="59">
        <v>5115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385822322</v>
      </c>
      <c r="C32" s="21">
        <f>SUM(C28:C31)</f>
        <v>0</v>
      </c>
      <c r="D32" s="98">
        <f aca="true" t="shared" si="5" ref="D32:Z32">SUM(D28:D31)</f>
        <v>582869548</v>
      </c>
      <c r="E32" s="99">
        <f t="shared" si="5"/>
        <v>582869548</v>
      </c>
      <c r="F32" s="99">
        <f t="shared" si="5"/>
        <v>9976827</v>
      </c>
      <c r="G32" s="99">
        <f t="shared" si="5"/>
        <v>31862303</v>
      </c>
      <c r="H32" s="99">
        <f t="shared" si="5"/>
        <v>33828849</v>
      </c>
      <c r="I32" s="99">
        <f t="shared" si="5"/>
        <v>75667979</v>
      </c>
      <c r="J32" s="99">
        <f t="shared" si="5"/>
        <v>45909535</v>
      </c>
      <c r="K32" s="99">
        <f t="shared" si="5"/>
        <v>45909535</v>
      </c>
      <c r="L32" s="99">
        <f t="shared" si="5"/>
        <v>30873332</v>
      </c>
      <c r="M32" s="99">
        <f t="shared" si="5"/>
        <v>122692402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198360381</v>
      </c>
      <c r="W32" s="99">
        <f t="shared" si="5"/>
        <v>291434774</v>
      </c>
      <c r="X32" s="99">
        <f t="shared" si="5"/>
        <v>-93074393</v>
      </c>
      <c r="Y32" s="100">
        <f>+IF(W32&lt;&gt;0,(X32/W32)*100,0)</f>
        <v>-31.936611998127578</v>
      </c>
      <c r="Z32" s="101">
        <f t="shared" si="5"/>
        <v>582869548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370032769</v>
      </c>
      <c r="C35" s="18">
        <v>0</v>
      </c>
      <c r="D35" s="58">
        <v>308507000</v>
      </c>
      <c r="E35" s="59">
        <v>308507000</v>
      </c>
      <c r="F35" s="59">
        <v>576568955</v>
      </c>
      <c r="G35" s="59">
        <v>409746532</v>
      </c>
      <c r="H35" s="59">
        <v>409746532</v>
      </c>
      <c r="I35" s="59">
        <v>409746532</v>
      </c>
      <c r="J35" s="59">
        <v>409746532</v>
      </c>
      <c r="K35" s="59">
        <v>409746532</v>
      </c>
      <c r="L35" s="59">
        <v>0</v>
      </c>
      <c r="M35" s="59">
        <v>409746532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409746532</v>
      </c>
      <c r="W35" s="59">
        <v>154253500</v>
      </c>
      <c r="X35" s="59">
        <v>255493032</v>
      </c>
      <c r="Y35" s="60">
        <v>165.63</v>
      </c>
      <c r="Z35" s="61">
        <v>308507000</v>
      </c>
    </row>
    <row r="36" spans="1:26" ht="13.5">
      <c r="A36" s="57" t="s">
        <v>53</v>
      </c>
      <c r="B36" s="18">
        <v>2956565640</v>
      </c>
      <c r="C36" s="18">
        <v>0</v>
      </c>
      <c r="D36" s="58">
        <v>2413868000</v>
      </c>
      <c r="E36" s="59">
        <v>2413868000</v>
      </c>
      <c r="F36" s="59">
        <v>255555997</v>
      </c>
      <c r="G36" s="59">
        <v>964539569</v>
      </c>
      <c r="H36" s="59">
        <v>964539569</v>
      </c>
      <c r="I36" s="59">
        <v>964539569</v>
      </c>
      <c r="J36" s="59">
        <v>423986685</v>
      </c>
      <c r="K36" s="59">
        <v>423986685</v>
      </c>
      <c r="L36" s="59">
        <v>0</v>
      </c>
      <c r="M36" s="59">
        <v>423986685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423986685</v>
      </c>
      <c r="W36" s="59">
        <v>1206934000</v>
      </c>
      <c r="X36" s="59">
        <v>-782947315</v>
      </c>
      <c r="Y36" s="60">
        <v>-64.87</v>
      </c>
      <c r="Z36" s="61">
        <v>2413868000</v>
      </c>
    </row>
    <row r="37" spans="1:26" ht="13.5">
      <c r="A37" s="57" t="s">
        <v>54</v>
      </c>
      <c r="B37" s="18">
        <v>384390321</v>
      </c>
      <c r="C37" s="18">
        <v>0</v>
      </c>
      <c r="D37" s="58">
        <v>1234763000</v>
      </c>
      <c r="E37" s="59">
        <v>1234763000</v>
      </c>
      <c r="F37" s="59">
        <v>5323373</v>
      </c>
      <c r="G37" s="59">
        <v>557416264</v>
      </c>
      <c r="H37" s="59">
        <v>557416264</v>
      </c>
      <c r="I37" s="59">
        <v>557416264</v>
      </c>
      <c r="J37" s="59">
        <v>16423257</v>
      </c>
      <c r="K37" s="59">
        <v>16423257</v>
      </c>
      <c r="L37" s="59">
        <v>0</v>
      </c>
      <c r="M37" s="59">
        <v>16423257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16423257</v>
      </c>
      <c r="W37" s="59">
        <v>617381500</v>
      </c>
      <c r="X37" s="59">
        <v>-600958243</v>
      </c>
      <c r="Y37" s="60">
        <v>-97.34</v>
      </c>
      <c r="Z37" s="61">
        <v>1234763000</v>
      </c>
    </row>
    <row r="38" spans="1:26" ht="13.5">
      <c r="A38" s="57" t="s">
        <v>55</v>
      </c>
      <c r="B38" s="18">
        <v>433520</v>
      </c>
      <c r="C38" s="18">
        <v>0</v>
      </c>
      <c r="D38" s="58">
        <v>0</v>
      </c>
      <c r="E38" s="59">
        <v>0</v>
      </c>
      <c r="F38" s="59">
        <v>-1906046</v>
      </c>
      <c r="G38" s="59">
        <v>-440123</v>
      </c>
      <c r="H38" s="59">
        <v>-440123</v>
      </c>
      <c r="I38" s="59">
        <v>-440123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2941774568</v>
      </c>
      <c r="C39" s="18">
        <v>0</v>
      </c>
      <c r="D39" s="58">
        <v>1487612000</v>
      </c>
      <c r="E39" s="59">
        <v>1487612000</v>
      </c>
      <c r="F39" s="59">
        <v>828707625</v>
      </c>
      <c r="G39" s="59">
        <v>817309960</v>
      </c>
      <c r="H39" s="59">
        <v>817309960</v>
      </c>
      <c r="I39" s="59">
        <v>817309960</v>
      </c>
      <c r="J39" s="59">
        <v>817309960</v>
      </c>
      <c r="K39" s="59">
        <v>817309960</v>
      </c>
      <c r="L39" s="59">
        <v>0</v>
      </c>
      <c r="M39" s="59">
        <v>817309960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817309960</v>
      </c>
      <c r="W39" s="59">
        <v>743806000</v>
      </c>
      <c r="X39" s="59">
        <v>73503960</v>
      </c>
      <c r="Y39" s="60">
        <v>9.88</v>
      </c>
      <c r="Z39" s="61">
        <v>1487612000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409446517</v>
      </c>
      <c r="C42" s="18">
        <v>0</v>
      </c>
      <c r="D42" s="58">
        <v>527185512</v>
      </c>
      <c r="E42" s="59">
        <v>527185512</v>
      </c>
      <c r="F42" s="59">
        <v>399520988</v>
      </c>
      <c r="G42" s="59">
        <v>-40532340</v>
      </c>
      <c r="H42" s="59">
        <v>-31229414</v>
      </c>
      <c r="I42" s="59">
        <v>327759234</v>
      </c>
      <c r="J42" s="59">
        <v>12719455</v>
      </c>
      <c r="K42" s="59">
        <v>162423147</v>
      </c>
      <c r="L42" s="59">
        <v>134396801</v>
      </c>
      <c r="M42" s="59">
        <v>309539403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637298637</v>
      </c>
      <c r="W42" s="59">
        <v>399293297</v>
      </c>
      <c r="X42" s="59">
        <v>238005340</v>
      </c>
      <c r="Y42" s="60">
        <v>59.61</v>
      </c>
      <c r="Z42" s="61">
        <v>527185512</v>
      </c>
    </row>
    <row r="43" spans="1:26" ht="13.5">
      <c r="A43" s="57" t="s">
        <v>59</v>
      </c>
      <c r="B43" s="18">
        <v>-307432819</v>
      </c>
      <c r="C43" s="18">
        <v>0</v>
      </c>
      <c r="D43" s="58">
        <v>-582869548</v>
      </c>
      <c r="E43" s="59">
        <v>-582869548</v>
      </c>
      <c r="F43" s="59">
        <v>-9976827</v>
      </c>
      <c r="G43" s="59">
        <v>-31862303</v>
      </c>
      <c r="H43" s="59">
        <v>-31596898</v>
      </c>
      <c r="I43" s="59">
        <v>-73436028</v>
      </c>
      <c r="J43" s="59">
        <v>-45909535</v>
      </c>
      <c r="K43" s="59">
        <v>0</v>
      </c>
      <c r="L43" s="59">
        <v>-30873332</v>
      </c>
      <c r="M43" s="59">
        <v>-76782867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-150218895</v>
      </c>
      <c r="W43" s="59">
        <v>-192312000</v>
      </c>
      <c r="X43" s="59">
        <v>42093105</v>
      </c>
      <c r="Y43" s="60">
        <v>-21.89</v>
      </c>
      <c r="Z43" s="61">
        <v>-582869548</v>
      </c>
    </row>
    <row r="44" spans="1:26" ht="13.5">
      <c r="A44" s="57" t="s">
        <v>60</v>
      </c>
      <c r="B44" s="18">
        <v>-1702686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105412029</v>
      </c>
      <c r="C45" s="21">
        <v>0</v>
      </c>
      <c r="D45" s="98">
        <v>-50583019</v>
      </c>
      <c r="E45" s="99">
        <v>-50583019</v>
      </c>
      <c r="F45" s="99">
        <v>394645178</v>
      </c>
      <c r="G45" s="99">
        <v>322250535</v>
      </c>
      <c r="H45" s="99">
        <v>259424223</v>
      </c>
      <c r="I45" s="99">
        <v>259424223</v>
      </c>
      <c r="J45" s="99">
        <v>226234143</v>
      </c>
      <c r="K45" s="99">
        <v>388657290</v>
      </c>
      <c r="L45" s="99">
        <v>492180759</v>
      </c>
      <c r="M45" s="99">
        <v>492180759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492180759</v>
      </c>
      <c r="W45" s="99">
        <v>212082314</v>
      </c>
      <c r="X45" s="99">
        <v>280098445</v>
      </c>
      <c r="Y45" s="100">
        <v>132.07</v>
      </c>
      <c r="Z45" s="101">
        <v>-50583019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4403428</v>
      </c>
      <c r="C49" s="51">
        <v>0</v>
      </c>
      <c r="D49" s="128">
        <v>3150884</v>
      </c>
      <c r="E49" s="53">
        <v>6216554</v>
      </c>
      <c r="F49" s="53">
        <v>0</v>
      </c>
      <c r="G49" s="53">
        <v>0</v>
      </c>
      <c r="H49" s="53">
        <v>0</v>
      </c>
      <c r="I49" s="53">
        <v>420777</v>
      </c>
      <c r="J49" s="53">
        <v>0</v>
      </c>
      <c r="K49" s="53">
        <v>0</v>
      </c>
      <c r="L49" s="53">
        <v>0</v>
      </c>
      <c r="M49" s="53">
        <v>78669626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92861269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10507254</v>
      </c>
      <c r="C51" s="51">
        <v>0</v>
      </c>
      <c r="D51" s="128">
        <v>878004</v>
      </c>
      <c r="E51" s="53">
        <v>24131</v>
      </c>
      <c r="F51" s="53">
        <v>0</v>
      </c>
      <c r="G51" s="53">
        <v>0</v>
      </c>
      <c r="H51" s="53">
        <v>0</v>
      </c>
      <c r="I51" s="53">
        <v>82767</v>
      </c>
      <c r="J51" s="53">
        <v>0</v>
      </c>
      <c r="K51" s="53">
        <v>0</v>
      </c>
      <c r="L51" s="53">
        <v>0</v>
      </c>
      <c r="M51" s="53">
        <v>167755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3726342</v>
      </c>
      <c r="W51" s="53">
        <v>0</v>
      </c>
      <c r="X51" s="53">
        <v>0</v>
      </c>
      <c r="Y51" s="53">
        <v>15386253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21685.567002375443</v>
      </c>
      <c r="C58" s="5">
        <f>IF(C67=0,0,+(C76/C67)*100)</f>
        <v>0</v>
      </c>
      <c r="D58" s="6">
        <f aca="true" t="shared" si="6" ref="D58:Z58">IF(D67=0,0,+(D76/D67)*100)</f>
        <v>100.0001994949495</v>
      </c>
      <c r="E58" s="7">
        <f t="shared" si="6"/>
        <v>100.0001994949495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340044.6408839779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721407.7900552487</v>
      </c>
      <c r="W58" s="7">
        <f t="shared" si="6"/>
        <v>110.17862373737373</v>
      </c>
      <c r="X58" s="7">
        <f t="shared" si="6"/>
        <v>0</v>
      </c>
      <c r="Y58" s="7">
        <f t="shared" si="6"/>
        <v>0</v>
      </c>
      <c r="Z58" s="8">
        <f t="shared" si="6"/>
        <v>100.0001994949495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21685.567002375443</v>
      </c>
      <c r="C60" s="12">
        <f t="shared" si="7"/>
        <v>0</v>
      </c>
      <c r="D60" s="3">
        <f t="shared" si="7"/>
        <v>100.0001994949495</v>
      </c>
      <c r="E60" s="13">
        <f t="shared" si="7"/>
        <v>100.0001994949495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110.17862373737373</v>
      </c>
      <c r="X60" s="13">
        <f t="shared" si="7"/>
        <v>0</v>
      </c>
      <c r="Y60" s="13">
        <f t="shared" si="7"/>
        <v>0</v>
      </c>
      <c r="Z60" s="14">
        <f t="shared" si="7"/>
        <v>100.0001994949495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100.0001994949495</v>
      </c>
      <c r="E62" s="13">
        <f t="shared" si="7"/>
        <v>100.0001994949495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110.17862373737373</v>
      </c>
      <c r="X62" s="13">
        <f t="shared" si="7"/>
        <v>0</v>
      </c>
      <c r="Y62" s="13">
        <f t="shared" si="7"/>
        <v>0</v>
      </c>
      <c r="Z62" s="14">
        <f t="shared" si="7"/>
        <v>100.0001994949495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58939.06077348066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58939.06077348066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389822</v>
      </c>
      <c r="C67" s="23"/>
      <c r="D67" s="24">
        <v>79200000</v>
      </c>
      <c r="E67" s="25">
        <v>79200000</v>
      </c>
      <c r="F67" s="25"/>
      <c r="G67" s="25"/>
      <c r="H67" s="25"/>
      <c r="I67" s="25"/>
      <c r="J67" s="25"/>
      <c r="K67" s="25"/>
      <c r="L67" s="25">
        <v>1810</v>
      </c>
      <c r="M67" s="25">
        <v>1810</v>
      </c>
      <c r="N67" s="25"/>
      <c r="O67" s="25"/>
      <c r="P67" s="25"/>
      <c r="Q67" s="25"/>
      <c r="R67" s="25"/>
      <c r="S67" s="25"/>
      <c r="T67" s="25"/>
      <c r="U67" s="25"/>
      <c r="V67" s="25">
        <v>1810</v>
      </c>
      <c r="W67" s="25">
        <v>39600000</v>
      </c>
      <c r="X67" s="25"/>
      <c r="Y67" s="24"/>
      <c r="Z67" s="26">
        <v>79200000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389822</v>
      </c>
      <c r="C69" s="18"/>
      <c r="D69" s="19">
        <v>79200000</v>
      </c>
      <c r="E69" s="20">
        <v>79200000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39600000</v>
      </c>
      <c r="X69" s="20"/>
      <c r="Y69" s="19"/>
      <c r="Z69" s="22">
        <v>79200000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>
        <v>79200000</v>
      </c>
      <c r="E71" s="20">
        <v>79200000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39600000</v>
      </c>
      <c r="X71" s="20"/>
      <c r="Y71" s="19"/>
      <c r="Z71" s="22">
        <v>79200000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389822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>
        <v>1810</v>
      </c>
      <c r="M75" s="29">
        <v>1810</v>
      </c>
      <c r="N75" s="29"/>
      <c r="O75" s="29"/>
      <c r="P75" s="29"/>
      <c r="Q75" s="29"/>
      <c r="R75" s="29"/>
      <c r="S75" s="29"/>
      <c r="T75" s="29"/>
      <c r="U75" s="29"/>
      <c r="V75" s="29">
        <v>1810</v>
      </c>
      <c r="W75" s="29"/>
      <c r="X75" s="29"/>
      <c r="Y75" s="28"/>
      <c r="Z75" s="30"/>
    </row>
    <row r="76" spans="1:26" ht="13.5" hidden="1">
      <c r="A76" s="41" t="s">
        <v>120</v>
      </c>
      <c r="B76" s="31">
        <v>84535111</v>
      </c>
      <c r="C76" s="31"/>
      <c r="D76" s="32">
        <v>79200158</v>
      </c>
      <c r="E76" s="33">
        <v>79200158</v>
      </c>
      <c r="F76" s="33">
        <v>2743896</v>
      </c>
      <c r="G76" s="33"/>
      <c r="H76" s="33">
        <v>4158777</v>
      </c>
      <c r="I76" s="33">
        <v>6902673</v>
      </c>
      <c r="J76" s="33">
        <v>2158435</v>
      </c>
      <c r="K76" s="33">
        <v>3996373</v>
      </c>
      <c r="L76" s="33"/>
      <c r="M76" s="33">
        <v>6154808</v>
      </c>
      <c r="N76" s="33"/>
      <c r="O76" s="33"/>
      <c r="P76" s="33"/>
      <c r="Q76" s="33"/>
      <c r="R76" s="33"/>
      <c r="S76" s="33"/>
      <c r="T76" s="33"/>
      <c r="U76" s="33"/>
      <c r="V76" s="33">
        <v>13057481</v>
      </c>
      <c r="W76" s="33">
        <v>43630735</v>
      </c>
      <c r="X76" s="33"/>
      <c r="Y76" s="32"/>
      <c r="Z76" s="34">
        <v>79200158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84535111</v>
      </c>
      <c r="C78" s="18"/>
      <c r="D78" s="19">
        <v>79200158</v>
      </c>
      <c r="E78" s="20">
        <v>79200158</v>
      </c>
      <c r="F78" s="20">
        <v>2743896</v>
      </c>
      <c r="G78" s="20"/>
      <c r="H78" s="20">
        <v>4158777</v>
      </c>
      <c r="I78" s="20">
        <v>6902673</v>
      </c>
      <c r="J78" s="20">
        <v>2158435</v>
      </c>
      <c r="K78" s="20">
        <v>2929576</v>
      </c>
      <c r="L78" s="20"/>
      <c r="M78" s="20">
        <v>5088011</v>
      </c>
      <c r="N78" s="20"/>
      <c r="O78" s="20"/>
      <c r="P78" s="20"/>
      <c r="Q78" s="20"/>
      <c r="R78" s="20"/>
      <c r="S78" s="20"/>
      <c r="T78" s="20"/>
      <c r="U78" s="20"/>
      <c r="V78" s="20">
        <v>11990684</v>
      </c>
      <c r="W78" s="20">
        <v>43630735</v>
      </c>
      <c r="X78" s="20"/>
      <c r="Y78" s="19"/>
      <c r="Z78" s="22">
        <v>79200158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84535111</v>
      </c>
      <c r="C80" s="18"/>
      <c r="D80" s="19">
        <v>79200158</v>
      </c>
      <c r="E80" s="20">
        <v>79200158</v>
      </c>
      <c r="F80" s="20">
        <v>2743896</v>
      </c>
      <c r="G80" s="20"/>
      <c r="H80" s="20">
        <v>4158777</v>
      </c>
      <c r="I80" s="20">
        <v>6902673</v>
      </c>
      <c r="J80" s="20">
        <v>2158435</v>
      </c>
      <c r="K80" s="20">
        <v>2929576</v>
      </c>
      <c r="L80" s="20"/>
      <c r="M80" s="20">
        <v>5088011</v>
      </c>
      <c r="N80" s="20"/>
      <c r="O80" s="20"/>
      <c r="P80" s="20"/>
      <c r="Q80" s="20"/>
      <c r="R80" s="20"/>
      <c r="S80" s="20"/>
      <c r="T80" s="20"/>
      <c r="U80" s="20"/>
      <c r="V80" s="20">
        <v>11990684</v>
      </c>
      <c r="W80" s="20">
        <v>43630735</v>
      </c>
      <c r="X80" s="20"/>
      <c r="Y80" s="19"/>
      <c r="Z80" s="22">
        <v>79200158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>
        <v>1066797</v>
      </c>
      <c r="L84" s="29"/>
      <c r="M84" s="29">
        <v>1066797</v>
      </c>
      <c r="N84" s="29"/>
      <c r="O84" s="29"/>
      <c r="P84" s="29"/>
      <c r="Q84" s="29"/>
      <c r="R84" s="29"/>
      <c r="S84" s="29"/>
      <c r="T84" s="29"/>
      <c r="U84" s="29"/>
      <c r="V84" s="29">
        <v>1066797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9057022</v>
      </c>
      <c r="E5" s="59">
        <v>9057022</v>
      </c>
      <c r="F5" s="59">
        <v>0</v>
      </c>
      <c r="G5" s="59">
        <v>14373884</v>
      </c>
      <c r="H5" s="59">
        <v>-2919840</v>
      </c>
      <c r="I5" s="59">
        <v>11454044</v>
      </c>
      <c r="J5" s="59">
        <v>71345</v>
      </c>
      <c r="K5" s="59">
        <v>72503</v>
      </c>
      <c r="L5" s="59">
        <v>273938</v>
      </c>
      <c r="M5" s="59">
        <v>417786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11871830</v>
      </c>
      <c r="W5" s="59">
        <v>4528511</v>
      </c>
      <c r="X5" s="59">
        <v>7343319</v>
      </c>
      <c r="Y5" s="60">
        <v>162.16</v>
      </c>
      <c r="Z5" s="61">
        <v>9057022</v>
      </c>
    </row>
    <row r="6" spans="1:26" ht="13.5">
      <c r="A6" s="57" t="s">
        <v>32</v>
      </c>
      <c r="B6" s="18">
        <v>0</v>
      </c>
      <c r="C6" s="18">
        <v>0</v>
      </c>
      <c r="D6" s="58">
        <v>13137986</v>
      </c>
      <c r="E6" s="59">
        <v>13137986</v>
      </c>
      <c r="F6" s="59">
        <v>57357</v>
      </c>
      <c r="G6" s="59">
        <v>2085824</v>
      </c>
      <c r="H6" s="59">
        <v>1121245</v>
      </c>
      <c r="I6" s="59">
        <v>3264426</v>
      </c>
      <c r="J6" s="59">
        <v>877120</v>
      </c>
      <c r="K6" s="59">
        <v>769257</v>
      </c>
      <c r="L6" s="59">
        <v>2698027</v>
      </c>
      <c r="M6" s="59">
        <v>4344404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7608830</v>
      </c>
      <c r="W6" s="59">
        <v>6568993</v>
      </c>
      <c r="X6" s="59">
        <v>1039837</v>
      </c>
      <c r="Y6" s="60">
        <v>15.83</v>
      </c>
      <c r="Z6" s="61">
        <v>13137986</v>
      </c>
    </row>
    <row r="7" spans="1:26" ht="13.5">
      <c r="A7" s="57" t="s">
        <v>33</v>
      </c>
      <c r="B7" s="18">
        <v>0</v>
      </c>
      <c r="C7" s="18">
        <v>0</v>
      </c>
      <c r="D7" s="58">
        <v>687184</v>
      </c>
      <c r="E7" s="59">
        <v>687184</v>
      </c>
      <c r="F7" s="59">
        <v>4</v>
      </c>
      <c r="G7" s="59">
        <v>23072</v>
      </c>
      <c r="H7" s="59">
        <v>18387</v>
      </c>
      <c r="I7" s="59">
        <v>41463</v>
      </c>
      <c r="J7" s="59">
        <v>13520</v>
      </c>
      <c r="K7" s="59">
        <v>83907</v>
      </c>
      <c r="L7" s="59">
        <v>363560</v>
      </c>
      <c r="M7" s="59">
        <v>460987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502450</v>
      </c>
      <c r="W7" s="59">
        <v>343592</v>
      </c>
      <c r="X7" s="59">
        <v>158858</v>
      </c>
      <c r="Y7" s="60">
        <v>46.23</v>
      </c>
      <c r="Z7" s="61">
        <v>687184</v>
      </c>
    </row>
    <row r="8" spans="1:26" ht="13.5">
      <c r="A8" s="57" t="s">
        <v>34</v>
      </c>
      <c r="B8" s="18">
        <v>0</v>
      </c>
      <c r="C8" s="18">
        <v>0</v>
      </c>
      <c r="D8" s="58">
        <v>104108000</v>
      </c>
      <c r="E8" s="59">
        <v>104108000</v>
      </c>
      <c r="F8" s="59">
        <v>0</v>
      </c>
      <c r="G8" s="59">
        <v>44843000</v>
      </c>
      <c r="H8" s="59">
        <v>0</v>
      </c>
      <c r="I8" s="59">
        <v>44843000</v>
      </c>
      <c r="J8" s="59">
        <v>0</v>
      </c>
      <c r="K8" s="59">
        <v>300000</v>
      </c>
      <c r="L8" s="59">
        <v>33523000</v>
      </c>
      <c r="M8" s="59">
        <v>33823000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78666000</v>
      </c>
      <c r="W8" s="59">
        <v>52054000</v>
      </c>
      <c r="X8" s="59">
        <v>26612000</v>
      </c>
      <c r="Y8" s="60">
        <v>51.12</v>
      </c>
      <c r="Z8" s="61">
        <v>104108000</v>
      </c>
    </row>
    <row r="9" spans="1:26" ht="13.5">
      <c r="A9" s="57" t="s">
        <v>35</v>
      </c>
      <c r="B9" s="18">
        <v>0</v>
      </c>
      <c r="C9" s="18">
        <v>0</v>
      </c>
      <c r="D9" s="58">
        <v>9893506</v>
      </c>
      <c r="E9" s="59">
        <v>9893506</v>
      </c>
      <c r="F9" s="59">
        <v>368346</v>
      </c>
      <c r="G9" s="59">
        <v>1170715</v>
      </c>
      <c r="H9" s="59">
        <v>487999</v>
      </c>
      <c r="I9" s="59">
        <v>2027060</v>
      </c>
      <c r="J9" s="59">
        <v>1022274</v>
      </c>
      <c r="K9" s="59">
        <v>477422</v>
      </c>
      <c r="L9" s="59">
        <v>922547</v>
      </c>
      <c r="M9" s="59">
        <v>2422243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4449303</v>
      </c>
      <c r="W9" s="59">
        <v>4946753</v>
      </c>
      <c r="X9" s="59">
        <v>-497450</v>
      </c>
      <c r="Y9" s="60">
        <v>-10.06</v>
      </c>
      <c r="Z9" s="61">
        <v>9893506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136883698</v>
      </c>
      <c r="E10" s="65">
        <f t="shared" si="0"/>
        <v>136883698</v>
      </c>
      <c r="F10" s="65">
        <f t="shared" si="0"/>
        <v>425707</v>
      </c>
      <c r="G10" s="65">
        <f t="shared" si="0"/>
        <v>62496495</v>
      </c>
      <c r="H10" s="65">
        <f t="shared" si="0"/>
        <v>-1292209</v>
      </c>
      <c r="I10" s="65">
        <f t="shared" si="0"/>
        <v>61629993</v>
      </c>
      <c r="J10" s="65">
        <f t="shared" si="0"/>
        <v>1984259</v>
      </c>
      <c r="K10" s="65">
        <f t="shared" si="0"/>
        <v>1703089</v>
      </c>
      <c r="L10" s="65">
        <f t="shared" si="0"/>
        <v>37781072</v>
      </c>
      <c r="M10" s="65">
        <f t="shared" si="0"/>
        <v>41468420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103098413</v>
      </c>
      <c r="W10" s="65">
        <f t="shared" si="0"/>
        <v>68441849</v>
      </c>
      <c r="X10" s="65">
        <f t="shared" si="0"/>
        <v>34656564</v>
      </c>
      <c r="Y10" s="66">
        <f>+IF(W10&lt;&gt;0,(X10/W10)*100,0)</f>
        <v>50.63651041923195</v>
      </c>
      <c r="Z10" s="67">
        <f t="shared" si="0"/>
        <v>136883698</v>
      </c>
    </row>
    <row r="11" spans="1:26" ht="13.5">
      <c r="A11" s="57" t="s">
        <v>36</v>
      </c>
      <c r="B11" s="18">
        <v>0</v>
      </c>
      <c r="C11" s="18">
        <v>0</v>
      </c>
      <c r="D11" s="58">
        <v>65407188</v>
      </c>
      <c r="E11" s="59">
        <v>65407188</v>
      </c>
      <c r="F11" s="59">
        <v>5043418</v>
      </c>
      <c r="G11" s="59">
        <v>5039936</v>
      </c>
      <c r="H11" s="59">
        <v>5252517</v>
      </c>
      <c r="I11" s="59">
        <v>15335871</v>
      </c>
      <c r="J11" s="59">
        <v>5062911</v>
      </c>
      <c r="K11" s="59">
        <v>4986571</v>
      </c>
      <c r="L11" s="59">
        <v>5119303</v>
      </c>
      <c r="M11" s="59">
        <v>15168785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30504656</v>
      </c>
      <c r="W11" s="59">
        <v>32703594</v>
      </c>
      <c r="X11" s="59">
        <v>-2198938</v>
      </c>
      <c r="Y11" s="60">
        <v>-6.72</v>
      </c>
      <c r="Z11" s="61">
        <v>65407188</v>
      </c>
    </row>
    <row r="12" spans="1:26" ht="13.5">
      <c r="A12" s="57" t="s">
        <v>37</v>
      </c>
      <c r="B12" s="18">
        <v>0</v>
      </c>
      <c r="C12" s="18">
        <v>0</v>
      </c>
      <c r="D12" s="58">
        <v>10974722</v>
      </c>
      <c r="E12" s="59">
        <v>10974722</v>
      </c>
      <c r="F12" s="59">
        <v>885463</v>
      </c>
      <c r="G12" s="59">
        <v>885462</v>
      </c>
      <c r="H12" s="59">
        <v>885867</v>
      </c>
      <c r="I12" s="59">
        <v>2656792</v>
      </c>
      <c r="J12" s="59">
        <v>885463</v>
      </c>
      <c r="K12" s="59">
        <v>885463</v>
      </c>
      <c r="L12" s="59">
        <v>885463</v>
      </c>
      <c r="M12" s="59">
        <v>2656389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5313181</v>
      </c>
      <c r="W12" s="59">
        <v>5487361</v>
      </c>
      <c r="X12" s="59">
        <v>-174180</v>
      </c>
      <c r="Y12" s="60">
        <v>-3.17</v>
      </c>
      <c r="Z12" s="61">
        <v>10974722</v>
      </c>
    </row>
    <row r="13" spans="1:26" ht="13.5">
      <c r="A13" s="57" t="s">
        <v>106</v>
      </c>
      <c r="B13" s="18">
        <v>0</v>
      </c>
      <c r="C13" s="18">
        <v>0</v>
      </c>
      <c r="D13" s="58">
        <v>951636</v>
      </c>
      <c r="E13" s="59">
        <v>951636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475818</v>
      </c>
      <c r="X13" s="59">
        <v>-475818</v>
      </c>
      <c r="Y13" s="60">
        <v>-100</v>
      </c>
      <c r="Z13" s="61">
        <v>951636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16316354</v>
      </c>
      <c r="E15" s="59">
        <v>16316354</v>
      </c>
      <c r="F15" s="59">
        <v>619831</v>
      </c>
      <c r="G15" s="59">
        <v>1790448</v>
      </c>
      <c r="H15" s="59">
        <v>2007832</v>
      </c>
      <c r="I15" s="59">
        <v>4418111</v>
      </c>
      <c r="J15" s="59">
        <v>2496256</v>
      </c>
      <c r="K15" s="59">
        <v>501677</v>
      </c>
      <c r="L15" s="59">
        <v>941051</v>
      </c>
      <c r="M15" s="59">
        <v>3938984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8357095</v>
      </c>
      <c r="W15" s="59">
        <v>8158177</v>
      </c>
      <c r="X15" s="59">
        <v>198918</v>
      </c>
      <c r="Y15" s="60">
        <v>2.44</v>
      </c>
      <c r="Z15" s="61">
        <v>16316354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39318450</v>
      </c>
      <c r="E17" s="59">
        <v>39318450</v>
      </c>
      <c r="F17" s="59">
        <v>1984619</v>
      </c>
      <c r="G17" s="59">
        <v>1890281</v>
      </c>
      <c r="H17" s="59">
        <v>2887544</v>
      </c>
      <c r="I17" s="59">
        <v>6762444</v>
      </c>
      <c r="J17" s="59">
        <v>4440569</v>
      </c>
      <c r="K17" s="59">
        <v>3998878</v>
      </c>
      <c r="L17" s="59">
        <v>2768317</v>
      </c>
      <c r="M17" s="59">
        <v>11207764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17970208</v>
      </c>
      <c r="W17" s="59">
        <v>19659225</v>
      </c>
      <c r="X17" s="59">
        <v>-1689017</v>
      </c>
      <c r="Y17" s="60">
        <v>-8.59</v>
      </c>
      <c r="Z17" s="61">
        <v>39318450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132968350</v>
      </c>
      <c r="E18" s="72">
        <f t="shared" si="1"/>
        <v>132968350</v>
      </c>
      <c r="F18" s="72">
        <f t="shared" si="1"/>
        <v>8533331</v>
      </c>
      <c r="G18" s="72">
        <f t="shared" si="1"/>
        <v>9606127</v>
      </c>
      <c r="H18" s="72">
        <f t="shared" si="1"/>
        <v>11033760</v>
      </c>
      <c r="I18" s="72">
        <f t="shared" si="1"/>
        <v>29173218</v>
      </c>
      <c r="J18" s="72">
        <f t="shared" si="1"/>
        <v>12885199</v>
      </c>
      <c r="K18" s="72">
        <f t="shared" si="1"/>
        <v>10372589</v>
      </c>
      <c r="L18" s="72">
        <f t="shared" si="1"/>
        <v>9714134</v>
      </c>
      <c r="M18" s="72">
        <f t="shared" si="1"/>
        <v>32971922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62145140</v>
      </c>
      <c r="W18" s="72">
        <f t="shared" si="1"/>
        <v>66484175</v>
      </c>
      <c r="X18" s="72">
        <f t="shared" si="1"/>
        <v>-4339035</v>
      </c>
      <c r="Y18" s="66">
        <f>+IF(W18&lt;&gt;0,(X18/W18)*100,0)</f>
        <v>-6.52641775279606</v>
      </c>
      <c r="Z18" s="73">
        <f t="shared" si="1"/>
        <v>132968350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3915348</v>
      </c>
      <c r="E19" s="76">
        <f t="shared" si="2"/>
        <v>3915348</v>
      </c>
      <c r="F19" s="76">
        <f t="shared" si="2"/>
        <v>-8107624</v>
      </c>
      <c r="G19" s="76">
        <f t="shared" si="2"/>
        <v>52890368</v>
      </c>
      <c r="H19" s="76">
        <f t="shared" si="2"/>
        <v>-12325969</v>
      </c>
      <c r="I19" s="76">
        <f t="shared" si="2"/>
        <v>32456775</v>
      </c>
      <c r="J19" s="76">
        <f t="shared" si="2"/>
        <v>-10900940</v>
      </c>
      <c r="K19" s="76">
        <f t="shared" si="2"/>
        <v>-8669500</v>
      </c>
      <c r="L19" s="76">
        <f t="shared" si="2"/>
        <v>28066938</v>
      </c>
      <c r="M19" s="76">
        <f t="shared" si="2"/>
        <v>8496498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40953273</v>
      </c>
      <c r="W19" s="76">
        <f>IF(E10=E18,0,W10-W18)</f>
        <v>1957674</v>
      </c>
      <c r="X19" s="76">
        <f t="shared" si="2"/>
        <v>38995599</v>
      </c>
      <c r="Y19" s="77">
        <f>+IF(W19&lt;&gt;0,(X19/W19)*100,0)</f>
        <v>1991.9352762513065</v>
      </c>
      <c r="Z19" s="78">
        <f t="shared" si="2"/>
        <v>3915348</v>
      </c>
    </row>
    <row r="20" spans="1:26" ht="13.5">
      <c r="A20" s="57" t="s">
        <v>44</v>
      </c>
      <c r="B20" s="18">
        <v>0</v>
      </c>
      <c r="C20" s="18">
        <v>0</v>
      </c>
      <c r="D20" s="58">
        <v>42565000</v>
      </c>
      <c r="E20" s="59">
        <v>42565000</v>
      </c>
      <c r="F20" s="59">
        <v>0</v>
      </c>
      <c r="G20" s="59">
        <v>15140000</v>
      </c>
      <c r="H20" s="59">
        <v>1400000</v>
      </c>
      <c r="I20" s="59">
        <v>16540000</v>
      </c>
      <c r="J20" s="59">
        <v>1050000</v>
      </c>
      <c r="K20" s="59">
        <v>1050000</v>
      </c>
      <c r="L20" s="59">
        <v>1050000</v>
      </c>
      <c r="M20" s="59">
        <v>3150000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19690000</v>
      </c>
      <c r="W20" s="59">
        <v>21282500</v>
      </c>
      <c r="X20" s="59">
        <v>-1592500</v>
      </c>
      <c r="Y20" s="60">
        <v>-7.48</v>
      </c>
      <c r="Z20" s="61">
        <v>42565000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46480348</v>
      </c>
      <c r="E22" s="87">
        <f t="shared" si="3"/>
        <v>46480348</v>
      </c>
      <c r="F22" s="87">
        <f t="shared" si="3"/>
        <v>-8107624</v>
      </c>
      <c r="G22" s="87">
        <f t="shared" si="3"/>
        <v>68030368</v>
      </c>
      <c r="H22" s="87">
        <f t="shared" si="3"/>
        <v>-10925969</v>
      </c>
      <c r="I22" s="87">
        <f t="shared" si="3"/>
        <v>48996775</v>
      </c>
      <c r="J22" s="87">
        <f t="shared" si="3"/>
        <v>-9850940</v>
      </c>
      <c r="K22" s="87">
        <f t="shared" si="3"/>
        <v>-7619500</v>
      </c>
      <c r="L22" s="87">
        <f t="shared" si="3"/>
        <v>29116938</v>
      </c>
      <c r="M22" s="87">
        <f t="shared" si="3"/>
        <v>11646498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60643273</v>
      </c>
      <c r="W22" s="87">
        <f t="shared" si="3"/>
        <v>23240174</v>
      </c>
      <c r="X22" s="87">
        <f t="shared" si="3"/>
        <v>37403099</v>
      </c>
      <c r="Y22" s="88">
        <f>+IF(W22&lt;&gt;0,(X22/W22)*100,0)</f>
        <v>160.94156179725675</v>
      </c>
      <c r="Z22" s="89">
        <f t="shared" si="3"/>
        <v>46480348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46480348</v>
      </c>
      <c r="E24" s="76">
        <f t="shared" si="4"/>
        <v>46480348</v>
      </c>
      <c r="F24" s="76">
        <f t="shared" si="4"/>
        <v>-8107624</v>
      </c>
      <c r="G24" s="76">
        <f t="shared" si="4"/>
        <v>68030368</v>
      </c>
      <c r="H24" s="76">
        <f t="shared" si="4"/>
        <v>-10925969</v>
      </c>
      <c r="I24" s="76">
        <f t="shared" si="4"/>
        <v>48996775</v>
      </c>
      <c r="J24" s="76">
        <f t="shared" si="4"/>
        <v>-9850940</v>
      </c>
      <c r="K24" s="76">
        <f t="shared" si="4"/>
        <v>-7619500</v>
      </c>
      <c r="L24" s="76">
        <f t="shared" si="4"/>
        <v>29116938</v>
      </c>
      <c r="M24" s="76">
        <f t="shared" si="4"/>
        <v>11646498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60643273</v>
      </c>
      <c r="W24" s="76">
        <f t="shared" si="4"/>
        <v>23240174</v>
      </c>
      <c r="X24" s="76">
        <f t="shared" si="4"/>
        <v>37403099</v>
      </c>
      <c r="Y24" s="77">
        <f>+IF(W24&lt;&gt;0,(X24/W24)*100,0)</f>
        <v>160.94156179725675</v>
      </c>
      <c r="Z24" s="78">
        <f t="shared" si="4"/>
        <v>46480348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46480347</v>
      </c>
      <c r="E27" s="99">
        <v>46480347</v>
      </c>
      <c r="F27" s="99">
        <v>0</v>
      </c>
      <c r="G27" s="99">
        <v>27270</v>
      </c>
      <c r="H27" s="99">
        <v>1191430</v>
      </c>
      <c r="I27" s="99">
        <v>1218700</v>
      </c>
      <c r="J27" s="99">
        <v>1218345</v>
      </c>
      <c r="K27" s="99">
        <v>1238317</v>
      </c>
      <c r="L27" s="99">
        <v>791974</v>
      </c>
      <c r="M27" s="99">
        <v>3248636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4467336</v>
      </c>
      <c r="W27" s="99">
        <v>23240174</v>
      </c>
      <c r="X27" s="99">
        <v>-18772838</v>
      </c>
      <c r="Y27" s="100">
        <v>-80.78</v>
      </c>
      <c r="Z27" s="101">
        <v>46480347</v>
      </c>
    </row>
    <row r="28" spans="1:26" ht="13.5">
      <c r="A28" s="102" t="s">
        <v>44</v>
      </c>
      <c r="B28" s="18">
        <v>0</v>
      </c>
      <c r="C28" s="18">
        <v>0</v>
      </c>
      <c r="D28" s="58">
        <v>40655547</v>
      </c>
      <c r="E28" s="59">
        <v>40655547</v>
      </c>
      <c r="F28" s="59">
        <v>0</v>
      </c>
      <c r="G28" s="59">
        <v>0</v>
      </c>
      <c r="H28" s="59">
        <v>1176131</v>
      </c>
      <c r="I28" s="59">
        <v>1176131</v>
      </c>
      <c r="J28" s="59">
        <v>1037395</v>
      </c>
      <c r="K28" s="59">
        <v>1142789</v>
      </c>
      <c r="L28" s="59">
        <v>0</v>
      </c>
      <c r="M28" s="59">
        <v>2180184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3356315</v>
      </c>
      <c r="W28" s="59">
        <v>20327774</v>
      </c>
      <c r="X28" s="59">
        <v>-16971459</v>
      </c>
      <c r="Y28" s="60">
        <v>-83.49</v>
      </c>
      <c r="Z28" s="61">
        <v>40655547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5824800</v>
      </c>
      <c r="E31" s="59">
        <v>5824800</v>
      </c>
      <c r="F31" s="59">
        <v>0</v>
      </c>
      <c r="G31" s="59">
        <v>27270</v>
      </c>
      <c r="H31" s="59">
        <v>15300</v>
      </c>
      <c r="I31" s="59">
        <v>42570</v>
      </c>
      <c r="J31" s="59">
        <v>180950</v>
      </c>
      <c r="K31" s="59">
        <v>95528</v>
      </c>
      <c r="L31" s="59">
        <v>791974</v>
      </c>
      <c r="M31" s="59">
        <v>1068452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1111022</v>
      </c>
      <c r="W31" s="59">
        <v>2912400</v>
      </c>
      <c r="X31" s="59">
        <v>-1801378</v>
      </c>
      <c r="Y31" s="60">
        <v>-61.85</v>
      </c>
      <c r="Z31" s="61">
        <v>5824800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46480347</v>
      </c>
      <c r="E32" s="99">
        <f t="shared" si="5"/>
        <v>46480347</v>
      </c>
      <c r="F32" s="99">
        <f t="shared" si="5"/>
        <v>0</v>
      </c>
      <c r="G32" s="99">
        <f t="shared" si="5"/>
        <v>27270</v>
      </c>
      <c r="H32" s="99">
        <f t="shared" si="5"/>
        <v>1191431</v>
      </c>
      <c r="I32" s="99">
        <f t="shared" si="5"/>
        <v>1218701</v>
      </c>
      <c r="J32" s="99">
        <f t="shared" si="5"/>
        <v>1218345</v>
      </c>
      <c r="K32" s="99">
        <f t="shared" si="5"/>
        <v>1238317</v>
      </c>
      <c r="L32" s="99">
        <f t="shared" si="5"/>
        <v>791974</v>
      </c>
      <c r="M32" s="99">
        <f t="shared" si="5"/>
        <v>3248636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4467337</v>
      </c>
      <c r="W32" s="99">
        <f t="shared" si="5"/>
        <v>23240174</v>
      </c>
      <c r="X32" s="99">
        <f t="shared" si="5"/>
        <v>-18772837</v>
      </c>
      <c r="Y32" s="100">
        <f>+IF(W32&lt;&gt;0,(X32/W32)*100,0)</f>
        <v>-80.77752343850781</v>
      </c>
      <c r="Z32" s="101">
        <f t="shared" si="5"/>
        <v>46480347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71561864</v>
      </c>
      <c r="E35" s="59">
        <v>71561864</v>
      </c>
      <c r="F35" s="59">
        <v>0</v>
      </c>
      <c r="G35" s="59">
        <v>47220418</v>
      </c>
      <c r="H35" s="59">
        <v>33798837</v>
      </c>
      <c r="I35" s="59">
        <v>33798837</v>
      </c>
      <c r="J35" s="59">
        <v>22089106</v>
      </c>
      <c r="K35" s="59">
        <v>12810633</v>
      </c>
      <c r="L35" s="59">
        <v>42661854</v>
      </c>
      <c r="M35" s="59">
        <v>42661854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42661854</v>
      </c>
      <c r="W35" s="59">
        <v>35780932</v>
      </c>
      <c r="X35" s="59">
        <v>6880922</v>
      </c>
      <c r="Y35" s="60">
        <v>19.23</v>
      </c>
      <c r="Z35" s="61">
        <v>71561864</v>
      </c>
    </row>
    <row r="36" spans="1:26" ht="13.5">
      <c r="A36" s="57" t="s">
        <v>53</v>
      </c>
      <c r="B36" s="18">
        <v>0</v>
      </c>
      <c r="C36" s="18">
        <v>0</v>
      </c>
      <c r="D36" s="58">
        <v>49559347</v>
      </c>
      <c r="E36" s="59">
        <v>49559347</v>
      </c>
      <c r="F36" s="59">
        <v>0</v>
      </c>
      <c r="G36" s="59">
        <v>27270</v>
      </c>
      <c r="H36" s="59">
        <v>1218701</v>
      </c>
      <c r="I36" s="59">
        <v>1218701</v>
      </c>
      <c r="J36" s="59">
        <v>24632166</v>
      </c>
      <c r="K36" s="59">
        <v>6836505</v>
      </c>
      <c r="L36" s="59">
        <v>7556673</v>
      </c>
      <c r="M36" s="59">
        <v>7556673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7556673</v>
      </c>
      <c r="W36" s="59">
        <v>24779674</v>
      </c>
      <c r="X36" s="59">
        <v>-17223001</v>
      </c>
      <c r="Y36" s="60">
        <v>-69.5</v>
      </c>
      <c r="Z36" s="61">
        <v>49559347</v>
      </c>
    </row>
    <row r="37" spans="1:26" ht="13.5">
      <c r="A37" s="57" t="s">
        <v>54</v>
      </c>
      <c r="B37" s="18">
        <v>0</v>
      </c>
      <c r="C37" s="18">
        <v>0</v>
      </c>
      <c r="D37" s="58">
        <v>2340000</v>
      </c>
      <c r="E37" s="59">
        <v>2340000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16503099</v>
      </c>
      <c r="L37" s="59">
        <v>18170240</v>
      </c>
      <c r="M37" s="59">
        <v>18170240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18170240</v>
      </c>
      <c r="W37" s="59">
        <v>1170000</v>
      </c>
      <c r="X37" s="59">
        <v>17000240</v>
      </c>
      <c r="Y37" s="60">
        <v>1453.01</v>
      </c>
      <c r="Z37" s="61">
        <v>2340000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118781211</v>
      </c>
      <c r="E39" s="59">
        <v>118781211</v>
      </c>
      <c r="F39" s="59">
        <v>0</v>
      </c>
      <c r="G39" s="59">
        <v>47247688</v>
      </c>
      <c r="H39" s="59">
        <v>35017538</v>
      </c>
      <c r="I39" s="59">
        <v>35017538</v>
      </c>
      <c r="J39" s="59">
        <v>46721272</v>
      </c>
      <c r="K39" s="59">
        <v>3144039</v>
      </c>
      <c r="L39" s="59">
        <v>32048287</v>
      </c>
      <c r="M39" s="59">
        <v>32048287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32048287</v>
      </c>
      <c r="W39" s="59">
        <v>59390606</v>
      </c>
      <c r="X39" s="59">
        <v>-27342319</v>
      </c>
      <c r="Y39" s="60">
        <v>-46.04</v>
      </c>
      <c r="Z39" s="61">
        <v>118781211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46480347</v>
      </c>
      <c r="E42" s="59">
        <v>46480347</v>
      </c>
      <c r="F42" s="59">
        <v>-8107818</v>
      </c>
      <c r="G42" s="59">
        <v>52844809</v>
      </c>
      <c r="H42" s="59">
        <v>-8264487</v>
      </c>
      <c r="I42" s="59">
        <v>36472504</v>
      </c>
      <c r="J42" s="59">
        <v>-8357602</v>
      </c>
      <c r="K42" s="59">
        <v>-1223835</v>
      </c>
      <c r="L42" s="59">
        <v>27424706</v>
      </c>
      <c r="M42" s="59">
        <v>17843269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54315773</v>
      </c>
      <c r="W42" s="59">
        <v>59393037</v>
      </c>
      <c r="X42" s="59">
        <v>-5077264</v>
      </c>
      <c r="Y42" s="60">
        <v>-8.55</v>
      </c>
      <c r="Z42" s="61">
        <v>46480347</v>
      </c>
    </row>
    <row r="43" spans="1:26" ht="13.5">
      <c r="A43" s="57" t="s">
        <v>59</v>
      </c>
      <c r="B43" s="18">
        <v>0</v>
      </c>
      <c r="C43" s="18">
        <v>0</v>
      </c>
      <c r="D43" s="58">
        <v>-46480347</v>
      </c>
      <c r="E43" s="59">
        <v>-46480347</v>
      </c>
      <c r="F43" s="59">
        <v>0</v>
      </c>
      <c r="G43" s="59">
        <v>-27270</v>
      </c>
      <c r="H43" s="59">
        <v>-1191431</v>
      </c>
      <c r="I43" s="59">
        <v>-1218701</v>
      </c>
      <c r="J43" s="59">
        <v>-1218344</v>
      </c>
      <c r="K43" s="59">
        <v>-1238316</v>
      </c>
      <c r="L43" s="59">
        <v>-791974</v>
      </c>
      <c r="M43" s="59">
        <v>-3248634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-4467335</v>
      </c>
      <c r="W43" s="59">
        <v>-36069042</v>
      </c>
      <c r="X43" s="59">
        <v>31601707</v>
      </c>
      <c r="Y43" s="60">
        <v>-87.61</v>
      </c>
      <c r="Z43" s="61">
        <v>-46480347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23407900</v>
      </c>
      <c r="E45" s="99">
        <v>23407900</v>
      </c>
      <c r="F45" s="99">
        <v>-5758217</v>
      </c>
      <c r="G45" s="99">
        <v>47059322</v>
      </c>
      <c r="H45" s="99">
        <v>37603404</v>
      </c>
      <c r="I45" s="99">
        <v>37603404</v>
      </c>
      <c r="J45" s="99">
        <v>28027458</v>
      </c>
      <c r="K45" s="99">
        <v>25565307</v>
      </c>
      <c r="L45" s="99">
        <v>52198039</v>
      </c>
      <c r="M45" s="99">
        <v>52198039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52198039</v>
      </c>
      <c r="W45" s="99">
        <v>46731895</v>
      </c>
      <c r="X45" s="99">
        <v>5466144</v>
      </c>
      <c r="Y45" s="100">
        <v>11.7</v>
      </c>
      <c r="Z45" s="101">
        <v>23407900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325643</v>
      </c>
      <c r="C49" s="51">
        <v>0</v>
      </c>
      <c r="D49" s="128">
        <v>280785</v>
      </c>
      <c r="E49" s="53">
        <v>35163124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35769552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98.19525634128988</v>
      </c>
      <c r="E58" s="7">
        <f t="shared" si="6"/>
        <v>98.19525634128988</v>
      </c>
      <c r="F58" s="7">
        <f t="shared" si="6"/>
        <v>415.4697770106526</v>
      </c>
      <c r="G58" s="7">
        <f t="shared" si="6"/>
        <v>7.741018248926408</v>
      </c>
      <c r="H58" s="7">
        <f t="shared" si="6"/>
        <v>-49.42974819217925</v>
      </c>
      <c r="I58" s="7">
        <f t="shared" si="6"/>
        <v>16.229713545075196</v>
      </c>
      <c r="J58" s="7">
        <f t="shared" si="6"/>
        <v>221.50322688862144</v>
      </c>
      <c r="K58" s="7">
        <f t="shared" si="6"/>
        <v>803.6942115008887</v>
      </c>
      <c r="L58" s="7">
        <f t="shared" si="6"/>
        <v>43.68874241382592</v>
      </c>
      <c r="M58" s="7">
        <f t="shared" si="6"/>
        <v>215.11338576990138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67.3236147610982</v>
      </c>
      <c r="W58" s="7">
        <f t="shared" si="6"/>
        <v>124.63922604030077</v>
      </c>
      <c r="X58" s="7">
        <f t="shared" si="6"/>
        <v>0</v>
      </c>
      <c r="Y58" s="7">
        <f t="shared" si="6"/>
        <v>0</v>
      </c>
      <c r="Z58" s="8">
        <f t="shared" si="6"/>
        <v>98.19525634128988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0.3019573554371247</v>
      </c>
      <c r="H59" s="10">
        <f t="shared" si="7"/>
        <v>-1.0250561674612306</v>
      </c>
      <c r="I59" s="10">
        <f t="shared" si="7"/>
        <v>0.6402367583012603</v>
      </c>
      <c r="J59" s="10">
        <f t="shared" si="7"/>
        <v>2455.120891442988</v>
      </c>
      <c r="K59" s="10">
        <f t="shared" si="7"/>
        <v>6892.31755927341</v>
      </c>
      <c r="L59" s="10">
        <f t="shared" si="7"/>
        <v>16.455913381860128</v>
      </c>
      <c r="M59" s="10">
        <f t="shared" si="7"/>
        <v>1626.1487938801204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57.844115018493355</v>
      </c>
      <c r="W59" s="10">
        <f t="shared" si="7"/>
        <v>163.62989954093078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415.4697770106526</v>
      </c>
      <c r="G60" s="13">
        <f t="shared" si="7"/>
        <v>59.005266024362555</v>
      </c>
      <c r="H60" s="13">
        <f t="shared" si="7"/>
        <v>74.03823428421086</v>
      </c>
      <c r="I60" s="13">
        <f t="shared" si="7"/>
        <v>70.43189216113338</v>
      </c>
      <c r="J60" s="13">
        <f t="shared" si="7"/>
        <v>109.30990058372856</v>
      </c>
      <c r="K60" s="13">
        <f t="shared" si="7"/>
        <v>248.27541380838915</v>
      </c>
      <c r="L60" s="13">
        <f t="shared" si="7"/>
        <v>45.76140268425779</v>
      </c>
      <c r="M60" s="13">
        <f t="shared" si="7"/>
        <v>94.4504700759874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84.14574908363046</v>
      </c>
      <c r="W60" s="13">
        <f t="shared" si="7"/>
        <v>101.62993018869102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405.6610352703244</v>
      </c>
      <c r="G61" s="13">
        <f t="shared" si="7"/>
        <v>58.96464161040799</v>
      </c>
      <c r="H61" s="13">
        <f t="shared" si="7"/>
        <v>75.58415648246056</v>
      </c>
      <c r="I61" s="13">
        <f t="shared" si="7"/>
        <v>70.72954434845616</v>
      </c>
      <c r="J61" s="13">
        <f t="shared" si="7"/>
        <v>110.73966664489095</v>
      </c>
      <c r="K61" s="13">
        <f t="shared" si="7"/>
        <v>234.76897007218435</v>
      </c>
      <c r="L61" s="13">
        <f t="shared" si="7"/>
        <v>46.07109986627103</v>
      </c>
      <c r="M61" s="13">
        <f t="shared" si="7"/>
        <v>92.23541076301242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82.97650288847903</v>
      </c>
      <c r="W61" s="13">
        <f t="shared" si="7"/>
        <v>101.65261313804652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76.04838709677419</v>
      </c>
      <c r="H64" s="13">
        <f t="shared" si="7"/>
        <v>26.86286083705765</v>
      </c>
      <c r="I64" s="13">
        <f t="shared" si="7"/>
        <v>32.88107161358759</v>
      </c>
      <c r="J64" s="13">
        <f t="shared" si="7"/>
        <v>47.708082026537994</v>
      </c>
      <c r="K64" s="13">
        <f t="shared" si="7"/>
        <v>759.8574821852732</v>
      </c>
      <c r="L64" s="13">
        <f t="shared" si="7"/>
        <v>25.395293593645608</v>
      </c>
      <c r="M64" s="13">
        <f t="shared" si="7"/>
        <v>212.3801438274071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152.06203940878532</v>
      </c>
      <c r="W64" s="13">
        <f t="shared" si="7"/>
        <v>101.23965911452922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3.5529745792106646</v>
      </c>
      <c r="K66" s="16">
        <f t="shared" si="7"/>
        <v>100</v>
      </c>
      <c r="L66" s="16">
        <f t="shared" si="7"/>
        <v>100</v>
      </c>
      <c r="M66" s="16">
        <f t="shared" si="7"/>
        <v>18.99952549987687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23.454789521033707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22602933</v>
      </c>
      <c r="E67" s="25">
        <v>22602933</v>
      </c>
      <c r="F67" s="25">
        <v>57357</v>
      </c>
      <c r="G67" s="25">
        <v>16459708</v>
      </c>
      <c r="H67" s="25">
        <v>-1779214</v>
      </c>
      <c r="I67" s="25">
        <v>14737851</v>
      </c>
      <c r="J67" s="25">
        <v>1228118</v>
      </c>
      <c r="K67" s="25">
        <v>861916</v>
      </c>
      <c r="L67" s="25">
        <v>3005138</v>
      </c>
      <c r="M67" s="25">
        <v>5095172</v>
      </c>
      <c r="N67" s="25"/>
      <c r="O67" s="25"/>
      <c r="P67" s="25"/>
      <c r="Q67" s="25"/>
      <c r="R67" s="25"/>
      <c r="S67" s="25"/>
      <c r="T67" s="25"/>
      <c r="U67" s="25"/>
      <c r="V67" s="25">
        <v>19833023</v>
      </c>
      <c r="W67" s="25">
        <v>11301467</v>
      </c>
      <c r="X67" s="25"/>
      <c r="Y67" s="24"/>
      <c r="Z67" s="26">
        <v>22602933</v>
      </c>
    </row>
    <row r="68" spans="1:26" ht="13.5" hidden="1">
      <c r="A68" s="36" t="s">
        <v>31</v>
      </c>
      <c r="B68" s="18"/>
      <c r="C68" s="18"/>
      <c r="D68" s="19">
        <v>9057022</v>
      </c>
      <c r="E68" s="20">
        <v>9057022</v>
      </c>
      <c r="F68" s="20"/>
      <c r="G68" s="20">
        <v>14373884</v>
      </c>
      <c r="H68" s="20">
        <v>-2919840</v>
      </c>
      <c r="I68" s="20">
        <v>11454044</v>
      </c>
      <c r="J68" s="20">
        <v>71345</v>
      </c>
      <c r="K68" s="20">
        <v>72503</v>
      </c>
      <c r="L68" s="20">
        <v>273938</v>
      </c>
      <c r="M68" s="20">
        <v>417786</v>
      </c>
      <c r="N68" s="20"/>
      <c r="O68" s="20"/>
      <c r="P68" s="20"/>
      <c r="Q68" s="20"/>
      <c r="R68" s="20"/>
      <c r="S68" s="20"/>
      <c r="T68" s="20"/>
      <c r="U68" s="20"/>
      <c r="V68" s="20">
        <v>11871830</v>
      </c>
      <c r="W68" s="20">
        <v>4528511</v>
      </c>
      <c r="X68" s="20"/>
      <c r="Y68" s="19"/>
      <c r="Z68" s="22">
        <v>9057022</v>
      </c>
    </row>
    <row r="69" spans="1:26" ht="13.5" hidden="1">
      <c r="A69" s="37" t="s">
        <v>32</v>
      </c>
      <c r="B69" s="18"/>
      <c r="C69" s="18"/>
      <c r="D69" s="19">
        <v>13137986</v>
      </c>
      <c r="E69" s="20">
        <v>13137986</v>
      </c>
      <c r="F69" s="20">
        <v>57357</v>
      </c>
      <c r="G69" s="20">
        <v>2085824</v>
      </c>
      <c r="H69" s="20">
        <v>1121245</v>
      </c>
      <c r="I69" s="20">
        <v>3264426</v>
      </c>
      <c r="J69" s="20">
        <v>877120</v>
      </c>
      <c r="K69" s="20">
        <v>769257</v>
      </c>
      <c r="L69" s="20">
        <v>2698027</v>
      </c>
      <c r="M69" s="20">
        <v>4344404</v>
      </c>
      <c r="N69" s="20"/>
      <c r="O69" s="20"/>
      <c r="P69" s="20"/>
      <c r="Q69" s="20"/>
      <c r="R69" s="20"/>
      <c r="S69" s="20"/>
      <c r="T69" s="20"/>
      <c r="U69" s="20"/>
      <c r="V69" s="20">
        <v>7608830</v>
      </c>
      <c r="W69" s="20">
        <v>6568993</v>
      </c>
      <c r="X69" s="20"/>
      <c r="Y69" s="19"/>
      <c r="Z69" s="22">
        <v>13137986</v>
      </c>
    </row>
    <row r="70" spans="1:26" ht="13.5" hidden="1">
      <c r="A70" s="38" t="s">
        <v>113</v>
      </c>
      <c r="B70" s="18"/>
      <c r="C70" s="18"/>
      <c r="D70" s="19">
        <v>12416336</v>
      </c>
      <c r="E70" s="20">
        <v>12416336</v>
      </c>
      <c r="F70" s="20">
        <v>57357</v>
      </c>
      <c r="G70" s="20">
        <v>2080864</v>
      </c>
      <c r="H70" s="20">
        <v>1085668</v>
      </c>
      <c r="I70" s="20">
        <v>3223889</v>
      </c>
      <c r="J70" s="20">
        <v>857224</v>
      </c>
      <c r="K70" s="20">
        <v>749470</v>
      </c>
      <c r="L70" s="20">
        <v>2657614</v>
      </c>
      <c r="M70" s="20">
        <v>4264308</v>
      </c>
      <c r="N70" s="20"/>
      <c r="O70" s="20"/>
      <c r="P70" s="20"/>
      <c r="Q70" s="20"/>
      <c r="R70" s="20"/>
      <c r="S70" s="20"/>
      <c r="T70" s="20"/>
      <c r="U70" s="20"/>
      <c r="V70" s="20">
        <v>7488197</v>
      </c>
      <c r="W70" s="20">
        <v>6208168</v>
      </c>
      <c r="X70" s="20"/>
      <c r="Y70" s="19"/>
      <c r="Z70" s="22">
        <v>12416336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>
        <v>721650</v>
      </c>
      <c r="E73" s="20">
        <v>721650</v>
      </c>
      <c r="F73" s="20"/>
      <c r="G73" s="20">
        <v>4960</v>
      </c>
      <c r="H73" s="20">
        <v>35577</v>
      </c>
      <c r="I73" s="20">
        <v>40537</v>
      </c>
      <c r="J73" s="20">
        <v>19896</v>
      </c>
      <c r="K73" s="20">
        <v>19787</v>
      </c>
      <c r="L73" s="20">
        <v>40413</v>
      </c>
      <c r="M73" s="20">
        <v>80096</v>
      </c>
      <c r="N73" s="20"/>
      <c r="O73" s="20"/>
      <c r="P73" s="20"/>
      <c r="Q73" s="20"/>
      <c r="R73" s="20"/>
      <c r="S73" s="20"/>
      <c r="T73" s="20"/>
      <c r="U73" s="20"/>
      <c r="V73" s="20">
        <v>120633</v>
      </c>
      <c r="W73" s="20">
        <v>360825</v>
      </c>
      <c r="X73" s="20"/>
      <c r="Y73" s="19"/>
      <c r="Z73" s="22">
        <v>721650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407925</v>
      </c>
      <c r="E75" s="29">
        <v>407925</v>
      </c>
      <c r="F75" s="29"/>
      <c r="G75" s="29"/>
      <c r="H75" s="29">
        <v>19381</v>
      </c>
      <c r="I75" s="29">
        <v>19381</v>
      </c>
      <c r="J75" s="29">
        <v>279653</v>
      </c>
      <c r="K75" s="29">
        <v>20156</v>
      </c>
      <c r="L75" s="29">
        <v>33173</v>
      </c>
      <c r="M75" s="29">
        <v>332982</v>
      </c>
      <c r="N75" s="29"/>
      <c r="O75" s="29"/>
      <c r="P75" s="29"/>
      <c r="Q75" s="29"/>
      <c r="R75" s="29"/>
      <c r="S75" s="29"/>
      <c r="T75" s="29"/>
      <c r="U75" s="29"/>
      <c r="V75" s="29">
        <v>352363</v>
      </c>
      <c r="W75" s="29">
        <v>203963</v>
      </c>
      <c r="X75" s="29"/>
      <c r="Y75" s="28"/>
      <c r="Z75" s="30">
        <v>407925</v>
      </c>
    </row>
    <row r="76" spans="1:26" ht="13.5" hidden="1">
      <c r="A76" s="41" t="s">
        <v>120</v>
      </c>
      <c r="B76" s="31"/>
      <c r="C76" s="31"/>
      <c r="D76" s="32">
        <v>22195008</v>
      </c>
      <c r="E76" s="33">
        <v>22195008</v>
      </c>
      <c r="F76" s="33">
        <v>238301</v>
      </c>
      <c r="G76" s="33">
        <v>1274149</v>
      </c>
      <c r="H76" s="33">
        <v>879461</v>
      </c>
      <c r="I76" s="33">
        <v>2391911</v>
      </c>
      <c r="J76" s="33">
        <v>2720321</v>
      </c>
      <c r="K76" s="33">
        <v>6927169</v>
      </c>
      <c r="L76" s="33">
        <v>1312907</v>
      </c>
      <c r="M76" s="33">
        <v>10960397</v>
      </c>
      <c r="N76" s="33"/>
      <c r="O76" s="33"/>
      <c r="P76" s="33"/>
      <c r="Q76" s="33"/>
      <c r="R76" s="33"/>
      <c r="S76" s="33"/>
      <c r="T76" s="33"/>
      <c r="U76" s="33"/>
      <c r="V76" s="33">
        <v>13352308</v>
      </c>
      <c r="W76" s="33">
        <v>14086061</v>
      </c>
      <c r="X76" s="33"/>
      <c r="Y76" s="32"/>
      <c r="Z76" s="34">
        <v>22195008</v>
      </c>
    </row>
    <row r="77" spans="1:26" ht="13.5" hidden="1">
      <c r="A77" s="36" t="s">
        <v>31</v>
      </c>
      <c r="B77" s="18"/>
      <c r="C77" s="18"/>
      <c r="D77" s="19">
        <v>9057022</v>
      </c>
      <c r="E77" s="20">
        <v>9057022</v>
      </c>
      <c r="F77" s="20"/>
      <c r="G77" s="20">
        <v>43403</v>
      </c>
      <c r="H77" s="20">
        <v>29930</v>
      </c>
      <c r="I77" s="20">
        <v>73333</v>
      </c>
      <c r="J77" s="20">
        <v>1751606</v>
      </c>
      <c r="K77" s="20">
        <v>4997137</v>
      </c>
      <c r="L77" s="20">
        <v>45079</v>
      </c>
      <c r="M77" s="20">
        <v>6793822</v>
      </c>
      <c r="N77" s="20"/>
      <c r="O77" s="20"/>
      <c r="P77" s="20"/>
      <c r="Q77" s="20"/>
      <c r="R77" s="20"/>
      <c r="S77" s="20"/>
      <c r="T77" s="20"/>
      <c r="U77" s="20"/>
      <c r="V77" s="20">
        <v>6867155</v>
      </c>
      <c r="W77" s="20">
        <v>7409998</v>
      </c>
      <c r="X77" s="20"/>
      <c r="Y77" s="19"/>
      <c r="Z77" s="22">
        <v>9057022</v>
      </c>
    </row>
    <row r="78" spans="1:26" ht="13.5" hidden="1">
      <c r="A78" s="37" t="s">
        <v>32</v>
      </c>
      <c r="B78" s="18"/>
      <c r="C78" s="18"/>
      <c r="D78" s="19">
        <v>13137986</v>
      </c>
      <c r="E78" s="20">
        <v>13137986</v>
      </c>
      <c r="F78" s="20">
        <v>238301</v>
      </c>
      <c r="G78" s="20">
        <v>1230746</v>
      </c>
      <c r="H78" s="20">
        <v>830150</v>
      </c>
      <c r="I78" s="20">
        <v>2299197</v>
      </c>
      <c r="J78" s="20">
        <v>958779</v>
      </c>
      <c r="K78" s="20">
        <v>1909876</v>
      </c>
      <c r="L78" s="20">
        <v>1234655</v>
      </c>
      <c r="M78" s="20">
        <v>4103310</v>
      </c>
      <c r="N78" s="20"/>
      <c r="O78" s="20"/>
      <c r="P78" s="20"/>
      <c r="Q78" s="20"/>
      <c r="R78" s="20"/>
      <c r="S78" s="20"/>
      <c r="T78" s="20"/>
      <c r="U78" s="20"/>
      <c r="V78" s="20">
        <v>6402507</v>
      </c>
      <c r="W78" s="20">
        <v>6676063</v>
      </c>
      <c r="X78" s="20"/>
      <c r="Y78" s="19"/>
      <c r="Z78" s="22">
        <v>13137986</v>
      </c>
    </row>
    <row r="79" spans="1:26" ht="13.5" hidden="1">
      <c r="A79" s="38" t="s">
        <v>113</v>
      </c>
      <c r="B79" s="18"/>
      <c r="C79" s="18"/>
      <c r="D79" s="19">
        <v>12416336</v>
      </c>
      <c r="E79" s="20">
        <v>12416336</v>
      </c>
      <c r="F79" s="20">
        <v>232675</v>
      </c>
      <c r="G79" s="20">
        <v>1226974</v>
      </c>
      <c r="H79" s="20">
        <v>820593</v>
      </c>
      <c r="I79" s="20">
        <v>2280242</v>
      </c>
      <c r="J79" s="20">
        <v>949287</v>
      </c>
      <c r="K79" s="20">
        <v>1759523</v>
      </c>
      <c r="L79" s="20">
        <v>1224392</v>
      </c>
      <c r="M79" s="20">
        <v>3933202</v>
      </c>
      <c r="N79" s="20"/>
      <c r="O79" s="20"/>
      <c r="P79" s="20"/>
      <c r="Q79" s="20"/>
      <c r="R79" s="20"/>
      <c r="S79" s="20"/>
      <c r="T79" s="20"/>
      <c r="U79" s="20"/>
      <c r="V79" s="20">
        <v>6213444</v>
      </c>
      <c r="W79" s="20">
        <v>6310765</v>
      </c>
      <c r="X79" s="20"/>
      <c r="Y79" s="19"/>
      <c r="Z79" s="22">
        <v>12416336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>
        <v>5626</v>
      </c>
      <c r="G81" s="20"/>
      <c r="H81" s="20"/>
      <c r="I81" s="20">
        <v>5626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5626</v>
      </c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721650</v>
      </c>
      <c r="E82" s="20">
        <v>721650</v>
      </c>
      <c r="F82" s="20"/>
      <c r="G82" s="20">
        <v>3772</v>
      </c>
      <c r="H82" s="20">
        <v>9557</v>
      </c>
      <c r="I82" s="20">
        <v>13329</v>
      </c>
      <c r="J82" s="20">
        <v>9492</v>
      </c>
      <c r="K82" s="20">
        <v>150353</v>
      </c>
      <c r="L82" s="20">
        <v>10263</v>
      </c>
      <c r="M82" s="20">
        <v>170108</v>
      </c>
      <c r="N82" s="20"/>
      <c r="O82" s="20"/>
      <c r="P82" s="20"/>
      <c r="Q82" s="20"/>
      <c r="R82" s="20"/>
      <c r="S82" s="20"/>
      <c r="T82" s="20"/>
      <c r="U82" s="20"/>
      <c r="V82" s="20">
        <v>183437</v>
      </c>
      <c r="W82" s="20">
        <v>365298</v>
      </c>
      <c r="X82" s="20"/>
      <c r="Y82" s="19"/>
      <c r="Z82" s="22">
        <v>721650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>
        <v>19381</v>
      </c>
      <c r="I84" s="29">
        <v>19381</v>
      </c>
      <c r="J84" s="29">
        <v>9936</v>
      </c>
      <c r="K84" s="29">
        <v>20156</v>
      </c>
      <c r="L84" s="29">
        <v>33173</v>
      </c>
      <c r="M84" s="29">
        <v>63265</v>
      </c>
      <c r="N84" s="29"/>
      <c r="O84" s="29"/>
      <c r="P84" s="29"/>
      <c r="Q84" s="29"/>
      <c r="R84" s="29"/>
      <c r="S84" s="29"/>
      <c r="T84" s="29"/>
      <c r="U84" s="29"/>
      <c r="V84" s="29">
        <v>82646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20448486</v>
      </c>
      <c r="C5" s="18">
        <v>0</v>
      </c>
      <c r="D5" s="58">
        <v>500000</v>
      </c>
      <c r="E5" s="59">
        <v>500000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250000</v>
      </c>
      <c r="X5" s="59">
        <v>-250000</v>
      </c>
      <c r="Y5" s="60">
        <v>-100</v>
      </c>
      <c r="Z5" s="61">
        <v>500000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2284387</v>
      </c>
      <c r="C7" s="18">
        <v>0</v>
      </c>
      <c r="D7" s="58">
        <v>1426345</v>
      </c>
      <c r="E7" s="59">
        <v>1426345</v>
      </c>
      <c r="F7" s="59">
        <v>138222</v>
      </c>
      <c r="G7" s="59">
        <v>82488</v>
      </c>
      <c r="H7" s="59">
        <v>99520</v>
      </c>
      <c r="I7" s="59">
        <v>320230</v>
      </c>
      <c r="J7" s="59">
        <v>229066</v>
      </c>
      <c r="K7" s="59">
        <v>140734</v>
      </c>
      <c r="L7" s="59">
        <v>0</v>
      </c>
      <c r="M7" s="59">
        <v>369800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690030</v>
      </c>
      <c r="W7" s="59">
        <v>713173</v>
      </c>
      <c r="X7" s="59">
        <v>-23143</v>
      </c>
      <c r="Y7" s="60">
        <v>-3.25</v>
      </c>
      <c r="Z7" s="61">
        <v>1426345</v>
      </c>
    </row>
    <row r="8" spans="1:26" ht="13.5">
      <c r="A8" s="57" t="s">
        <v>34</v>
      </c>
      <c r="B8" s="18">
        <v>86293933</v>
      </c>
      <c r="C8" s="18">
        <v>0</v>
      </c>
      <c r="D8" s="58">
        <v>69652258</v>
      </c>
      <c r="E8" s="59">
        <v>69652258</v>
      </c>
      <c r="F8" s="59">
        <v>37017000</v>
      </c>
      <c r="G8" s="59">
        <v>1290000</v>
      </c>
      <c r="H8" s="59">
        <v>0</v>
      </c>
      <c r="I8" s="59">
        <v>38307000</v>
      </c>
      <c r="J8" s="59">
        <v>0</v>
      </c>
      <c r="K8" s="59">
        <v>28073000</v>
      </c>
      <c r="L8" s="59">
        <v>0</v>
      </c>
      <c r="M8" s="59">
        <v>28073000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66380000</v>
      </c>
      <c r="W8" s="59">
        <v>34826129</v>
      </c>
      <c r="X8" s="59">
        <v>31553871</v>
      </c>
      <c r="Y8" s="60">
        <v>90.6</v>
      </c>
      <c r="Z8" s="61">
        <v>69652258</v>
      </c>
    </row>
    <row r="9" spans="1:26" ht="13.5">
      <c r="A9" s="57" t="s">
        <v>35</v>
      </c>
      <c r="B9" s="18">
        <v>5321534</v>
      </c>
      <c r="C9" s="18">
        <v>0</v>
      </c>
      <c r="D9" s="58">
        <v>13446104</v>
      </c>
      <c r="E9" s="59">
        <v>13446104</v>
      </c>
      <c r="F9" s="59">
        <v>346799</v>
      </c>
      <c r="G9" s="59">
        <v>337124</v>
      </c>
      <c r="H9" s="59">
        <v>348677</v>
      </c>
      <c r="I9" s="59">
        <v>1032600</v>
      </c>
      <c r="J9" s="59">
        <v>351176</v>
      </c>
      <c r="K9" s="59">
        <v>463680</v>
      </c>
      <c r="L9" s="59">
        <v>373727</v>
      </c>
      <c r="M9" s="59">
        <v>1188583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2221183</v>
      </c>
      <c r="W9" s="59">
        <v>6723052</v>
      </c>
      <c r="X9" s="59">
        <v>-4501869</v>
      </c>
      <c r="Y9" s="60">
        <v>-66.96</v>
      </c>
      <c r="Z9" s="61">
        <v>13446104</v>
      </c>
    </row>
    <row r="10" spans="1:26" ht="25.5">
      <c r="A10" s="62" t="s">
        <v>105</v>
      </c>
      <c r="B10" s="63">
        <f>SUM(B5:B9)</f>
        <v>114348340</v>
      </c>
      <c r="C10" s="63">
        <f>SUM(C5:C9)</f>
        <v>0</v>
      </c>
      <c r="D10" s="64">
        <f aca="true" t="shared" si="0" ref="D10:Z10">SUM(D5:D9)</f>
        <v>85024707</v>
      </c>
      <c r="E10" s="65">
        <f t="shared" si="0"/>
        <v>85024707</v>
      </c>
      <c r="F10" s="65">
        <f t="shared" si="0"/>
        <v>37502021</v>
      </c>
      <c r="G10" s="65">
        <f t="shared" si="0"/>
        <v>1709612</v>
      </c>
      <c r="H10" s="65">
        <f t="shared" si="0"/>
        <v>448197</v>
      </c>
      <c r="I10" s="65">
        <f t="shared" si="0"/>
        <v>39659830</v>
      </c>
      <c r="J10" s="65">
        <f t="shared" si="0"/>
        <v>580242</v>
      </c>
      <c r="K10" s="65">
        <f t="shared" si="0"/>
        <v>28677414</v>
      </c>
      <c r="L10" s="65">
        <f t="shared" si="0"/>
        <v>373727</v>
      </c>
      <c r="M10" s="65">
        <f t="shared" si="0"/>
        <v>29631383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69291213</v>
      </c>
      <c r="W10" s="65">
        <f t="shared" si="0"/>
        <v>42512354</v>
      </c>
      <c r="X10" s="65">
        <f t="shared" si="0"/>
        <v>26778859</v>
      </c>
      <c r="Y10" s="66">
        <f>+IF(W10&lt;&gt;0,(X10/W10)*100,0)</f>
        <v>62.99076969485152</v>
      </c>
      <c r="Z10" s="67">
        <f t="shared" si="0"/>
        <v>85024707</v>
      </c>
    </row>
    <row r="11" spans="1:26" ht="13.5">
      <c r="A11" s="57" t="s">
        <v>36</v>
      </c>
      <c r="B11" s="18">
        <v>32111322</v>
      </c>
      <c r="C11" s="18">
        <v>0</v>
      </c>
      <c r="D11" s="58">
        <v>45899755</v>
      </c>
      <c r="E11" s="59">
        <v>45899755</v>
      </c>
      <c r="F11" s="59">
        <v>2596798</v>
      </c>
      <c r="G11" s="59">
        <v>2820583</v>
      </c>
      <c r="H11" s="59">
        <v>2869948</v>
      </c>
      <c r="I11" s="59">
        <v>8287329</v>
      </c>
      <c r="J11" s="59">
        <v>2840310</v>
      </c>
      <c r="K11" s="59">
        <v>2794074</v>
      </c>
      <c r="L11" s="59">
        <v>3093547</v>
      </c>
      <c r="M11" s="59">
        <v>8727931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17015260</v>
      </c>
      <c r="W11" s="59">
        <v>22949878</v>
      </c>
      <c r="X11" s="59">
        <v>-5934618</v>
      </c>
      <c r="Y11" s="60">
        <v>-25.86</v>
      </c>
      <c r="Z11" s="61">
        <v>45899755</v>
      </c>
    </row>
    <row r="12" spans="1:26" ht="13.5">
      <c r="A12" s="57" t="s">
        <v>37</v>
      </c>
      <c r="B12" s="18">
        <v>9984181</v>
      </c>
      <c r="C12" s="18">
        <v>0</v>
      </c>
      <c r="D12" s="58">
        <v>9508400</v>
      </c>
      <c r="E12" s="59">
        <v>9508400</v>
      </c>
      <c r="F12" s="59">
        <v>859292</v>
      </c>
      <c r="G12" s="59">
        <v>913933</v>
      </c>
      <c r="H12" s="59">
        <v>898726</v>
      </c>
      <c r="I12" s="59">
        <v>2671951</v>
      </c>
      <c r="J12" s="59">
        <v>872855</v>
      </c>
      <c r="K12" s="59">
        <v>902084</v>
      </c>
      <c r="L12" s="59">
        <v>939204</v>
      </c>
      <c r="M12" s="59">
        <v>2714143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5386094</v>
      </c>
      <c r="W12" s="59">
        <v>4754200</v>
      </c>
      <c r="X12" s="59">
        <v>631894</v>
      </c>
      <c r="Y12" s="60">
        <v>13.29</v>
      </c>
      <c r="Z12" s="61">
        <v>9508400</v>
      </c>
    </row>
    <row r="13" spans="1:26" ht="13.5">
      <c r="A13" s="57" t="s">
        <v>106</v>
      </c>
      <c r="B13" s="18">
        <v>7758103</v>
      </c>
      <c r="C13" s="18">
        <v>0</v>
      </c>
      <c r="D13" s="58">
        <v>13663000</v>
      </c>
      <c r="E13" s="59">
        <v>13663000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6831500</v>
      </c>
      <c r="X13" s="59">
        <v>-6831500</v>
      </c>
      <c r="Y13" s="60">
        <v>-100</v>
      </c>
      <c r="Z13" s="61">
        <v>13663000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29542799</v>
      </c>
      <c r="C17" s="18">
        <v>0</v>
      </c>
      <c r="D17" s="58">
        <v>29616553</v>
      </c>
      <c r="E17" s="59">
        <v>29616553</v>
      </c>
      <c r="F17" s="59">
        <v>2226562</v>
      </c>
      <c r="G17" s="59">
        <v>1361366</v>
      </c>
      <c r="H17" s="59">
        <v>1123501</v>
      </c>
      <c r="I17" s="59">
        <v>4711429</v>
      </c>
      <c r="J17" s="59">
        <v>2119170</v>
      </c>
      <c r="K17" s="59">
        <v>3376252</v>
      </c>
      <c r="L17" s="59">
        <v>1297162</v>
      </c>
      <c r="M17" s="59">
        <v>6792584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11504013</v>
      </c>
      <c r="W17" s="59">
        <v>14808277</v>
      </c>
      <c r="X17" s="59">
        <v>-3304264</v>
      </c>
      <c r="Y17" s="60">
        <v>-22.31</v>
      </c>
      <c r="Z17" s="61">
        <v>29616553</v>
      </c>
    </row>
    <row r="18" spans="1:26" ht="13.5">
      <c r="A18" s="69" t="s">
        <v>42</v>
      </c>
      <c r="B18" s="70">
        <f>SUM(B11:B17)</f>
        <v>79396405</v>
      </c>
      <c r="C18" s="70">
        <f>SUM(C11:C17)</f>
        <v>0</v>
      </c>
      <c r="D18" s="71">
        <f aca="true" t="shared" si="1" ref="D18:Z18">SUM(D11:D17)</f>
        <v>98687708</v>
      </c>
      <c r="E18" s="72">
        <f t="shared" si="1"/>
        <v>98687708</v>
      </c>
      <c r="F18" s="72">
        <f t="shared" si="1"/>
        <v>5682652</v>
      </c>
      <c r="G18" s="72">
        <f t="shared" si="1"/>
        <v>5095882</v>
      </c>
      <c r="H18" s="72">
        <f t="shared" si="1"/>
        <v>4892175</v>
      </c>
      <c r="I18" s="72">
        <f t="shared" si="1"/>
        <v>15670709</v>
      </c>
      <c r="J18" s="72">
        <f t="shared" si="1"/>
        <v>5832335</v>
      </c>
      <c r="K18" s="72">
        <f t="shared" si="1"/>
        <v>7072410</v>
      </c>
      <c r="L18" s="72">
        <f t="shared" si="1"/>
        <v>5329913</v>
      </c>
      <c r="M18" s="72">
        <f t="shared" si="1"/>
        <v>18234658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33905367</v>
      </c>
      <c r="W18" s="72">
        <f t="shared" si="1"/>
        <v>49343855</v>
      </c>
      <c r="X18" s="72">
        <f t="shared" si="1"/>
        <v>-15438488</v>
      </c>
      <c r="Y18" s="66">
        <f>+IF(W18&lt;&gt;0,(X18/W18)*100,0)</f>
        <v>-31.28755951475619</v>
      </c>
      <c r="Z18" s="73">
        <f t="shared" si="1"/>
        <v>98687708</v>
      </c>
    </row>
    <row r="19" spans="1:26" ht="13.5">
      <c r="A19" s="69" t="s">
        <v>43</v>
      </c>
      <c r="B19" s="74">
        <f>+B10-B18</f>
        <v>34951935</v>
      </c>
      <c r="C19" s="74">
        <f>+C10-C18</f>
        <v>0</v>
      </c>
      <c r="D19" s="75">
        <f aca="true" t="shared" si="2" ref="D19:Z19">+D10-D18</f>
        <v>-13663001</v>
      </c>
      <c r="E19" s="76">
        <f t="shared" si="2"/>
        <v>-13663001</v>
      </c>
      <c r="F19" s="76">
        <f t="shared" si="2"/>
        <v>31819369</v>
      </c>
      <c r="G19" s="76">
        <f t="shared" si="2"/>
        <v>-3386270</v>
      </c>
      <c r="H19" s="76">
        <f t="shared" si="2"/>
        <v>-4443978</v>
      </c>
      <c r="I19" s="76">
        <f t="shared" si="2"/>
        <v>23989121</v>
      </c>
      <c r="J19" s="76">
        <f t="shared" si="2"/>
        <v>-5252093</v>
      </c>
      <c r="K19" s="76">
        <f t="shared" si="2"/>
        <v>21605004</v>
      </c>
      <c r="L19" s="76">
        <f t="shared" si="2"/>
        <v>-4956186</v>
      </c>
      <c r="M19" s="76">
        <f t="shared" si="2"/>
        <v>11396725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35385846</v>
      </c>
      <c r="W19" s="76">
        <f>IF(E10=E18,0,W10-W18)</f>
        <v>-6831501</v>
      </c>
      <c r="X19" s="76">
        <f t="shared" si="2"/>
        <v>42217347</v>
      </c>
      <c r="Y19" s="77">
        <f>+IF(W19&lt;&gt;0,(X19/W19)*100,0)</f>
        <v>-617.9805433681412</v>
      </c>
      <c r="Z19" s="78">
        <f t="shared" si="2"/>
        <v>-13663001</v>
      </c>
    </row>
    <row r="20" spans="1:26" ht="13.5">
      <c r="A20" s="57" t="s">
        <v>44</v>
      </c>
      <c r="B20" s="18">
        <v>21664287</v>
      </c>
      <c r="C20" s="18">
        <v>0</v>
      </c>
      <c r="D20" s="58">
        <v>0</v>
      </c>
      <c r="E20" s="59">
        <v>0</v>
      </c>
      <c r="F20" s="59">
        <v>8741000</v>
      </c>
      <c r="G20" s="59">
        <v>0</v>
      </c>
      <c r="H20" s="59">
        <v>0</v>
      </c>
      <c r="I20" s="59">
        <v>8741000</v>
      </c>
      <c r="J20" s="59">
        <v>0</v>
      </c>
      <c r="K20" s="59">
        <v>200000</v>
      </c>
      <c r="L20" s="59">
        <v>0</v>
      </c>
      <c r="M20" s="59">
        <v>200000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8941000</v>
      </c>
      <c r="W20" s="59">
        <v>0</v>
      </c>
      <c r="X20" s="59">
        <v>8941000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56616222</v>
      </c>
      <c r="C22" s="85">
        <f>SUM(C19:C21)</f>
        <v>0</v>
      </c>
      <c r="D22" s="86">
        <f aca="true" t="shared" si="3" ref="D22:Z22">SUM(D19:D21)</f>
        <v>-13663001</v>
      </c>
      <c r="E22" s="87">
        <f t="shared" si="3"/>
        <v>-13663001</v>
      </c>
      <c r="F22" s="87">
        <f t="shared" si="3"/>
        <v>40560369</v>
      </c>
      <c r="G22" s="87">
        <f t="shared" si="3"/>
        <v>-3386270</v>
      </c>
      <c r="H22" s="87">
        <f t="shared" si="3"/>
        <v>-4443978</v>
      </c>
      <c r="I22" s="87">
        <f t="shared" si="3"/>
        <v>32730121</v>
      </c>
      <c r="J22" s="87">
        <f t="shared" si="3"/>
        <v>-5252093</v>
      </c>
      <c r="K22" s="87">
        <f t="shared" si="3"/>
        <v>21805004</v>
      </c>
      <c r="L22" s="87">
        <f t="shared" si="3"/>
        <v>-4956186</v>
      </c>
      <c r="M22" s="87">
        <f t="shared" si="3"/>
        <v>11596725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44326846</v>
      </c>
      <c r="W22" s="87">
        <f t="shared" si="3"/>
        <v>-6831501</v>
      </c>
      <c r="X22" s="87">
        <f t="shared" si="3"/>
        <v>51158347</v>
      </c>
      <c r="Y22" s="88">
        <f>+IF(W22&lt;&gt;0,(X22/W22)*100,0)</f>
        <v>-748.8595405314294</v>
      </c>
      <c r="Z22" s="89">
        <f t="shared" si="3"/>
        <v>-13663001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56616222</v>
      </c>
      <c r="C24" s="74">
        <f>SUM(C22:C23)</f>
        <v>0</v>
      </c>
      <c r="D24" s="75">
        <f aca="true" t="shared" si="4" ref="D24:Z24">SUM(D22:D23)</f>
        <v>-13663001</v>
      </c>
      <c r="E24" s="76">
        <f t="shared" si="4"/>
        <v>-13663001</v>
      </c>
      <c r="F24" s="76">
        <f t="shared" si="4"/>
        <v>40560369</v>
      </c>
      <c r="G24" s="76">
        <f t="shared" si="4"/>
        <v>-3386270</v>
      </c>
      <c r="H24" s="76">
        <f t="shared" si="4"/>
        <v>-4443978</v>
      </c>
      <c r="I24" s="76">
        <f t="shared" si="4"/>
        <v>32730121</v>
      </c>
      <c r="J24" s="76">
        <f t="shared" si="4"/>
        <v>-5252093</v>
      </c>
      <c r="K24" s="76">
        <f t="shared" si="4"/>
        <v>21805004</v>
      </c>
      <c r="L24" s="76">
        <f t="shared" si="4"/>
        <v>-4956186</v>
      </c>
      <c r="M24" s="76">
        <f t="shared" si="4"/>
        <v>11596725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44326846</v>
      </c>
      <c r="W24" s="76">
        <f t="shared" si="4"/>
        <v>-6831501</v>
      </c>
      <c r="X24" s="76">
        <f t="shared" si="4"/>
        <v>51158347</v>
      </c>
      <c r="Y24" s="77">
        <f>+IF(W24&lt;&gt;0,(X24/W24)*100,0)</f>
        <v>-748.8595405314294</v>
      </c>
      <c r="Z24" s="78">
        <f t="shared" si="4"/>
        <v>-13663001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112591403</v>
      </c>
      <c r="C27" s="21">
        <v>0</v>
      </c>
      <c r="D27" s="98">
        <v>47905743</v>
      </c>
      <c r="E27" s="99">
        <v>47905743</v>
      </c>
      <c r="F27" s="99">
        <v>804700</v>
      </c>
      <c r="G27" s="99">
        <v>1154377</v>
      </c>
      <c r="H27" s="99">
        <v>853943</v>
      </c>
      <c r="I27" s="99">
        <v>2813020</v>
      </c>
      <c r="J27" s="99">
        <v>5911656</v>
      </c>
      <c r="K27" s="99">
        <v>4001351</v>
      </c>
      <c r="L27" s="99">
        <v>4118953</v>
      </c>
      <c r="M27" s="99">
        <v>14031960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16844980</v>
      </c>
      <c r="W27" s="99">
        <v>23952872</v>
      </c>
      <c r="X27" s="99">
        <v>-7107892</v>
      </c>
      <c r="Y27" s="100">
        <v>-29.67</v>
      </c>
      <c r="Z27" s="101">
        <v>47905743</v>
      </c>
    </row>
    <row r="28" spans="1:26" ht="13.5">
      <c r="A28" s="102" t="s">
        <v>44</v>
      </c>
      <c r="B28" s="18">
        <v>112591403</v>
      </c>
      <c r="C28" s="18">
        <v>0</v>
      </c>
      <c r="D28" s="58">
        <v>47905743</v>
      </c>
      <c r="E28" s="59">
        <v>47905743</v>
      </c>
      <c r="F28" s="59">
        <v>804700</v>
      </c>
      <c r="G28" s="59">
        <v>1154377</v>
      </c>
      <c r="H28" s="59">
        <v>853943</v>
      </c>
      <c r="I28" s="59">
        <v>2813020</v>
      </c>
      <c r="J28" s="59">
        <v>5911656</v>
      </c>
      <c r="K28" s="59">
        <v>4001351</v>
      </c>
      <c r="L28" s="59">
        <v>4118953</v>
      </c>
      <c r="M28" s="59">
        <v>14031960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16844980</v>
      </c>
      <c r="W28" s="59">
        <v>23952872</v>
      </c>
      <c r="X28" s="59">
        <v>-7107892</v>
      </c>
      <c r="Y28" s="60">
        <v>-29.67</v>
      </c>
      <c r="Z28" s="61">
        <v>47905743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112591403</v>
      </c>
      <c r="C32" s="21">
        <f>SUM(C28:C31)</f>
        <v>0</v>
      </c>
      <c r="D32" s="98">
        <f aca="true" t="shared" si="5" ref="D32:Z32">SUM(D28:D31)</f>
        <v>47905743</v>
      </c>
      <c r="E32" s="99">
        <f t="shared" si="5"/>
        <v>47905743</v>
      </c>
      <c r="F32" s="99">
        <f t="shared" si="5"/>
        <v>804700</v>
      </c>
      <c r="G32" s="99">
        <f t="shared" si="5"/>
        <v>1154377</v>
      </c>
      <c r="H32" s="99">
        <f t="shared" si="5"/>
        <v>853943</v>
      </c>
      <c r="I32" s="99">
        <f t="shared" si="5"/>
        <v>2813020</v>
      </c>
      <c r="J32" s="99">
        <f t="shared" si="5"/>
        <v>5911656</v>
      </c>
      <c r="K32" s="99">
        <f t="shared" si="5"/>
        <v>4001351</v>
      </c>
      <c r="L32" s="99">
        <f t="shared" si="5"/>
        <v>4118953</v>
      </c>
      <c r="M32" s="99">
        <f t="shared" si="5"/>
        <v>14031960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16844980</v>
      </c>
      <c r="W32" s="99">
        <f t="shared" si="5"/>
        <v>23952872</v>
      </c>
      <c r="X32" s="99">
        <f t="shared" si="5"/>
        <v>-7107892</v>
      </c>
      <c r="Y32" s="100">
        <f>+IF(W32&lt;&gt;0,(X32/W32)*100,0)</f>
        <v>-29.674487468559096</v>
      </c>
      <c r="Z32" s="101">
        <f t="shared" si="5"/>
        <v>47905743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90778504</v>
      </c>
      <c r="C35" s="18">
        <v>0</v>
      </c>
      <c r="D35" s="58">
        <v>74470819</v>
      </c>
      <c r="E35" s="59">
        <v>74470819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37235410</v>
      </c>
      <c r="X35" s="59">
        <v>-37235410</v>
      </c>
      <c r="Y35" s="60">
        <v>-100</v>
      </c>
      <c r="Z35" s="61">
        <v>74470819</v>
      </c>
    </row>
    <row r="36" spans="1:26" ht="13.5">
      <c r="A36" s="57" t="s">
        <v>53</v>
      </c>
      <c r="B36" s="18">
        <v>112679173</v>
      </c>
      <c r="C36" s="18">
        <v>0</v>
      </c>
      <c r="D36" s="58">
        <v>103389003</v>
      </c>
      <c r="E36" s="59">
        <v>103389003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51694502</v>
      </c>
      <c r="X36" s="59">
        <v>-51694502</v>
      </c>
      <c r="Y36" s="60">
        <v>-100</v>
      </c>
      <c r="Z36" s="61">
        <v>103389003</v>
      </c>
    </row>
    <row r="37" spans="1:26" ht="13.5">
      <c r="A37" s="57" t="s">
        <v>54</v>
      </c>
      <c r="B37" s="18">
        <v>20665310</v>
      </c>
      <c r="C37" s="18">
        <v>0</v>
      </c>
      <c r="D37" s="58">
        <v>8715258</v>
      </c>
      <c r="E37" s="59">
        <v>8715258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4357629</v>
      </c>
      <c r="X37" s="59">
        <v>-4357629</v>
      </c>
      <c r="Y37" s="60">
        <v>-100</v>
      </c>
      <c r="Z37" s="61">
        <v>8715258</v>
      </c>
    </row>
    <row r="38" spans="1:26" ht="13.5">
      <c r="A38" s="57" t="s">
        <v>55</v>
      </c>
      <c r="B38" s="18">
        <v>4464716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178327651</v>
      </c>
      <c r="C39" s="18">
        <v>0</v>
      </c>
      <c r="D39" s="58">
        <v>169144564</v>
      </c>
      <c r="E39" s="59">
        <v>169144564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84572282</v>
      </c>
      <c r="X39" s="59">
        <v>-84572282</v>
      </c>
      <c r="Y39" s="60">
        <v>-100</v>
      </c>
      <c r="Z39" s="61">
        <v>169144564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56885700</v>
      </c>
      <c r="C42" s="18">
        <v>0</v>
      </c>
      <c r="D42" s="58">
        <v>47905743</v>
      </c>
      <c r="E42" s="59">
        <v>47905743</v>
      </c>
      <c r="F42" s="59">
        <v>40560369</v>
      </c>
      <c r="G42" s="59">
        <v>-3386270</v>
      </c>
      <c r="H42" s="59">
        <v>-4443978</v>
      </c>
      <c r="I42" s="59">
        <v>32730121</v>
      </c>
      <c r="J42" s="59">
        <v>-5252493</v>
      </c>
      <c r="K42" s="59">
        <v>21805004</v>
      </c>
      <c r="L42" s="59">
        <v>-4956186</v>
      </c>
      <c r="M42" s="59">
        <v>11596325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44326446</v>
      </c>
      <c r="W42" s="59">
        <v>54861598</v>
      </c>
      <c r="X42" s="59">
        <v>-10535152</v>
      </c>
      <c r="Y42" s="60">
        <v>-19.2</v>
      </c>
      <c r="Z42" s="61">
        <v>47905743</v>
      </c>
    </row>
    <row r="43" spans="1:26" ht="13.5">
      <c r="A43" s="57" t="s">
        <v>59</v>
      </c>
      <c r="B43" s="18">
        <v>-269478</v>
      </c>
      <c r="C43" s="18">
        <v>0</v>
      </c>
      <c r="D43" s="58">
        <v>-47905743</v>
      </c>
      <c r="E43" s="59">
        <v>-47905743</v>
      </c>
      <c r="F43" s="59">
        <v>0</v>
      </c>
      <c r="G43" s="59">
        <v>-1452242</v>
      </c>
      <c r="H43" s="59">
        <v>-1360778</v>
      </c>
      <c r="I43" s="59">
        <v>-2813020</v>
      </c>
      <c r="J43" s="59">
        <v>-5911656</v>
      </c>
      <c r="K43" s="59">
        <v>-4001351</v>
      </c>
      <c r="L43" s="59">
        <v>-4118953</v>
      </c>
      <c r="M43" s="59">
        <v>-14031960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-16844980</v>
      </c>
      <c r="W43" s="59">
        <v>-34270743</v>
      </c>
      <c r="X43" s="59">
        <v>17425763</v>
      </c>
      <c r="Y43" s="60">
        <v>-50.85</v>
      </c>
      <c r="Z43" s="61">
        <v>-47905743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56616222</v>
      </c>
      <c r="C45" s="21">
        <v>0</v>
      </c>
      <c r="D45" s="98">
        <v>0</v>
      </c>
      <c r="E45" s="99">
        <v>0</v>
      </c>
      <c r="F45" s="99">
        <v>40560369</v>
      </c>
      <c r="G45" s="99">
        <v>35721857</v>
      </c>
      <c r="H45" s="99">
        <v>29917101</v>
      </c>
      <c r="I45" s="99">
        <v>29917101</v>
      </c>
      <c r="J45" s="99">
        <v>18752952</v>
      </c>
      <c r="K45" s="99">
        <v>36556605</v>
      </c>
      <c r="L45" s="99">
        <v>27481466</v>
      </c>
      <c r="M45" s="99">
        <v>27481466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27481466</v>
      </c>
      <c r="W45" s="99">
        <v>20590855</v>
      </c>
      <c r="X45" s="99">
        <v>6890611</v>
      </c>
      <c r="Y45" s="100">
        <v>33.46</v>
      </c>
      <c r="Z45" s="101">
        <v>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4414122</v>
      </c>
      <c r="C49" s="51">
        <v>0</v>
      </c>
      <c r="D49" s="128">
        <v>2177349</v>
      </c>
      <c r="E49" s="53">
        <v>2163646</v>
      </c>
      <c r="F49" s="53">
        <v>0</v>
      </c>
      <c r="G49" s="53">
        <v>0</v>
      </c>
      <c r="H49" s="53">
        <v>0</v>
      </c>
      <c r="I49" s="53">
        <v>2461205</v>
      </c>
      <c r="J49" s="53">
        <v>0</v>
      </c>
      <c r="K49" s="53">
        <v>0</v>
      </c>
      <c r="L49" s="53">
        <v>0</v>
      </c>
      <c r="M49" s="53">
        <v>1825738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2003751</v>
      </c>
      <c r="W49" s="53">
        <v>45707533</v>
      </c>
      <c r="X49" s="53">
        <v>0</v>
      </c>
      <c r="Y49" s="53">
        <v>60753344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80946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80946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100.00117290587431</v>
      </c>
      <c r="E58" s="7">
        <f t="shared" si="6"/>
        <v>100.00117290587431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100.00195484312384</v>
      </c>
      <c r="X58" s="7">
        <f t="shared" si="6"/>
        <v>0</v>
      </c>
      <c r="Y58" s="7">
        <f t="shared" si="6"/>
        <v>0</v>
      </c>
      <c r="Z58" s="8">
        <f t="shared" si="6"/>
        <v>100.00117290587431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100.0008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100.05194805194806</v>
      </c>
      <c r="E66" s="16">
        <f t="shared" si="7"/>
        <v>100.05194805194806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100.05194805194806</v>
      </c>
      <c r="X66" s="16">
        <f t="shared" si="7"/>
        <v>0</v>
      </c>
      <c r="Y66" s="16">
        <f t="shared" si="7"/>
        <v>0</v>
      </c>
      <c r="Z66" s="17">
        <f t="shared" si="7"/>
        <v>100.05194805194806</v>
      </c>
    </row>
    <row r="67" spans="1:26" ht="13.5" hidden="1">
      <c r="A67" s="40" t="s">
        <v>119</v>
      </c>
      <c r="B67" s="23">
        <v>22816325</v>
      </c>
      <c r="C67" s="23"/>
      <c r="D67" s="24">
        <v>511550</v>
      </c>
      <c r="E67" s="25">
        <v>511550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255775</v>
      </c>
      <c r="X67" s="25"/>
      <c r="Y67" s="24"/>
      <c r="Z67" s="26">
        <v>511550</v>
      </c>
    </row>
    <row r="68" spans="1:26" ht="13.5" hidden="1">
      <c r="A68" s="36" t="s">
        <v>31</v>
      </c>
      <c r="B68" s="18">
        <v>20448486</v>
      </c>
      <c r="C68" s="18"/>
      <c r="D68" s="19">
        <v>500000</v>
      </c>
      <c r="E68" s="20">
        <v>500000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250000</v>
      </c>
      <c r="X68" s="20"/>
      <c r="Y68" s="19"/>
      <c r="Z68" s="22">
        <v>500000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2367839</v>
      </c>
      <c r="C75" s="27"/>
      <c r="D75" s="28">
        <v>11550</v>
      </c>
      <c r="E75" s="29">
        <v>11550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5775</v>
      </c>
      <c r="X75" s="29"/>
      <c r="Y75" s="28"/>
      <c r="Z75" s="30">
        <v>11550</v>
      </c>
    </row>
    <row r="76" spans="1:26" ht="13.5" hidden="1">
      <c r="A76" s="41" t="s">
        <v>120</v>
      </c>
      <c r="B76" s="31">
        <v>22816325</v>
      </c>
      <c r="C76" s="31"/>
      <c r="D76" s="32">
        <v>511556</v>
      </c>
      <c r="E76" s="33">
        <v>511556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255780</v>
      </c>
      <c r="X76" s="33"/>
      <c r="Y76" s="32"/>
      <c r="Z76" s="34">
        <v>511556</v>
      </c>
    </row>
    <row r="77" spans="1:26" ht="13.5" hidden="1">
      <c r="A77" s="36" t="s">
        <v>31</v>
      </c>
      <c r="B77" s="18">
        <v>20448486</v>
      </c>
      <c r="C77" s="18"/>
      <c r="D77" s="19">
        <v>500000</v>
      </c>
      <c r="E77" s="20">
        <v>500000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250002</v>
      </c>
      <c r="X77" s="20"/>
      <c r="Y77" s="19"/>
      <c r="Z77" s="22">
        <v>500000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2367839</v>
      </c>
      <c r="C84" s="27"/>
      <c r="D84" s="28">
        <v>11556</v>
      </c>
      <c r="E84" s="29">
        <v>11556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5778</v>
      </c>
      <c r="X84" s="29"/>
      <c r="Y84" s="28"/>
      <c r="Z84" s="30">
        <v>11556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7858467</v>
      </c>
      <c r="E5" s="59">
        <v>7858467</v>
      </c>
      <c r="F5" s="59">
        <v>674647</v>
      </c>
      <c r="G5" s="59">
        <v>722794</v>
      </c>
      <c r="H5" s="59">
        <v>698624</v>
      </c>
      <c r="I5" s="59">
        <v>2096065</v>
      </c>
      <c r="J5" s="59">
        <v>702861</v>
      </c>
      <c r="K5" s="59">
        <v>699826</v>
      </c>
      <c r="L5" s="59">
        <v>699826</v>
      </c>
      <c r="M5" s="59">
        <v>2102513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4198578</v>
      </c>
      <c r="W5" s="59">
        <v>3929234</v>
      </c>
      <c r="X5" s="59">
        <v>269344</v>
      </c>
      <c r="Y5" s="60">
        <v>6.85</v>
      </c>
      <c r="Z5" s="61">
        <v>7858467</v>
      </c>
    </row>
    <row r="6" spans="1:26" ht="13.5">
      <c r="A6" s="57" t="s">
        <v>32</v>
      </c>
      <c r="B6" s="18">
        <v>0</v>
      </c>
      <c r="C6" s="18">
        <v>0</v>
      </c>
      <c r="D6" s="58">
        <v>11001093</v>
      </c>
      <c r="E6" s="59">
        <v>11001093</v>
      </c>
      <c r="F6" s="59">
        <v>598427</v>
      </c>
      <c r="G6" s="59">
        <v>603928</v>
      </c>
      <c r="H6" s="59">
        <v>573169</v>
      </c>
      <c r="I6" s="59">
        <v>1775524</v>
      </c>
      <c r="J6" s="59">
        <v>583051</v>
      </c>
      <c r="K6" s="59">
        <v>114873</v>
      </c>
      <c r="L6" s="59">
        <v>531039</v>
      </c>
      <c r="M6" s="59">
        <v>1228963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3004487</v>
      </c>
      <c r="W6" s="59">
        <v>5500547</v>
      </c>
      <c r="X6" s="59">
        <v>-2496060</v>
      </c>
      <c r="Y6" s="60">
        <v>-45.38</v>
      </c>
      <c r="Z6" s="61">
        <v>11001093</v>
      </c>
    </row>
    <row r="7" spans="1:26" ht="13.5">
      <c r="A7" s="57" t="s">
        <v>33</v>
      </c>
      <c r="B7" s="18">
        <v>0</v>
      </c>
      <c r="C7" s="18">
        <v>0</v>
      </c>
      <c r="D7" s="58">
        <v>644673</v>
      </c>
      <c r="E7" s="59">
        <v>644673</v>
      </c>
      <c r="F7" s="59">
        <v>18827</v>
      </c>
      <c r="G7" s="59">
        <v>226891</v>
      </c>
      <c r="H7" s="59">
        <v>25816</v>
      </c>
      <c r="I7" s="59">
        <v>271534</v>
      </c>
      <c r="J7" s="59">
        <v>19074</v>
      </c>
      <c r="K7" s="59">
        <v>19776</v>
      </c>
      <c r="L7" s="59">
        <v>19205</v>
      </c>
      <c r="M7" s="59">
        <v>58055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329589</v>
      </c>
      <c r="W7" s="59">
        <v>322337</v>
      </c>
      <c r="X7" s="59">
        <v>7252</v>
      </c>
      <c r="Y7" s="60">
        <v>2.25</v>
      </c>
      <c r="Z7" s="61">
        <v>644673</v>
      </c>
    </row>
    <row r="8" spans="1:26" ht="13.5">
      <c r="A8" s="57" t="s">
        <v>34</v>
      </c>
      <c r="B8" s="18">
        <v>0</v>
      </c>
      <c r="C8" s="18">
        <v>0</v>
      </c>
      <c r="D8" s="58">
        <v>87801000</v>
      </c>
      <c r="E8" s="59">
        <v>87801000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43900500</v>
      </c>
      <c r="X8" s="59">
        <v>-43900500</v>
      </c>
      <c r="Y8" s="60">
        <v>-100</v>
      </c>
      <c r="Z8" s="61">
        <v>87801000</v>
      </c>
    </row>
    <row r="9" spans="1:26" ht="13.5">
      <c r="A9" s="57" t="s">
        <v>35</v>
      </c>
      <c r="B9" s="18">
        <v>0</v>
      </c>
      <c r="C9" s="18">
        <v>0</v>
      </c>
      <c r="D9" s="58">
        <v>11979264</v>
      </c>
      <c r="E9" s="59">
        <v>11979264</v>
      </c>
      <c r="F9" s="59">
        <v>33890411</v>
      </c>
      <c r="G9" s="59">
        <v>374767</v>
      </c>
      <c r="H9" s="59">
        <v>416796</v>
      </c>
      <c r="I9" s="59">
        <v>34681974</v>
      </c>
      <c r="J9" s="59">
        <v>580872</v>
      </c>
      <c r="K9" s="59">
        <v>1314596</v>
      </c>
      <c r="L9" s="59">
        <v>26155014</v>
      </c>
      <c r="M9" s="59">
        <v>28050482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62732456</v>
      </c>
      <c r="W9" s="59">
        <v>5989632</v>
      </c>
      <c r="X9" s="59">
        <v>56742824</v>
      </c>
      <c r="Y9" s="60">
        <v>947.35</v>
      </c>
      <c r="Z9" s="61">
        <v>11979264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119284497</v>
      </c>
      <c r="E10" s="65">
        <f t="shared" si="0"/>
        <v>119284497</v>
      </c>
      <c r="F10" s="65">
        <f t="shared" si="0"/>
        <v>35182312</v>
      </c>
      <c r="G10" s="65">
        <f t="shared" si="0"/>
        <v>1928380</v>
      </c>
      <c r="H10" s="65">
        <f t="shared" si="0"/>
        <v>1714405</v>
      </c>
      <c r="I10" s="65">
        <f t="shared" si="0"/>
        <v>38825097</v>
      </c>
      <c r="J10" s="65">
        <f t="shared" si="0"/>
        <v>1885858</v>
      </c>
      <c r="K10" s="65">
        <f t="shared" si="0"/>
        <v>2149071</v>
      </c>
      <c r="L10" s="65">
        <f t="shared" si="0"/>
        <v>27405084</v>
      </c>
      <c r="M10" s="65">
        <f t="shared" si="0"/>
        <v>31440013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70265110</v>
      </c>
      <c r="W10" s="65">
        <f t="shared" si="0"/>
        <v>59642250</v>
      </c>
      <c r="X10" s="65">
        <f t="shared" si="0"/>
        <v>10622860</v>
      </c>
      <c r="Y10" s="66">
        <f>+IF(W10&lt;&gt;0,(X10/W10)*100,0)</f>
        <v>17.81096454275283</v>
      </c>
      <c r="Z10" s="67">
        <f t="shared" si="0"/>
        <v>119284497</v>
      </c>
    </row>
    <row r="11" spans="1:26" ht="13.5">
      <c r="A11" s="57" t="s">
        <v>36</v>
      </c>
      <c r="B11" s="18">
        <v>0</v>
      </c>
      <c r="C11" s="18">
        <v>0</v>
      </c>
      <c r="D11" s="58">
        <v>54183626</v>
      </c>
      <c r="E11" s="59">
        <v>54183626</v>
      </c>
      <c r="F11" s="59">
        <v>3610222</v>
      </c>
      <c r="G11" s="59">
        <v>3781795</v>
      </c>
      <c r="H11" s="59">
        <v>3547447</v>
      </c>
      <c r="I11" s="59">
        <v>10939464</v>
      </c>
      <c r="J11" s="59">
        <v>3827874</v>
      </c>
      <c r="K11" s="59">
        <v>3572873</v>
      </c>
      <c r="L11" s="59">
        <v>3560532</v>
      </c>
      <c r="M11" s="59">
        <v>10961279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21900743</v>
      </c>
      <c r="W11" s="59">
        <v>27091813</v>
      </c>
      <c r="X11" s="59">
        <v>-5191070</v>
      </c>
      <c r="Y11" s="60">
        <v>-19.16</v>
      </c>
      <c r="Z11" s="61">
        <v>54183626</v>
      </c>
    </row>
    <row r="12" spans="1:26" ht="13.5">
      <c r="A12" s="57" t="s">
        <v>37</v>
      </c>
      <c r="B12" s="18">
        <v>0</v>
      </c>
      <c r="C12" s="18">
        <v>0</v>
      </c>
      <c r="D12" s="58">
        <v>7377853</v>
      </c>
      <c r="E12" s="59">
        <v>7377853</v>
      </c>
      <c r="F12" s="59">
        <v>537778</v>
      </c>
      <c r="G12" s="59">
        <v>566513</v>
      </c>
      <c r="H12" s="59">
        <v>584223</v>
      </c>
      <c r="I12" s="59">
        <v>1688514</v>
      </c>
      <c r="J12" s="59">
        <v>589487</v>
      </c>
      <c r="K12" s="59">
        <v>584586</v>
      </c>
      <c r="L12" s="59">
        <v>584586</v>
      </c>
      <c r="M12" s="59">
        <v>1758659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3447173</v>
      </c>
      <c r="W12" s="59">
        <v>3688927</v>
      </c>
      <c r="X12" s="59">
        <v>-241754</v>
      </c>
      <c r="Y12" s="60">
        <v>-6.55</v>
      </c>
      <c r="Z12" s="61">
        <v>7377853</v>
      </c>
    </row>
    <row r="13" spans="1:26" ht="13.5">
      <c r="A13" s="57" t="s">
        <v>106</v>
      </c>
      <c r="B13" s="18">
        <v>0</v>
      </c>
      <c r="C13" s="18">
        <v>0</v>
      </c>
      <c r="D13" s="58">
        <v>3600000</v>
      </c>
      <c r="E13" s="59">
        <v>3600000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1800000</v>
      </c>
      <c r="X13" s="59">
        <v>-1800000</v>
      </c>
      <c r="Y13" s="60">
        <v>-100</v>
      </c>
      <c r="Z13" s="61">
        <v>3600000</v>
      </c>
    </row>
    <row r="14" spans="1:26" ht="13.5">
      <c r="A14" s="57" t="s">
        <v>38</v>
      </c>
      <c r="B14" s="18">
        <v>0</v>
      </c>
      <c r="C14" s="18">
        <v>0</v>
      </c>
      <c r="D14" s="58">
        <v>50000</v>
      </c>
      <c r="E14" s="59">
        <v>50000</v>
      </c>
      <c r="F14" s="59">
        <v>0</v>
      </c>
      <c r="G14" s="59">
        <v>0</v>
      </c>
      <c r="H14" s="59">
        <v>1003</v>
      </c>
      <c r="I14" s="59">
        <v>1003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1003</v>
      </c>
      <c r="W14" s="59">
        <v>25000</v>
      </c>
      <c r="X14" s="59">
        <v>-23997</v>
      </c>
      <c r="Y14" s="60">
        <v>-95.99</v>
      </c>
      <c r="Z14" s="61">
        <v>50000</v>
      </c>
    </row>
    <row r="15" spans="1:26" ht="13.5">
      <c r="A15" s="57" t="s">
        <v>39</v>
      </c>
      <c r="B15" s="18">
        <v>0</v>
      </c>
      <c r="C15" s="18">
        <v>0</v>
      </c>
      <c r="D15" s="58">
        <v>7885750</v>
      </c>
      <c r="E15" s="59">
        <v>7885750</v>
      </c>
      <c r="F15" s="59">
        <v>907664</v>
      </c>
      <c r="G15" s="59">
        <v>2303441</v>
      </c>
      <c r="H15" s="59">
        <v>821010</v>
      </c>
      <c r="I15" s="59">
        <v>4032115</v>
      </c>
      <c r="J15" s="59">
        <v>667955</v>
      </c>
      <c r="K15" s="59">
        <v>691341</v>
      </c>
      <c r="L15" s="59">
        <v>658796</v>
      </c>
      <c r="M15" s="59">
        <v>2018092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6050207</v>
      </c>
      <c r="W15" s="59">
        <v>3942875</v>
      </c>
      <c r="X15" s="59">
        <v>2107332</v>
      </c>
      <c r="Y15" s="60">
        <v>53.45</v>
      </c>
      <c r="Z15" s="61">
        <v>7885750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33769624</v>
      </c>
      <c r="E17" s="59">
        <v>33769624</v>
      </c>
      <c r="F17" s="59">
        <v>2250092</v>
      </c>
      <c r="G17" s="59">
        <v>656516</v>
      </c>
      <c r="H17" s="59">
        <v>1019401</v>
      </c>
      <c r="I17" s="59">
        <v>3926009</v>
      </c>
      <c r="J17" s="59">
        <v>1657732</v>
      </c>
      <c r="K17" s="59">
        <v>2312819</v>
      </c>
      <c r="L17" s="59">
        <v>4027269</v>
      </c>
      <c r="M17" s="59">
        <v>7997820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11923829</v>
      </c>
      <c r="W17" s="59">
        <v>16884812</v>
      </c>
      <c r="X17" s="59">
        <v>-4960983</v>
      </c>
      <c r="Y17" s="60">
        <v>-29.38</v>
      </c>
      <c r="Z17" s="61">
        <v>33769624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106866853</v>
      </c>
      <c r="E18" s="72">
        <f t="shared" si="1"/>
        <v>106866853</v>
      </c>
      <c r="F18" s="72">
        <f t="shared" si="1"/>
        <v>7305756</v>
      </c>
      <c r="G18" s="72">
        <f t="shared" si="1"/>
        <v>7308265</v>
      </c>
      <c r="H18" s="72">
        <f t="shared" si="1"/>
        <v>5973084</v>
      </c>
      <c r="I18" s="72">
        <f t="shared" si="1"/>
        <v>20587105</v>
      </c>
      <c r="J18" s="72">
        <f t="shared" si="1"/>
        <v>6743048</v>
      </c>
      <c r="K18" s="72">
        <f t="shared" si="1"/>
        <v>7161619</v>
      </c>
      <c r="L18" s="72">
        <f t="shared" si="1"/>
        <v>8831183</v>
      </c>
      <c r="M18" s="72">
        <f t="shared" si="1"/>
        <v>22735850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43322955</v>
      </c>
      <c r="W18" s="72">
        <f t="shared" si="1"/>
        <v>53433427</v>
      </c>
      <c r="X18" s="72">
        <f t="shared" si="1"/>
        <v>-10110472</v>
      </c>
      <c r="Y18" s="66">
        <f>+IF(W18&lt;&gt;0,(X18/W18)*100,0)</f>
        <v>-18.921623724415056</v>
      </c>
      <c r="Z18" s="73">
        <f t="shared" si="1"/>
        <v>106866853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12417644</v>
      </c>
      <c r="E19" s="76">
        <f t="shared" si="2"/>
        <v>12417644</v>
      </c>
      <c r="F19" s="76">
        <f t="shared" si="2"/>
        <v>27876556</v>
      </c>
      <c r="G19" s="76">
        <f t="shared" si="2"/>
        <v>-5379885</v>
      </c>
      <c r="H19" s="76">
        <f t="shared" si="2"/>
        <v>-4258679</v>
      </c>
      <c r="I19" s="76">
        <f t="shared" si="2"/>
        <v>18237992</v>
      </c>
      <c r="J19" s="76">
        <f t="shared" si="2"/>
        <v>-4857190</v>
      </c>
      <c r="K19" s="76">
        <f t="shared" si="2"/>
        <v>-5012548</v>
      </c>
      <c r="L19" s="76">
        <f t="shared" si="2"/>
        <v>18573901</v>
      </c>
      <c r="M19" s="76">
        <f t="shared" si="2"/>
        <v>8704163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26942155</v>
      </c>
      <c r="W19" s="76">
        <f>IF(E10=E18,0,W10-W18)</f>
        <v>6208823</v>
      </c>
      <c r="X19" s="76">
        <f t="shared" si="2"/>
        <v>20733332</v>
      </c>
      <c r="Y19" s="77">
        <f>+IF(W19&lt;&gt;0,(X19/W19)*100,0)</f>
        <v>333.9333719128408</v>
      </c>
      <c r="Z19" s="78">
        <f t="shared" si="2"/>
        <v>12417644</v>
      </c>
    </row>
    <row r="20" spans="1:26" ht="13.5">
      <c r="A20" s="57" t="s">
        <v>44</v>
      </c>
      <c r="B20" s="18">
        <v>0</v>
      </c>
      <c r="C20" s="18">
        <v>0</v>
      </c>
      <c r="D20" s="58">
        <v>28301000</v>
      </c>
      <c r="E20" s="59">
        <v>28301000</v>
      </c>
      <c r="F20" s="59">
        <v>0</v>
      </c>
      <c r="G20" s="59">
        <v>400000</v>
      </c>
      <c r="H20" s="59">
        <v>0</v>
      </c>
      <c r="I20" s="59">
        <v>400000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400000</v>
      </c>
      <c r="W20" s="59">
        <v>14150500</v>
      </c>
      <c r="X20" s="59">
        <v>-13750500</v>
      </c>
      <c r="Y20" s="60">
        <v>-97.17</v>
      </c>
      <c r="Z20" s="61">
        <v>28301000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40718644</v>
      </c>
      <c r="E22" s="87">
        <f t="shared" si="3"/>
        <v>40718644</v>
      </c>
      <c r="F22" s="87">
        <f t="shared" si="3"/>
        <v>27876556</v>
      </c>
      <c r="G22" s="87">
        <f t="shared" si="3"/>
        <v>-4979885</v>
      </c>
      <c r="H22" s="87">
        <f t="shared" si="3"/>
        <v>-4258679</v>
      </c>
      <c r="I22" s="87">
        <f t="shared" si="3"/>
        <v>18637992</v>
      </c>
      <c r="J22" s="87">
        <f t="shared" si="3"/>
        <v>-4857190</v>
      </c>
      <c r="K22" s="87">
        <f t="shared" si="3"/>
        <v>-5012548</v>
      </c>
      <c r="L22" s="87">
        <f t="shared" si="3"/>
        <v>18573901</v>
      </c>
      <c r="M22" s="87">
        <f t="shared" si="3"/>
        <v>8704163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27342155</v>
      </c>
      <c r="W22" s="87">
        <f t="shared" si="3"/>
        <v>20359323</v>
      </c>
      <c r="X22" s="87">
        <f t="shared" si="3"/>
        <v>6982832</v>
      </c>
      <c r="Y22" s="88">
        <f>+IF(W22&lt;&gt;0,(X22/W22)*100,0)</f>
        <v>34.2979577464339</v>
      </c>
      <c r="Z22" s="89">
        <f t="shared" si="3"/>
        <v>40718644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40718644</v>
      </c>
      <c r="E24" s="76">
        <f t="shared" si="4"/>
        <v>40718644</v>
      </c>
      <c r="F24" s="76">
        <f t="shared" si="4"/>
        <v>27876556</v>
      </c>
      <c r="G24" s="76">
        <f t="shared" si="4"/>
        <v>-4979885</v>
      </c>
      <c r="H24" s="76">
        <f t="shared" si="4"/>
        <v>-4258679</v>
      </c>
      <c r="I24" s="76">
        <f t="shared" si="4"/>
        <v>18637992</v>
      </c>
      <c r="J24" s="76">
        <f t="shared" si="4"/>
        <v>-4857190</v>
      </c>
      <c r="K24" s="76">
        <f t="shared" si="4"/>
        <v>-5012548</v>
      </c>
      <c r="L24" s="76">
        <f t="shared" si="4"/>
        <v>18573901</v>
      </c>
      <c r="M24" s="76">
        <f t="shared" si="4"/>
        <v>8704163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27342155</v>
      </c>
      <c r="W24" s="76">
        <f t="shared" si="4"/>
        <v>20359323</v>
      </c>
      <c r="X24" s="76">
        <f t="shared" si="4"/>
        <v>6982832</v>
      </c>
      <c r="Y24" s="77">
        <f>+IF(W24&lt;&gt;0,(X24/W24)*100,0)</f>
        <v>34.2979577464339</v>
      </c>
      <c r="Z24" s="78">
        <f t="shared" si="4"/>
        <v>40718644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39982266</v>
      </c>
      <c r="C27" s="21">
        <v>0</v>
      </c>
      <c r="D27" s="98">
        <v>40474395</v>
      </c>
      <c r="E27" s="99">
        <v>40474395</v>
      </c>
      <c r="F27" s="99">
        <v>0</v>
      </c>
      <c r="G27" s="99">
        <v>7614474</v>
      </c>
      <c r="H27" s="99">
        <v>843692</v>
      </c>
      <c r="I27" s="99">
        <v>8458166</v>
      </c>
      <c r="J27" s="99">
        <v>17419</v>
      </c>
      <c r="K27" s="99">
        <v>0</v>
      </c>
      <c r="L27" s="99">
        <v>1216224</v>
      </c>
      <c r="M27" s="99">
        <v>1233643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9691809</v>
      </c>
      <c r="W27" s="99">
        <v>20237198</v>
      </c>
      <c r="X27" s="99">
        <v>-10545389</v>
      </c>
      <c r="Y27" s="100">
        <v>-52.11</v>
      </c>
      <c r="Z27" s="101">
        <v>40474395</v>
      </c>
    </row>
    <row r="28" spans="1:26" ht="13.5">
      <c r="A28" s="102" t="s">
        <v>44</v>
      </c>
      <c r="B28" s="18">
        <v>29980144</v>
      </c>
      <c r="C28" s="18">
        <v>0</v>
      </c>
      <c r="D28" s="58">
        <v>26985950</v>
      </c>
      <c r="E28" s="59">
        <v>26985950</v>
      </c>
      <c r="F28" s="59">
        <v>0</v>
      </c>
      <c r="G28" s="59">
        <v>7240080</v>
      </c>
      <c r="H28" s="59">
        <v>0</v>
      </c>
      <c r="I28" s="59">
        <v>7240080</v>
      </c>
      <c r="J28" s="59">
        <v>7474</v>
      </c>
      <c r="K28" s="59">
        <v>0</v>
      </c>
      <c r="L28" s="59">
        <v>375940</v>
      </c>
      <c r="M28" s="59">
        <v>383414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7623494</v>
      </c>
      <c r="W28" s="59">
        <v>13492975</v>
      </c>
      <c r="X28" s="59">
        <v>-5869481</v>
      </c>
      <c r="Y28" s="60">
        <v>-43.5</v>
      </c>
      <c r="Z28" s="61">
        <v>26985950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10002122</v>
      </c>
      <c r="C31" s="18">
        <v>0</v>
      </c>
      <c r="D31" s="58">
        <v>13488445</v>
      </c>
      <c r="E31" s="59">
        <v>13488445</v>
      </c>
      <c r="F31" s="59">
        <v>0</v>
      </c>
      <c r="G31" s="59">
        <v>374394</v>
      </c>
      <c r="H31" s="59">
        <v>843692</v>
      </c>
      <c r="I31" s="59">
        <v>1218086</v>
      </c>
      <c r="J31" s="59">
        <v>9945</v>
      </c>
      <c r="K31" s="59">
        <v>0</v>
      </c>
      <c r="L31" s="59">
        <v>840284</v>
      </c>
      <c r="M31" s="59">
        <v>850229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2068315</v>
      </c>
      <c r="W31" s="59">
        <v>6744223</v>
      </c>
      <c r="X31" s="59">
        <v>-4675908</v>
      </c>
      <c r="Y31" s="60">
        <v>-69.33</v>
      </c>
      <c r="Z31" s="61">
        <v>13488445</v>
      </c>
    </row>
    <row r="32" spans="1:26" ht="13.5">
      <c r="A32" s="69" t="s">
        <v>50</v>
      </c>
      <c r="B32" s="21">
        <f>SUM(B28:B31)</f>
        <v>39982266</v>
      </c>
      <c r="C32" s="21">
        <f>SUM(C28:C31)</f>
        <v>0</v>
      </c>
      <c r="D32" s="98">
        <f aca="true" t="shared" si="5" ref="D32:Z32">SUM(D28:D31)</f>
        <v>40474395</v>
      </c>
      <c r="E32" s="99">
        <f t="shared" si="5"/>
        <v>40474395</v>
      </c>
      <c r="F32" s="99">
        <f t="shared" si="5"/>
        <v>0</v>
      </c>
      <c r="G32" s="99">
        <f t="shared" si="5"/>
        <v>7614474</v>
      </c>
      <c r="H32" s="99">
        <f t="shared" si="5"/>
        <v>843692</v>
      </c>
      <c r="I32" s="99">
        <f t="shared" si="5"/>
        <v>8458166</v>
      </c>
      <c r="J32" s="99">
        <f t="shared" si="5"/>
        <v>17419</v>
      </c>
      <c r="K32" s="99">
        <f t="shared" si="5"/>
        <v>0</v>
      </c>
      <c r="L32" s="99">
        <f t="shared" si="5"/>
        <v>1216224</v>
      </c>
      <c r="M32" s="99">
        <f t="shared" si="5"/>
        <v>1233643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9691809</v>
      </c>
      <c r="W32" s="99">
        <f t="shared" si="5"/>
        <v>20237198</v>
      </c>
      <c r="X32" s="99">
        <f t="shared" si="5"/>
        <v>-10545389</v>
      </c>
      <c r="Y32" s="100">
        <f>+IF(W32&lt;&gt;0,(X32/W32)*100,0)</f>
        <v>-52.1089382037968</v>
      </c>
      <c r="Z32" s="101">
        <f t="shared" si="5"/>
        <v>40474395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39097139</v>
      </c>
      <c r="E35" s="59">
        <v>39097139</v>
      </c>
      <c r="F35" s="59">
        <v>37116005</v>
      </c>
      <c r="G35" s="59">
        <v>35263015</v>
      </c>
      <c r="H35" s="59">
        <v>32787083</v>
      </c>
      <c r="I35" s="59">
        <v>32787083</v>
      </c>
      <c r="J35" s="59">
        <v>-5932159</v>
      </c>
      <c r="K35" s="59">
        <v>-5814720</v>
      </c>
      <c r="L35" s="59">
        <v>20225257</v>
      </c>
      <c r="M35" s="59">
        <v>20225257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20225257</v>
      </c>
      <c r="W35" s="59">
        <v>19548570</v>
      </c>
      <c r="X35" s="59">
        <v>676687</v>
      </c>
      <c r="Y35" s="60">
        <v>3.46</v>
      </c>
      <c r="Z35" s="61">
        <v>39097139</v>
      </c>
    </row>
    <row r="36" spans="1:26" ht="13.5">
      <c r="A36" s="57" t="s">
        <v>53</v>
      </c>
      <c r="B36" s="18">
        <v>0</v>
      </c>
      <c r="C36" s="18">
        <v>0</v>
      </c>
      <c r="D36" s="58">
        <v>237402579</v>
      </c>
      <c r="E36" s="59">
        <v>237402579</v>
      </c>
      <c r="F36" s="59">
        <v>0</v>
      </c>
      <c r="G36" s="59">
        <v>0</v>
      </c>
      <c r="H36" s="59">
        <v>843693</v>
      </c>
      <c r="I36" s="59">
        <v>843693</v>
      </c>
      <c r="J36" s="59">
        <v>17418</v>
      </c>
      <c r="K36" s="59">
        <v>1705373</v>
      </c>
      <c r="L36" s="59">
        <v>1216224</v>
      </c>
      <c r="M36" s="59">
        <v>1216224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1216224</v>
      </c>
      <c r="W36" s="59">
        <v>118701290</v>
      </c>
      <c r="X36" s="59">
        <v>-117485066</v>
      </c>
      <c r="Y36" s="60">
        <v>-98.98</v>
      </c>
      <c r="Z36" s="61">
        <v>237402579</v>
      </c>
    </row>
    <row r="37" spans="1:26" ht="13.5">
      <c r="A37" s="57" t="s">
        <v>54</v>
      </c>
      <c r="B37" s="18">
        <v>0</v>
      </c>
      <c r="C37" s="18">
        <v>0</v>
      </c>
      <c r="D37" s="58">
        <v>20425051</v>
      </c>
      <c r="E37" s="59">
        <v>20425051</v>
      </c>
      <c r="F37" s="59">
        <v>16518549</v>
      </c>
      <c r="G37" s="59">
        <v>14787381</v>
      </c>
      <c r="H37" s="59">
        <v>1745262</v>
      </c>
      <c r="I37" s="59">
        <v>1745262</v>
      </c>
      <c r="J37" s="59">
        <v>913842</v>
      </c>
      <c r="K37" s="59">
        <v>1118044</v>
      </c>
      <c r="L37" s="59">
        <v>1017913</v>
      </c>
      <c r="M37" s="59">
        <v>1017913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1017913</v>
      </c>
      <c r="W37" s="59">
        <v>10212526</v>
      </c>
      <c r="X37" s="59">
        <v>-9194613</v>
      </c>
      <c r="Y37" s="60">
        <v>-90.03</v>
      </c>
      <c r="Z37" s="61">
        <v>20425051</v>
      </c>
    </row>
    <row r="38" spans="1:26" ht="13.5">
      <c r="A38" s="57" t="s">
        <v>55</v>
      </c>
      <c r="B38" s="18">
        <v>0</v>
      </c>
      <c r="C38" s="18">
        <v>0</v>
      </c>
      <c r="D38" s="58">
        <v>10723340</v>
      </c>
      <c r="E38" s="59">
        <v>10723340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5361670</v>
      </c>
      <c r="X38" s="59">
        <v>-5361670</v>
      </c>
      <c r="Y38" s="60">
        <v>-100</v>
      </c>
      <c r="Z38" s="61">
        <v>10723340</v>
      </c>
    </row>
    <row r="39" spans="1:26" ht="13.5">
      <c r="A39" s="57" t="s">
        <v>56</v>
      </c>
      <c r="B39" s="18">
        <v>0</v>
      </c>
      <c r="C39" s="18">
        <v>0</v>
      </c>
      <c r="D39" s="58">
        <v>245351327</v>
      </c>
      <c r="E39" s="59">
        <v>245351327</v>
      </c>
      <c r="F39" s="59">
        <v>20597456</v>
      </c>
      <c r="G39" s="59">
        <v>20475634</v>
      </c>
      <c r="H39" s="59">
        <v>31885514</v>
      </c>
      <c r="I39" s="59">
        <v>31885514</v>
      </c>
      <c r="J39" s="59">
        <v>-6828583</v>
      </c>
      <c r="K39" s="59">
        <v>-5227391</v>
      </c>
      <c r="L39" s="59">
        <v>20423568</v>
      </c>
      <c r="M39" s="59">
        <v>20423568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20423568</v>
      </c>
      <c r="W39" s="59">
        <v>122675664</v>
      </c>
      <c r="X39" s="59">
        <v>-102252096</v>
      </c>
      <c r="Y39" s="60">
        <v>-83.35</v>
      </c>
      <c r="Z39" s="61">
        <v>245351327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38153432</v>
      </c>
      <c r="C42" s="18">
        <v>0</v>
      </c>
      <c r="D42" s="58">
        <v>40704000</v>
      </c>
      <c r="E42" s="59">
        <v>40704000</v>
      </c>
      <c r="F42" s="59">
        <v>40339049</v>
      </c>
      <c r="G42" s="59">
        <v>-4956572</v>
      </c>
      <c r="H42" s="59">
        <v>-5240121</v>
      </c>
      <c r="I42" s="59">
        <v>30142356</v>
      </c>
      <c r="J42" s="59">
        <v>-5953351</v>
      </c>
      <c r="K42" s="59">
        <v>-5763027</v>
      </c>
      <c r="L42" s="59">
        <v>16811555</v>
      </c>
      <c r="M42" s="59">
        <v>5095177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35237533</v>
      </c>
      <c r="W42" s="59">
        <v>55960000</v>
      </c>
      <c r="X42" s="59">
        <v>-20722467</v>
      </c>
      <c r="Y42" s="60">
        <v>-37.03</v>
      </c>
      <c r="Z42" s="61">
        <v>40704000</v>
      </c>
    </row>
    <row r="43" spans="1:26" ht="13.5">
      <c r="A43" s="57" t="s">
        <v>59</v>
      </c>
      <c r="B43" s="18">
        <v>-39039070</v>
      </c>
      <c r="C43" s="18">
        <v>0</v>
      </c>
      <c r="D43" s="58">
        <v>-40474000</v>
      </c>
      <c r="E43" s="59">
        <v>-40474000</v>
      </c>
      <c r="F43" s="59">
        <v>0</v>
      </c>
      <c r="G43" s="59">
        <v>0</v>
      </c>
      <c r="H43" s="59">
        <v>-843693</v>
      </c>
      <c r="I43" s="59">
        <v>-843693</v>
      </c>
      <c r="J43" s="59">
        <v>0</v>
      </c>
      <c r="K43" s="59">
        <v>-1705373</v>
      </c>
      <c r="L43" s="59">
        <v>-1216224</v>
      </c>
      <c r="M43" s="59">
        <v>-2921597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-3765290</v>
      </c>
      <c r="W43" s="59">
        <v>-11845000</v>
      </c>
      <c r="X43" s="59">
        <v>8079710</v>
      </c>
      <c r="Y43" s="60">
        <v>-68.21</v>
      </c>
      <c r="Z43" s="61">
        <v>-40474000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28981622</v>
      </c>
      <c r="C45" s="21">
        <v>0</v>
      </c>
      <c r="D45" s="98">
        <v>230000</v>
      </c>
      <c r="E45" s="99">
        <v>230000</v>
      </c>
      <c r="F45" s="99">
        <v>40339049</v>
      </c>
      <c r="G45" s="99">
        <v>35382477</v>
      </c>
      <c r="H45" s="99">
        <v>29298663</v>
      </c>
      <c r="I45" s="99">
        <v>29298663</v>
      </c>
      <c r="J45" s="99">
        <v>23345312</v>
      </c>
      <c r="K45" s="99">
        <v>15876912</v>
      </c>
      <c r="L45" s="99">
        <v>31472243</v>
      </c>
      <c r="M45" s="99">
        <v>31472243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31472243</v>
      </c>
      <c r="W45" s="99">
        <v>44115000</v>
      </c>
      <c r="X45" s="99">
        <v>-12642757</v>
      </c>
      <c r="Y45" s="100">
        <v>-28.66</v>
      </c>
      <c r="Z45" s="101">
        <v>230000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1413992</v>
      </c>
      <c r="C49" s="51">
        <v>0</v>
      </c>
      <c r="D49" s="128">
        <v>1327311</v>
      </c>
      <c r="E49" s="53">
        <v>1287252</v>
      </c>
      <c r="F49" s="53">
        <v>0</v>
      </c>
      <c r="G49" s="53">
        <v>0</v>
      </c>
      <c r="H49" s="53">
        <v>0</v>
      </c>
      <c r="I49" s="53">
        <v>55080010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59108565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1017913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1017913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74.24278595817141</v>
      </c>
      <c r="E58" s="7">
        <f t="shared" si="6"/>
        <v>74.24278595817141</v>
      </c>
      <c r="F58" s="7">
        <f t="shared" si="6"/>
        <v>63.23564116216433</v>
      </c>
      <c r="G58" s="7">
        <f t="shared" si="6"/>
        <v>26.415016395782096</v>
      </c>
      <c r="H58" s="7">
        <f t="shared" si="6"/>
        <v>27.114936510098918</v>
      </c>
      <c r="I58" s="7">
        <f t="shared" si="6"/>
        <v>38.73631047485482</v>
      </c>
      <c r="J58" s="7">
        <f t="shared" si="6"/>
        <v>33.42737094072058</v>
      </c>
      <c r="K58" s="7">
        <f t="shared" si="6"/>
        <v>49.75005035283273</v>
      </c>
      <c r="L58" s="7">
        <f t="shared" si="6"/>
        <v>21.867417811289354</v>
      </c>
      <c r="M58" s="7">
        <f t="shared" si="6"/>
        <v>33.51729706617472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36.27120866258005</v>
      </c>
      <c r="W58" s="7">
        <f t="shared" si="6"/>
        <v>73.15180693311405</v>
      </c>
      <c r="X58" s="7">
        <f t="shared" si="6"/>
        <v>0</v>
      </c>
      <c r="Y58" s="7">
        <f t="shared" si="6"/>
        <v>0</v>
      </c>
      <c r="Z58" s="8">
        <f t="shared" si="6"/>
        <v>74.24278595817141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75.00190558794738</v>
      </c>
      <c r="E59" s="10">
        <f t="shared" si="7"/>
        <v>75.00190558794738</v>
      </c>
      <c r="F59" s="10">
        <f t="shared" si="7"/>
        <v>53.497606896643724</v>
      </c>
      <c r="G59" s="10">
        <f t="shared" si="7"/>
        <v>10.831716920727068</v>
      </c>
      <c r="H59" s="10">
        <f t="shared" si="7"/>
        <v>9.662278994137047</v>
      </c>
      <c r="I59" s="10">
        <f t="shared" si="7"/>
        <v>24.17453657210058</v>
      </c>
      <c r="J59" s="10">
        <f t="shared" si="7"/>
        <v>16.359422417803803</v>
      </c>
      <c r="K59" s="10">
        <f t="shared" si="7"/>
        <v>16.33348861002592</v>
      </c>
      <c r="L59" s="10">
        <f t="shared" si="7"/>
        <v>4.296353665053885</v>
      </c>
      <c r="M59" s="10">
        <f t="shared" si="7"/>
        <v>12.335571765786941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18.24596327613778</v>
      </c>
      <c r="W59" s="10">
        <f t="shared" si="7"/>
        <v>70.14089769150934</v>
      </c>
      <c r="X59" s="10">
        <f t="shared" si="7"/>
        <v>0</v>
      </c>
      <c r="Y59" s="10">
        <f t="shared" si="7"/>
        <v>0</v>
      </c>
      <c r="Z59" s="11">
        <f t="shared" si="7"/>
        <v>75.00190558794738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73.53814752770475</v>
      </c>
      <c r="E60" s="13">
        <f t="shared" si="7"/>
        <v>73.53814752770475</v>
      </c>
      <c r="F60" s="13">
        <f t="shared" si="7"/>
        <v>93.0501130463699</v>
      </c>
      <c r="G60" s="13">
        <f t="shared" si="7"/>
        <v>54.99049555576161</v>
      </c>
      <c r="H60" s="13">
        <f t="shared" si="7"/>
        <v>59.739971980340876</v>
      </c>
      <c r="I60" s="13">
        <f t="shared" si="7"/>
        <v>69.35141400510497</v>
      </c>
      <c r="J60" s="13">
        <f t="shared" si="7"/>
        <v>63.91773618431321</v>
      </c>
      <c r="K60" s="13">
        <f t="shared" si="7"/>
        <v>363.8365847501154</v>
      </c>
      <c r="L60" s="13">
        <f t="shared" si="7"/>
        <v>56.47475985756225</v>
      </c>
      <c r="M60" s="13">
        <f t="shared" si="7"/>
        <v>88.73546233694587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77.28031440974782</v>
      </c>
      <c r="W60" s="13">
        <f t="shared" si="7"/>
        <v>75.42886189318989</v>
      </c>
      <c r="X60" s="13">
        <f t="shared" si="7"/>
        <v>0</v>
      </c>
      <c r="Y60" s="13">
        <f t="shared" si="7"/>
        <v>0</v>
      </c>
      <c r="Z60" s="14">
        <f t="shared" si="7"/>
        <v>73.53814752770475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73.2625455189606</v>
      </c>
      <c r="E61" s="13">
        <f t="shared" si="7"/>
        <v>73.2625455189606</v>
      </c>
      <c r="F61" s="13">
        <f t="shared" si="7"/>
        <v>111.17409272599987</v>
      </c>
      <c r="G61" s="13">
        <f t="shared" si="7"/>
        <v>66.3846349968747</v>
      </c>
      <c r="H61" s="13">
        <f t="shared" si="7"/>
        <v>71.66136499500378</v>
      </c>
      <c r="I61" s="13">
        <f t="shared" si="7"/>
        <v>83.3110884355167</v>
      </c>
      <c r="J61" s="13">
        <f t="shared" si="7"/>
        <v>76.68870721101686</v>
      </c>
      <c r="K61" s="13">
        <f t="shared" si="7"/>
        <v>0</v>
      </c>
      <c r="L61" s="13">
        <f t="shared" si="7"/>
        <v>70.53723754463364</v>
      </c>
      <c r="M61" s="13">
        <f t="shared" si="7"/>
        <v>118.85290944986058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96.8821116466186</v>
      </c>
      <c r="W61" s="13">
        <f t="shared" si="7"/>
        <v>75.7110096284561</v>
      </c>
      <c r="X61" s="13">
        <f t="shared" si="7"/>
        <v>0</v>
      </c>
      <c r="Y61" s="13">
        <f t="shared" si="7"/>
        <v>0</v>
      </c>
      <c r="Z61" s="14">
        <f t="shared" si="7"/>
        <v>73.2625455189606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75.04646536997053</v>
      </c>
      <c r="E66" s="16">
        <f t="shared" si="7"/>
        <v>75.04646536997053</v>
      </c>
      <c r="F66" s="16">
        <f t="shared" si="7"/>
        <v>20.71966053748232</v>
      </c>
      <c r="G66" s="16">
        <f t="shared" si="7"/>
        <v>4.2923840631862555</v>
      </c>
      <c r="H66" s="16">
        <f t="shared" si="7"/>
        <v>3.627687376369858</v>
      </c>
      <c r="I66" s="16">
        <f t="shared" si="7"/>
        <v>9.422264747769663</v>
      </c>
      <c r="J66" s="16">
        <f t="shared" si="7"/>
        <v>12.894162943178026</v>
      </c>
      <c r="K66" s="16">
        <f t="shared" si="7"/>
        <v>5.599552035837133</v>
      </c>
      <c r="L66" s="16">
        <f t="shared" si="7"/>
        <v>1.1022557315249237</v>
      </c>
      <c r="M66" s="16">
        <f t="shared" si="7"/>
        <v>6.45428884018642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7.895027489076309</v>
      </c>
      <c r="W66" s="16">
        <f t="shared" si="7"/>
        <v>72.52688713880531</v>
      </c>
      <c r="X66" s="16">
        <f t="shared" si="7"/>
        <v>0</v>
      </c>
      <c r="Y66" s="16">
        <f t="shared" si="7"/>
        <v>0</v>
      </c>
      <c r="Z66" s="17">
        <f t="shared" si="7"/>
        <v>75.04646536997053</v>
      </c>
    </row>
    <row r="67" spans="1:26" ht="13.5" hidden="1">
      <c r="A67" s="40" t="s">
        <v>119</v>
      </c>
      <c r="B67" s="23"/>
      <c r="C67" s="23"/>
      <c r="D67" s="24">
        <v>21082183</v>
      </c>
      <c r="E67" s="25">
        <v>21082183</v>
      </c>
      <c r="F67" s="25">
        <v>1538199</v>
      </c>
      <c r="G67" s="25">
        <v>1597667</v>
      </c>
      <c r="H67" s="25">
        <v>1548829</v>
      </c>
      <c r="I67" s="25">
        <v>4684695</v>
      </c>
      <c r="J67" s="25">
        <v>1567458</v>
      </c>
      <c r="K67" s="25">
        <v>1102222</v>
      </c>
      <c r="L67" s="25">
        <v>1523719</v>
      </c>
      <c r="M67" s="25">
        <v>4193399</v>
      </c>
      <c r="N67" s="25"/>
      <c r="O67" s="25"/>
      <c r="P67" s="25"/>
      <c r="Q67" s="25"/>
      <c r="R67" s="25"/>
      <c r="S67" s="25"/>
      <c r="T67" s="25"/>
      <c r="U67" s="25"/>
      <c r="V67" s="25">
        <v>8878094</v>
      </c>
      <c r="W67" s="25">
        <v>10541093</v>
      </c>
      <c r="X67" s="25"/>
      <c r="Y67" s="24"/>
      <c r="Z67" s="26">
        <v>21082183</v>
      </c>
    </row>
    <row r="68" spans="1:26" ht="13.5" hidden="1">
      <c r="A68" s="36" t="s">
        <v>31</v>
      </c>
      <c r="B68" s="18"/>
      <c r="C68" s="18"/>
      <c r="D68" s="19">
        <v>7858467</v>
      </c>
      <c r="E68" s="20">
        <v>7858467</v>
      </c>
      <c r="F68" s="20">
        <v>674647</v>
      </c>
      <c r="G68" s="20">
        <v>722794</v>
      </c>
      <c r="H68" s="20">
        <v>698624</v>
      </c>
      <c r="I68" s="20">
        <v>2096065</v>
      </c>
      <c r="J68" s="20">
        <v>702861</v>
      </c>
      <c r="K68" s="20">
        <v>699826</v>
      </c>
      <c r="L68" s="20">
        <v>699826</v>
      </c>
      <c r="M68" s="20">
        <v>2102513</v>
      </c>
      <c r="N68" s="20"/>
      <c r="O68" s="20"/>
      <c r="P68" s="20"/>
      <c r="Q68" s="20"/>
      <c r="R68" s="20"/>
      <c r="S68" s="20"/>
      <c r="T68" s="20"/>
      <c r="U68" s="20"/>
      <c r="V68" s="20">
        <v>4198578</v>
      </c>
      <c r="W68" s="20">
        <v>3929234</v>
      </c>
      <c r="X68" s="20"/>
      <c r="Y68" s="19"/>
      <c r="Z68" s="22">
        <v>7858467</v>
      </c>
    </row>
    <row r="69" spans="1:26" ht="13.5" hidden="1">
      <c r="A69" s="37" t="s">
        <v>32</v>
      </c>
      <c r="B69" s="18"/>
      <c r="C69" s="18"/>
      <c r="D69" s="19">
        <v>11001093</v>
      </c>
      <c r="E69" s="20">
        <v>11001093</v>
      </c>
      <c r="F69" s="20">
        <v>598427</v>
      </c>
      <c r="G69" s="20">
        <v>603928</v>
      </c>
      <c r="H69" s="20">
        <v>573169</v>
      </c>
      <c r="I69" s="20">
        <v>1775524</v>
      </c>
      <c r="J69" s="20">
        <v>583051</v>
      </c>
      <c r="K69" s="20">
        <v>114873</v>
      </c>
      <c r="L69" s="20">
        <v>531039</v>
      </c>
      <c r="M69" s="20">
        <v>1228963</v>
      </c>
      <c r="N69" s="20"/>
      <c r="O69" s="20"/>
      <c r="P69" s="20"/>
      <c r="Q69" s="20"/>
      <c r="R69" s="20"/>
      <c r="S69" s="20"/>
      <c r="T69" s="20"/>
      <c r="U69" s="20"/>
      <c r="V69" s="20">
        <v>3004487</v>
      </c>
      <c r="W69" s="20">
        <v>5500547</v>
      </c>
      <c r="X69" s="20"/>
      <c r="Y69" s="19"/>
      <c r="Z69" s="22">
        <v>11001093</v>
      </c>
    </row>
    <row r="70" spans="1:26" ht="13.5" hidden="1">
      <c r="A70" s="38" t="s">
        <v>113</v>
      </c>
      <c r="B70" s="18"/>
      <c r="C70" s="18"/>
      <c r="D70" s="19">
        <v>9393613</v>
      </c>
      <c r="E70" s="20">
        <v>9393613</v>
      </c>
      <c r="F70" s="20">
        <v>487091</v>
      </c>
      <c r="G70" s="20">
        <v>486352</v>
      </c>
      <c r="H70" s="20">
        <v>458346</v>
      </c>
      <c r="I70" s="20">
        <v>1431789</v>
      </c>
      <c r="J70" s="20">
        <v>468228</v>
      </c>
      <c r="K70" s="20"/>
      <c r="L70" s="20">
        <v>416166</v>
      </c>
      <c r="M70" s="20">
        <v>884394</v>
      </c>
      <c r="N70" s="20"/>
      <c r="O70" s="20"/>
      <c r="P70" s="20"/>
      <c r="Q70" s="20"/>
      <c r="R70" s="20"/>
      <c r="S70" s="20"/>
      <c r="T70" s="20"/>
      <c r="U70" s="20"/>
      <c r="V70" s="20">
        <v>2316183</v>
      </c>
      <c r="W70" s="20">
        <v>4696807</v>
      </c>
      <c r="X70" s="20"/>
      <c r="Y70" s="19"/>
      <c r="Z70" s="22">
        <v>9393613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>
        <v>1607480</v>
      </c>
      <c r="E74" s="20">
        <v>1607480</v>
      </c>
      <c r="F74" s="20">
        <v>111336</v>
      </c>
      <c r="G74" s="20">
        <v>117576</v>
      </c>
      <c r="H74" s="20">
        <v>114823</v>
      </c>
      <c r="I74" s="20">
        <v>343735</v>
      </c>
      <c r="J74" s="20">
        <v>114823</v>
      </c>
      <c r="K74" s="20">
        <v>114873</v>
      </c>
      <c r="L74" s="20">
        <v>114873</v>
      </c>
      <c r="M74" s="20">
        <v>344569</v>
      </c>
      <c r="N74" s="20"/>
      <c r="O74" s="20"/>
      <c r="P74" s="20"/>
      <c r="Q74" s="20"/>
      <c r="R74" s="20"/>
      <c r="S74" s="20"/>
      <c r="T74" s="20"/>
      <c r="U74" s="20"/>
      <c r="V74" s="20">
        <v>688304</v>
      </c>
      <c r="W74" s="20">
        <v>803740</v>
      </c>
      <c r="X74" s="20"/>
      <c r="Y74" s="19"/>
      <c r="Z74" s="22">
        <v>1607480</v>
      </c>
    </row>
    <row r="75" spans="1:26" ht="13.5" hidden="1">
      <c r="A75" s="39" t="s">
        <v>118</v>
      </c>
      <c r="B75" s="27"/>
      <c r="C75" s="27"/>
      <c r="D75" s="28">
        <v>2222623</v>
      </c>
      <c r="E75" s="29">
        <v>2222623</v>
      </c>
      <c r="F75" s="29">
        <v>265125</v>
      </c>
      <c r="G75" s="29">
        <v>270945</v>
      </c>
      <c r="H75" s="29">
        <v>277036</v>
      </c>
      <c r="I75" s="29">
        <v>813106</v>
      </c>
      <c r="J75" s="29">
        <v>281546</v>
      </c>
      <c r="K75" s="29">
        <v>287523</v>
      </c>
      <c r="L75" s="29">
        <v>292854</v>
      </c>
      <c r="M75" s="29">
        <v>861923</v>
      </c>
      <c r="N75" s="29"/>
      <c r="O75" s="29"/>
      <c r="P75" s="29"/>
      <c r="Q75" s="29"/>
      <c r="R75" s="29"/>
      <c r="S75" s="29"/>
      <c r="T75" s="29"/>
      <c r="U75" s="29"/>
      <c r="V75" s="29">
        <v>1675029</v>
      </c>
      <c r="W75" s="29">
        <v>1111312</v>
      </c>
      <c r="X75" s="29"/>
      <c r="Y75" s="28"/>
      <c r="Z75" s="30">
        <v>2222623</v>
      </c>
    </row>
    <row r="76" spans="1:26" ht="13.5" hidden="1">
      <c r="A76" s="41" t="s">
        <v>120</v>
      </c>
      <c r="B76" s="31">
        <v>5133762</v>
      </c>
      <c r="C76" s="31"/>
      <c r="D76" s="32">
        <v>15652000</v>
      </c>
      <c r="E76" s="33">
        <v>15652000</v>
      </c>
      <c r="F76" s="33">
        <v>972690</v>
      </c>
      <c r="G76" s="33">
        <v>422024</v>
      </c>
      <c r="H76" s="33">
        <v>419964</v>
      </c>
      <c r="I76" s="33">
        <v>1814678</v>
      </c>
      <c r="J76" s="33">
        <v>523960</v>
      </c>
      <c r="K76" s="33">
        <v>548356</v>
      </c>
      <c r="L76" s="33">
        <v>333198</v>
      </c>
      <c r="M76" s="33">
        <v>1405514</v>
      </c>
      <c r="N76" s="33"/>
      <c r="O76" s="33"/>
      <c r="P76" s="33"/>
      <c r="Q76" s="33"/>
      <c r="R76" s="33"/>
      <c r="S76" s="33"/>
      <c r="T76" s="33"/>
      <c r="U76" s="33"/>
      <c r="V76" s="33">
        <v>3220192</v>
      </c>
      <c r="W76" s="33">
        <v>7711000</v>
      </c>
      <c r="X76" s="33"/>
      <c r="Y76" s="32"/>
      <c r="Z76" s="34">
        <v>15652000</v>
      </c>
    </row>
    <row r="77" spans="1:26" ht="13.5" hidden="1">
      <c r="A77" s="36" t="s">
        <v>31</v>
      </c>
      <c r="B77" s="18">
        <v>1066804</v>
      </c>
      <c r="C77" s="18"/>
      <c r="D77" s="19">
        <v>5894000</v>
      </c>
      <c r="E77" s="20">
        <v>5894000</v>
      </c>
      <c r="F77" s="20">
        <v>360920</v>
      </c>
      <c r="G77" s="20">
        <v>78291</v>
      </c>
      <c r="H77" s="20">
        <v>67503</v>
      </c>
      <c r="I77" s="20">
        <v>506714</v>
      </c>
      <c r="J77" s="20">
        <v>114984</v>
      </c>
      <c r="K77" s="20">
        <v>114306</v>
      </c>
      <c r="L77" s="20">
        <v>30067</v>
      </c>
      <c r="M77" s="20">
        <v>259357</v>
      </c>
      <c r="N77" s="20"/>
      <c r="O77" s="20"/>
      <c r="P77" s="20"/>
      <c r="Q77" s="20"/>
      <c r="R77" s="20"/>
      <c r="S77" s="20"/>
      <c r="T77" s="20"/>
      <c r="U77" s="20"/>
      <c r="V77" s="20">
        <v>766071</v>
      </c>
      <c r="W77" s="20">
        <v>2756000</v>
      </c>
      <c r="X77" s="20"/>
      <c r="Y77" s="19"/>
      <c r="Z77" s="22">
        <v>5894000</v>
      </c>
    </row>
    <row r="78" spans="1:26" ht="13.5" hidden="1">
      <c r="A78" s="37" t="s">
        <v>32</v>
      </c>
      <c r="B78" s="18">
        <v>3777951</v>
      </c>
      <c r="C78" s="18"/>
      <c r="D78" s="19">
        <v>8090000</v>
      </c>
      <c r="E78" s="20">
        <v>8090000</v>
      </c>
      <c r="F78" s="20">
        <v>556837</v>
      </c>
      <c r="G78" s="20">
        <v>332103</v>
      </c>
      <c r="H78" s="20">
        <v>342411</v>
      </c>
      <c r="I78" s="20">
        <v>1231351</v>
      </c>
      <c r="J78" s="20">
        <v>372673</v>
      </c>
      <c r="K78" s="20">
        <v>417950</v>
      </c>
      <c r="L78" s="20">
        <v>299903</v>
      </c>
      <c r="M78" s="20">
        <v>1090526</v>
      </c>
      <c r="N78" s="20"/>
      <c r="O78" s="20"/>
      <c r="P78" s="20"/>
      <c r="Q78" s="20"/>
      <c r="R78" s="20"/>
      <c r="S78" s="20"/>
      <c r="T78" s="20"/>
      <c r="U78" s="20"/>
      <c r="V78" s="20">
        <v>2321877</v>
      </c>
      <c r="W78" s="20">
        <v>4149000</v>
      </c>
      <c r="X78" s="20"/>
      <c r="Y78" s="19"/>
      <c r="Z78" s="22">
        <v>8090000</v>
      </c>
    </row>
    <row r="79" spans="1:26" ht="13.5" hidden="1">
      <c r="A79" s="38" t="s">
        <v>113</v>
      </c>
      <c r="B79" s="18">
        <v>3579947</v>
      </c>
      <c r="C79" s="18"/>
      <c r="D79" s="19">
        <v>6882000</v>
      </c>
      <c r="E79" s="20">
        <v>6882000</v>
      </c>
      <c r="F79" s="20">
        <v>541519</v>
      </c>
      <c r="G79" s="20">
        <v>322863</v>
      </c>
      <c r="H79" s="20">
        <v>328457</v>
      </c>
      <c r="I79" s="20">
        <v>1192839</v>
      </c>
      <c r="J79" s="20">
        <v>359078</v>
      </c>
      <c r="K79" s="20">
        <v>398498</v>
      </c>
      <c r="L79" s="20">
        <v>293552</v>
      </c>
      <c r="M79" s="20">
        <v>1051128</v>
      </c>
      <c r="N79" s="20"/>
      <c r="O79" s="20"/>
      <c r="P79" s="20"/>
      <c r="Q79" s="20"/>
      <c r="R79" s="20"/>
      <c r="S79" s="20"/>
      <c r="T79" s="20"/>
      <c r="U79" s="20"/>
      <c r="V79" s="20">
        <v>2243967</v>
      </c>
      <c r="W79" s="20">
        <v>3556000</v>
      </c>
      <c r="X79" s="20"/>
      <c r="Y79" s="19"/>
      <c r="Z79" s="22">
        <v>6882000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173378</v>
      </c>
      <c r="C82" s="18"/>
      <c r="D82" s="19">
        <v>1208000</v>
      </c>
      <c r="E82" s="20">
        <v>1208000</v>
      </c>
      <c r="F82" s="20">
        <v>15318</v>
      </c>
      <c r="G82" s="20">
        <v>9240</v>
      </c>
      <c r="H82" s="20">
        <v>13954</v>
      </c>
      <c r="I82" s="20">
        <v>38512</v>
      </c>
      <c r="J82" s="20">
        <v>13595</v>
      </c>
      <c r="K82" s="20">
        <v>19452</v>
      </c>
      <c r="L82" s="20">
        <v>6351</v>
      </c>
      <c r="M82" s="20">
        <v>39398</v>
      </c>
      <c r="N82" s="20"/>
      <c r="O82" s="20"/>
      <c r="P82" s="20"/>
      <c r="Q82" s="20"/>
      <c r="R82" s="20"/>
      <c r="S82" s="20"/>
      <c r="T82" s="20"/>
      <c r="U82" s="20"/>
      <c r="V82" s="20">
        <v>77910</v>
      </c>
      <c r="W82" s="20">
        <v>593000</v>
      </c>
      <c r="X82" s="20"/>
      <c r="Y82" s="19"/>
      <c r="Z82" s="22">
        <v>1208000</v>
      </c>
    </row>
    <row r="83" spans="1:26" ht="13.5" hidden="1">
      <c r="A83" s="38" t="s">
        <v>117</v>
      </c>
      <c r="B83" s="18">
        <v>24626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289007</v>
      </c>
      <c r="C84" s="27"/>
      <c r="D84" s="28">
        <v>1668000</v>
      </c>
      <c r="E84" s="29">
        <v>1668000</v>
      </c>
      <c r="F84" s="29">
        <v>54933</v>
      </c>
      <c r="G84" s="29">
        <v>11630</v>
      </c>
      <c r="H84" s="29">
        <v>10050</v>
      </c>
      <c r="I84" s="29">
        <v>76613</v>
      </c>
      <c r="J84" s="29">
        <v>36303</v>
      </c>
      <c r="K84" s="29">
        <v>16100</v>
      </c>
      <c r="L84" s="29">
        <v>3228</v>
      </c>
      <c r="M84" s="29">
        <v>55631</v>
      </c>
      <c r="N84" s="29"/>
      <c r="O84" s="29"/>
      <c r="P84" s="29"/>
      <c r="Q84" s="29"/>
      <c r="R84" s="29"/>
      <c r="S84" s="29"/>
      <c r="T84" s="29"/>
      <c r="U84" s="29"/>
      <c r="V84" s="29">
        <v>132244</v>
      </c>
      <c r="W84" s="29">
        <v>806000</v>
      </c>
      <c r="X84" s="29"/>
      <c r="Y84" s="28"/>
      <c r="Z84" s="30">
        <v>1668000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254720916</v>
      </c>
      <c r="C5" s="18">
        <v>0</v>
      </c>
      <c r="D5" s="58">
        <v>279863000</v>
      </c>
      <c r="E5" s="59">
        <v>279863000</v>
      </c>
      <c r="F5" s="59">
        <v>22735281</v>
      </c>
      <c r="G5" s="59">
        <v>22775658</v>
      </c>
      <c r="H5" s="59">
        <v>22797702</v>
      </c>
      <c r="I5" s="59">
        <v>68308641</v>
      </c>
      <c r="J5" s="59">
        <v>22741365</v>
      </c>
      <c r="K5" s="59">
        <v>22880908</v>
      </c>
      <c r="L5" s="59">
        <v>22782013</v>
      </c>
      <c r="M5" s="59">
        <v>68404286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136712927</v>
      </c>
      <c r="W5" s="59">
        <v>139931500</v>
      </c>
      <c r="X5" s="59">
        <v>-3218573</v>
      </c>
      <c r="Y5" s="60">
        <v>-2.3</v>
      </c>
      <c r="Z5" s="61">
        <v>279863000</v>
      </c>
    </row>
    <row r="6" spans="1:26" ht="13.5">
      <c r="A6" s="57" t="s">
        <v>32</v>
      </c>
      <c r="B6" s="18">
        <v>867519756</v>
      </c>
      <c r="C6" s="18">
        <v>0</v>
      </c>
      <c r="D6" s="58">
        <v>1091701888</v>
      </c>
      <c r="E6" s="59">
        <v>1091701888</v>
      </c>
      <c r="F6" s="59">
        <v>65032422</v>
      </c>
      <c r="G6" s="59">
        <v>79966614</v>
      </c>
      <c r="H6" s="59">
        <v>112588732</v>
      </c>
      <c r="I6" s="59">
        <v>257587768</v>
      </c>
      <c r="J6" s="59">
        <v>48011367</v>
      </c>
      <c r="K6" s="59">
        <v>100683855</v>
      </c>
      <c r="L6" s="59">
        <v>67039284</v>
      </c>
      <c r="M6" s="59">
        <v>215734506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473322274</v>
      </c>
      <c r="W6" s="59">
        <v>545850944</v>
      </c>
      <c r="X6" s="59">
        <v>-72528670</v>
      </c>
      <c r="Y6" s="60">
        <v>-13.29</v>
      </c>
      <c r="Z6" s="61">
        <v>1091701888</v>
      </c>
    </row>
    <row r="7" spans="1:26" ht="13.5">
      <c r="A7" s="57" t="s">
        <v>33</v>
      </c>
      <c r="B7" s="18">
        <v>23016680</v>
      </c>
      <c r="C7" s="18">
        <v>0</v>
      </c>
      <c r="D7" s="58">
        <v>12500000</v>
      </c>
      <c r="E7" s="59">
        <v>12500000</v>
      </c>
      <c r="F7" s="59">
        <v>0</v>
      </c>
      <c r="G7" s="59">
        <v>-882552</v>
      </c>
      <c r="H7" s="59">
        <v>0</v>
      </c>
      <c r="I7" s="59">
        <v>-882552</v>
      </c>
      <c r="J7" s="59">
        <v>5272027</v>
      </c>
      <c r="K7" s="59">
        <v>2705920</v>
      </c>
      <c r="L7" s="59">
        <v>225492</v>
      </c>
      <c r="M7" s="59">
        <v>8203439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7320887</v>
      </c>
      <c r="W7" s="59">
        <v>6250000</v>
      </c>
      <c r="X7" s="59">
        <v>1070887</v>
      </c>
      <c r="Y7" s="60">
        <v>17.13</v>
      </c>
      <c r="Z7" s="61">
        <v>12500000</v>
      </c>
    </row>
    <row r="8" spans="1:26" ht="13.5">
      <c r="A8" s="57" t="s">
        <v>34</v>
      </c>
      <c r="B8" s="18">
        <v>501274579</v>
      </c>
      <c r="C8" s="18">
        <v>0</v>
      </c>
      <c r="D8" s="58">
        <v>486936000</v>
      </c>
      <c r="E8" s="59">
        <v>486936000</v>
      </c>
      <c r="F8" s="59">
        <v>168572000</v>
      </c>
      <c r="G8" s="59">
        <v>4736000</v>
      </c>
      <c r="H8" s="59">
        <v>0</v>
      </c>
      <c r="I8" s="59">
        <v>173308000</v>
      </c>
      <c r="J8" s="59">
        <v>0</v>
      </c>
      <c r="K8" s="59">
        <v>140047000</v>
      </c>
      <c r="L8" s="59">
        <v>0</v>
      </c>
      <c r="M8" s="59">
        <v>140047000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313355000</v>
      </c>
      <c r="W8" s="59">
        <v>243468000</v>
      </c>
      <c r="X8" s="59">
        <v>69887000</v>
      </c>
      <c r="Y8" s="60">
        <v>28.7</v>
      </c>
      <c r="Z8" s="61">
        <v>486936000</v>
      </c>
    </row>
    <row r="9" spans="1:26" ht="13.5">
      <c r="A9" s="57" t="s">
        <v>35</v>
      </c>
      <c r="B9" s="18">
        <v>126526434</v>
      </c>
      <c r="C9" s="18">
        <v>0</v>
      </c>
      <c r="D9" s="58">
        <v>98532112</v>
      </c>
      <c r="E9" s="59">
        <v>98532112</v>
      </c>
      <c r="F9" s="59">
        <v>7607353</v>
      </c>
      <c r="G9" s="59">
        <v>7617309</v>
      </c>
      <c r="H9" s="59">
        <v>7244351</v>
      </c>
      <c r="I9" s="59">
        <v>22469013</v>
      </c>
      <c r="J9" s="59">
        <v>8751172</v>
      </c>
      <c r="K9" s="59">
        <v>12869754</v>
      </c>
      <c r="L9" s="59">
        <v>14678910</v>
      </c>
      <c r="M9" s="59">
        <v>36299836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58768849</v>
      </c>
      <c r="W9" s="59">
        <v>49266056</v>
      </c>
      <c r="X9" s="59">
        <v>9502793</v>
      </c>
      <c r="Y9" s="60">
        <v>19.29</v>
      </c>
      <c r="Z9" s="61">
        <v>98532112</v>
      </c>
    </row>
    <row r="10" spans="1:26" ht="25.5">
      <c r="A10" s="62" t="s">
        <v>105</v>
      </c>
      <c r="B10" s="63">
        <f>SUM(B5:B9)</f>
        <v>1773058365</v>
      </c>
      <c r="C10" s="63">
        <f>SUM(C5:C9)</f>
        <v>0</v>
      </c>
      <c r="D10" s="64">
        <f aca="true" t="shared" si="0" ref="D10:Z10">SUM(D5:D9)</f>
        <v>1969533000</v>
      </c>
      <c r="E10" s="65">
        <f t="shared" si="0"/>
        <v>1969533000</v>
      </c>
      <c r="F10" s="65">
        <f t="shared" si="0"/>
        <v>263947056</v>
      </c>
      <c r="G10" s="65">
        <f t="shared" si="0"/>
        <v>114213029</v>
      </c>
      <c r="H10" s="65">
        <f t="shared" si="0"/>
        <v>142630785</v>
      </c>
      <c r="I10" s="65">
        <f t="shared" si="0"/>
        <v>520790870</v>
      </c>
      <c r="J10" s="65">
        <f t="shared" si="0"/>
        <v>84775931</v>
      </c>
      <c r="K10" s="65">
        <f t="shared" si="0"/>
        <v>279187437</v>
      </c>
      <c r="L10" s="65">
        <f t="shared" si="0"/>
        <v>104725699</v>
      </c>
      <c r="M10" s="65">
        <f t="shared" si="0"/>
        <v>468689067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989479937</v>
      </c>
      <c r="W10" s="65">
        <f t="shared" si="0"/>
        <v>984766500</v>
      </c>
      <c r="X10" s="65">
        <f t="shared" si="0"/>
        <v>4713437</v>
      </c>
      <c r="Y10" s="66">
        <f>+IF(W10&lt;&gt;0,(X10/W10)*100,0)</f>
        <v>0.47863498606014726</v>
      </c>
      <c r="Z10" s="67">
        <f t="shared" si="0"/>
        <v>1969533000</v>
      </c>
    </row>
    <row r="11" spans="1:26" ht="13.5">
      <c r="A11" s="57" t="s">
        <v>36</v>
      </c>
      <c r="B11" s="18">
        <v>412054662</v>
      </c>
      <c r="C11" s="18">
        <v>0</v>
      </c>
      <c r="D11" s="58">
        <v>447999998</v>
      </c>
      <c r="E11" s="59">
        <v>447999998</v>
      </c>
      <c r="F11" s="59">
        <v>35082507</v>
      </c>
      <c r="G11" s="59">
        <v>36496843</v>
      </c>
      <c r="H11" s="59">
        <v>35300282</v>
      </c>
      <c r="I11" s="59">
        <v>106879632</v>
      </c>
      <c r="J11" s="59">
        <v>34620909</v>
      </c>
      <c r="K11" s="59">
        <v>35280784</v>
      </c>
      <c r="L11" s="59">
        <v>37240322</v>
      </c>
      <c r="M11" s="59">
        <v>107142015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214021647</v>
      </c>
      <c r="W11" s="59">
        <v>223999999</v>
      </c>
      <c r="X11" s="59">
        <v>-9978352</v>
      </c>
      <c r="Y11" s="60">
        <v>-4.45</v>
      </c>
      <c r="Z11" s="61">
        <v>447999998</v>
      </c>
    </row>
    <row r="12" spans="1:26" ht="13.5">
      <c r="A12" s="57" t="s">
        <v>37</v>
      </c>
      <c r="B12" s="18">
        <v>21922288</v>
      </c>
      <c r="C12" s="18">
        <v>0</v>
      </c>
      <c r="D12" s="58">
        <v>23684480</v>
      </c>
      <c r="E12" s="59">
        <v>23684480</v>
      </c>
      <c r="F12" s="59">
        <v>1840823</v>
      </c>
      <c r="G12" s="59">
        <v>1598538</v>
      </c>
      <c r="H12" s="59">
        <v>1605687</v>
      </c>
      <c r="I12" s="59">
        <v>5045048</v>
      </c>
      <c r="J12" s="59">
        <v>2723173</v>
      </c>
      <c r="K12" s="59">
        <v>1716388</v>
      </c>
      <c r="L12" s="59">
        <v>2089484</v>
      </c>
      <c r="M12" s="59">
        <v>6529045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11574093</v>
      </c>
      <c r="W12" s="59">
        <v>11842240</v>
      </c>
      <c r="X12" s="59">
        <v>-268147</v>
      </c>
      <c r="Y12" s="60">
        <v>-2.26</v>
      </c>
      <c r="Z12" s="61">
        <v>23684480</v>
      </c>
    </row>
    <row r="13" spans="1:26" ht="13.5">
      <c r="A13" s="57" t="s">
        <v>106</v>
      </c>
      <c r="B13" s="18">
        <v>265064665</v>
      </c>
      <c r="C13" s="18">
        <v>0</v>
      </c>
      <c r="D13" s="58">
        <v>232700000</v>
      </c>
      <c r="E13" s="59">
        <v>232700000</v>
      </c>
      <c r="F13" s="59">
        <v>0</v>
      </c>
      <c r="G13" s="59">
        <v>0</v>
      </c>
      <c r="H13" s="59">
        <v>0</v>
      </c>
      <c r="I13" s="59">
        <v>0</v>
      </c>
      <c r="J13" s="59">
        <v>77566667</v>
      </c>
      <c r="K13" s="59">
        <v>19391667</v>
      </c>
      <c r="L13" s="59">
        <v>19391667</v>
      </c>
      <c r="M13" s="59">
        <v>116350001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116350001</v>
      </c>
      <c r="W13" s="59">
        <v>116350000</v>
      </c>
      <c r="X13" s="59">
        <v>1</v>
      </c>
      <c r="Y13" s="60">
        <v>0</v>
      </c>
      <c r="Z13" s="61">
        <v>232700000</v>
      </c>
    </row>
    <row r="14" spans="1:26" ht="13.5">
      <c r="A14" s="57" t="s">
        <v>38</v>
      </c>
      <c r="B14" s="18">
        <v>29594115</v>
      </c>
      <c r="C14" s="18">
        <v>0</v>
      </c>
      <c r="D14" s="58">
        <v>27155000</v>
      </c>
      <c r="E14" s="59">
        <v>27155000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13556549</v>
      </c>
      <c r="M14" s="59">
        <v>13556549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13556549</v>
      </c>
      <c r="W14" s="59">
        <v>13577500</v>
      </c>
      <c r="X14" s="59">
        <v>-20951</v>
      </c>
      <c r="Y14" s="60">
        <v>-0.15</v>
      </c>
      <c r="Z14" s="61">
        <v>27155000</v>
      </c>
    </row>
    <row r="15" spans="1:26" ht="13.5">
      <c r="A15" s="57" t="s">
        <v>39</v>
      </c>
      <c r="B15" s="18">
        <v>700644222</v>
      </c>
      <c r="C15" s="18">
        <v>0</v>
      </c>
      <c r="D15" s="58">
        <v>782975000</v>
      </c>
      <c r="E15" s="59">
        <v>782975000</v>
      </c>
      <c r="F15" s="59">
        <v>74773025</v>
      </c>
      <c r="G15" s="59">
        <v>76588766</v>
      </c>
      <c r="H15" s="59">
        <v>63948419</v>
      </c>
      <c r="I15" s="59">
        <v>215310210</v>
      </c>
      <c r="J15" s="59">
        <v>57496858</v>
      </c>
      <c r="K15" s="59">
        <v>55326615</v>
      </c>
      <c r="L15" s="59">
        <v>59693790</v>
      </c>
      <c r="M15" s="59">
        <v>172517263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387827473</v>
      </c>
      <c r="W15" s="59">
        <v>391487500</v>
      </c>
      <c r="X15" s="59">
        <v>-3660027</v>
      </c>
      <c r="Y15" s="60">
        <v>-0.93</v>
      </c>
      <c r="Z15" s="61">
        <v>782975000</v>
      </c>
    </row>
    <row r="16" spans="1:26" ht="13.5">
      <c r="A16" s="68" t="s">
        <v>40</v>
      </c>
      <c r="B16" s="18">
        <v>5540000</v>
      </c>
      <c r="C16" s="18">
        <v>0</v>
      </c>
      <c r="D16" s="58">
        <v>5140000</v>
      </c>
      <c r="E16" s="59">
        <v>5140000</v>
      </c>
      <c r="F16" s="59">
        <v>2000000</v>
      </c>
      <c r="G16" s="59">
        <v>40000</v>
      </c>
      <c r="H16" s="59">
        <v>20000</v>
      </c>
      <c r="I16" s="59">
        <v>2060000</v>
      </c>
      <c r="J16" s="59">
        <v>0</v>
      </c>
      <c r="K16" s="59">
        <v>0</v>
      </c>
      <c r="L16" s="59">
        <v>2900000</v>
      </c>
      <c r="M16" s="59">
        <v>2900000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4960000</v>
      </c>
      <c r="W16" s="59">
        <v>2570000</v>
      </c>
      <c r="X16" s="59">
        <v>2390000</v>
      </c>
      <c r="Y16" s="60">
        <v>93</v>
      </c>
      <c r="Z16" s="61">
        <v>5140000</v>
      </c>
    </row>
    <row r="17" spans="1:26" ht="13.5">
      <c r="A17" s="57" t="s">
        <v>41</v>
      </c>
      <c r="B17" s="18">
        <v>452094255</v>
      </c>
      <c r="C17" s="18">
        <v>0</v>
      </c>
      <c r="D17" s="58">
        <v>425052522</v>
      </c>
      <c r="E17" s="59">
        <v>425052522</v>
      </c>
      <c r="F17" s="59">
        <v>12360906</v>
      </c>
      <c r="G17" s="59">
        <v>20101850</v>
      </c>
      <c r="H17" s="59">
        <v>63892569</v>
      </c>
      <c r="I17" s="59">
        <v>96355325</v>
      </c>
      <c r="J17" s="59">
        <v>-7913459</v>
      </c>
      <c r="K17" s="59">
        <v>38895119</v>
      </c>
      <c r="L17" s="59">
        <v>31439321</v>
      </c>
      <c r="M17" s="59">
        <v>62420981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158776306</v>
      </c>
      <c r="W17" s="59">
        <v>212526261</v>
      </c>
      <c r="X17" s="59">
        <v>-53749955</v>
      </c>
      <c r="Y17" s="60">
        <v>-25.29</v>
      </c>
      <c r="Z17" s="61">
        <v>425052522</v>
      </c>
    </row>
    <row r="18" spans="1:26" ht="13.5">
      <c r="A18" s="69" t="s">
        <v>42</v>
      </c>
      <c r="B18" s="70">
        <f>SUM(B11:B17)</f>
        <v>1886914207</v>
      </c>
      <c r="C18" s="70">
        <f>SUM(C11:C17)</f>
        <v>0</v>
      </c>
      <c r="D18" s="71">
        <f aca="true" t="shared" si="1" ref="D18:Z18">SUM(D11:D17)</f>
        <v>1944707000</v>
      </c>
      <c r="E18" s="72">
        <f t="shared" si="1"/>
        <v>1944707000</v>
      </c>
      <c r="F18" s="72">
        <f t="shared" si="1"/>
        <v>126057261</v>
      </c>
      <c r="G18" s="72">
        <f t="shared" si="1"/>
        <v>134825997</v>
      </c>
      <c r="H18" s="72">
        <f t="shared" si="1"/>
        <v>164766957</v>
      </c>
      <c r="I18" s="72">
        <f t="shared" si="1"/>
        <v>425650215</v>
      </c>
      <c r="J18" s="72">
        <f t="shared" si="1"/>
        <v>164494148</v>
      </c>
      <c r="K18" s="72">
        <f t="shared" si="1"/>
        <v>150610573</v>
      </c>
      <c r="L18" s="72">
        <f t="shared" si="1"/>
        <v>166311133</v>
      </c>
      <c r="M18" s="72">
        <f t="shared" si="1"/>
        <v>481415854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907066069</v>
      </c>
      <c r="W18" s="72">
        <f t="shared" si="1"/>
        <v>972353500</v>
      </c>
      <c r="X18" s="72">
        <f t="shared" si="1"/>
        <v>-65287431</v>
      </c>
      <c r="Y18" s="66">
        <f>+IF(W18&lt;&gt;0,(X18/W18)*100,0)</f>
        <v>-6.714371985085671</v>
      </c>
      <c r="Z18" s="73">
        <f t="shared" si="1"/>
        <v>1944707000</v>
      </c>
    </row>
    <row r="19" spans="1:26" ht="13.5">
      <c r="A19" s="69" t="s">
        <v>43</v>
      </c>
      <c r="B19" s="74">
        <f>+B10-B18</f>
        <v>-113855842</v>
      </c>
      <c r="C19" s="74">
        <f>+C10-C18</f>
        <v>0</v>
      </c>
      <c r="D19" s="75">
        <f aca="true" t="shared" si="2" ref="D19:Z19">+D10-D18</f>
        <v>24826000</v>
      </c>
      <c r="E19" s="76">
        <f t="shared" si="2"/>
        <v>24826000</v>
      </c>
      <c r="F19" s="76">
        <f t="shared" si="2"/>
        <v>137889795</v>
      </c>
      <c r="G19" s="76">
        <f t="shared" si="2"/>
        <v>-20612968</v>
      </c>
      <c r="H19" s="76">
        <f t="shared" si="2"/>
        <v>-22136172</v>
      </c>
      <c r="I19" s="76">
        <f t="shared" si="2"/>
        <v>95140655</v>
      </c>
      <c r="J19" s="76">
        <f t="shared" si="2"/>
        <v>-79718217</v>
      </c>
      <c r="K19" s="76">
        <f t="shared" si="2"/>
        <v>128576864</v>
      </c>
      <c r="L19" s="76">
        <f t="shared" si="2"/>
        <v>-61585434</v>
      </c>
      <c r="M19" s="76">
        <f t="shared" si="2"/>
        <v>-12726787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82413868</v>
      </c>
      <c r="W19" s="76">
        <f>IF(E10=E18,0,W10-W18)</f>
        <v>12413000</v>
      </c>
      <c r="X19" s="76">
        <f t="shared" si="2"/>
        <v>70000868</v>
      </c>
      <c r="Y19" s="77">
        <f>+IF(W19&lt;&gt;0,(X19/W19)*100,0)</f>
        <v>563.9319100942561</v>
      </c>
      <c r="Z19" s="78">
        <f t="shared" si="2"/>
        <v>24826000</v>
      </c>
    </row>
    <row r="20" spans="1:26" ht="13.5">
      <c r="A20" s="57" t="s">
        <v>44</v>
      </c>
      <c r="B20" s="18">
        <v>187076977</v>
      </c>
      <c r="C20" s="18">
        <v>0</v>
      </c>
      <c r="D20" s="58">
        <v>479207000</v>
      </c>
      <c r="E20" s="59">
        <v>479207000</v>
      </c>
      <c r="F20" s="59">
        <v>124354000</v>
      </c>
      <c r="G20" s="59">
        <v>25000000</v>
      </c>
      <c r="H20" s="59">
        <v>0</v>
      </c>
      <c r="I20" s="59">
        <v>149354000</v>
      </c>
      <c r="J20" s="59">
        <v>10421700</v>
      </c>
      <c r="K20" s="59">
        <v>155761000</v>
      </c>
      <c r="L20" s="59">
        <v>0</v>
      </c>
      <c r="M20" s="59">
        <v>166182700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315536700</v>
      </c>
      <c r="W20" s="59">
        <v>239603500</v>
      </c>
      <c r="X20" s="59">
        <v>75933200</v>
      </c>
      <c r="Y20" s="60">
        <v>31.69</v>
      </c>
      <c r="Z20" s="61">
        <v>479207000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73221135</v>
      </c>
      <c r="C22" s="85">
        <f>SUM(C19:C21)</f>
        <v>0</v>
      </c>
      <c r="D22" s="86">
        <f aca="true" t="shared" si="3" ref="D22:Z22">SUM(D19:D21)</f>
        <v>504033000</v>
      </c>
      <c r="E22" s="87">
        <f t="shared" si="3"/>
        <v>504033000</v>
      </c>
      <c r="F22" s="87">
        <f t="shared" si="3"/>
        <v>262243795</v>
      </c>
      <c r="G22" s="87">
        <f t="shared" si="3"/>
        <v>4387032</v>
      </c>
      <c r="H22" s="87">
        <f t="shared" si="3"/>
        <v>-22136172</v>
      </c>
      <c r="I22" s="87">
        <f t="shared" si="3"/>
        <v>244494655</v>
      </c>
      <c r="J22" s="87">
        <f t="shared" si="3"/>
        <v>-69296517</v>
      </c>
      <c r="K22" s="87">
        <f t="shared" si="3"/>
        <v>284337864</v>
      </c>
      <c r="L22" s="87">
        <f t="shared" si="3"/>
        <v>-61585434</v>
      </c>
      <c r="M22" s="87">
        <f t="shared" si="3"/>
        <v>153455913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397950568</v>
      </c>
      <c r="W22" s="87">
        <f t="shared" si="3"/>
        <v>252016500</v>
      </c>
      <c r="X22" s="87">
        <f t="shared" si="3"/>
        <v>145934068</v>
      </c>
      <c r="Y22" s="88">
        <f>+IF(W22&lt;&gt;0,(X22/W22)*100,0)</f>
        <v>57.90655294395407</v>
      </c>
      <c r="Z22" s="89">
        <f t="shared" si="3"/>
        <v>504033000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73221135</v>
      </c>
      <c r="C24" s="74">
        <f>SUM(C22:C23)</f>
        <v>0</v>
      </c>
      <c r="D24" s="75">
        <f aca="true" t="shared" si="4" ref="D24:Z24">SUM(D22:D23)</f>
        <v>504033000</v>
      </c>
      <c r="E24" s="76">
        <f t="shared" si="4"/>
        <v>504033000</v>
      </c>
      <c r="F24" s="76">
        <f t="shared" si="4"/>
        <v>262243795</v>
      </c>
      <c r="G24" s="76">
        <f t="shared" si="4"/>
        <v>4387032</v>
      </c>
      <c r="H24" s="76">
        <f t="shared" si="4"/>
        <v>-22136172</v>
      </c>
      <c r="I24" s="76">
        <f t="shared" si="4"/>
        <v>244494655</v>
      </c>
      <c r="J24" s="76">
        <f t="shared" si="4"/>
        <v>-69296517</v>
      </c>
      <c r="K24" s="76">
        <f t="shared" si="4"/>
        <v>284337864</v>
      </c>
      <c r="L24" s="76">
        <f t="shared" si="4"/>
        <v>-61585434</v>
      </c>
      <c r="M24" s="76">
        <f t="shared" si="4"/>
        <v>153455913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397950568</v>
      </c>
      <c r="W24" s="76">
        <f t="shared" si="4"/>
        <v>252016500</v>
      </c>
      <c r="X24" s="76">
        <f t="shared" si="4"/>
        <v>145934068</v>
      </c>
      <c r="Y24" s="77">
        <f>+IF(W24&lt;&gt;0,(X24/W24)*100,0)</f>
        <v>57.90655294395407</v>
      </c>
      <c r="Z24" s="78">
        <f t="shared" si="4"/>
        <v>504033000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337433515</v>
      </c>
      <c r="C27" s="21">
        <v>0</v>
      </c>
      <c r="D27" s="98">
        <v>504007000</v>
      </c>
      <c r="E27" s="99">
        <v>504007000</v>
      </c>
      <c r="F27" s="99">
        <v>10987236</v>
      </c>
      <c r="G27" s="99">
        <v>17859391</v>
      </c>
      <c r="H27" s="99">
        <v>15993627</v>
      </c>
      <c r="I27" s="99">
        <v>44840254</v>
      </c>
      <c r="J27" s="99">
        <v>42394427</v>
      </c>
      <c r="K27" s="99">
        <v>35056821</v>
      </c>
      <c r="L27" s="99">
        <v>40560955</v>
      </c>
      <c r="M27" s="99">
        <v>118012203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162852457</v>
      </c>
      <c r="W27" s="99">
        <v>252003500</v>
      </c>
      <c r="X27" s="99">
        <v>-89151043</v>
      </c>
      <c r="Y27" s="100">
        <v>-35.38</v>
      </c>
      <c r="Z27" s="101">
        <v>504007000</v>
      </c>
    </row>
    <row r="28" spans="1:26" ht="13.5">
      <c r="A28" s="102" t="s">
        <v>44</v>
      </c>
      <c r="B28" s="18">
        <v>225076047</v>
      </c>
      <c r="C28" s="18">
        <v>0</v>
      </c>
      <c r="D28" s="58">
        <v>479207000</v>
      </c>
      <c r="E28" s="59">
        <v>479207000</v>
      </c>
      <c r="F28" s="59">
        <v>9886848</v>
      </c>
      <c r="G28" s="59">
        <v>16744130</v>
      </c>
      <c r="H28" s="59">
        <v>11993145</v>
      </c>
      <c r="I28" s="59">
        <v>38624123</v>
      </c>
      <c r="J28" s="59">
        <v>35658304</v>
      </c>
      <c r="K28" s="59">
        <v>33672727</v>
      </c>
      <c r="L28" s="59">
        <v>38662603</v>
      </c>
      <c r="M28" s="59">
        <v>107993634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146617757</v>
      </c>
      <c r="W28" s="59">
        <v>239603500</v>
      </c>
      <c r="X28" s="59">
        <v>-92985743</v>
      </c>
      <c r="Y28" s="60">
        <v>-38.81</v>
      </c>
      <c r="Z28" s="61">
        <v>479207000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112357468</v>
      </c>
      <c r="C31" s="18">
        <v>0</v>
      </c>
      <c r="D31" s="58">
        <v>24800000</v>
      </c>
      <c r="E31" s="59">
        <v>24800000</v>
      </c>
      <c r="F31" s="59">
        <v>1100388</v>
      </c>
      <c r="G31" s="59">
        <v>1115261</v>
      </c>
      <c r="H31" s="59">
        <v>4000482</v>
      </c>
      <c r="I31" s="59">
        <v>6216131</v>
      </c>
      <c r="J31" s="59">
        <v>6736123</v>
      </c>
      <c r="K31" s="59">
        <v>1384094</v>
      </c>
      <c r="L31" s="59">
        <v>1898352</v>
      </c>
      <c r="M31" s="59">
        <v>10018569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16234700</v>
      </c>
      <c r="W31" s="59">
        <v>12400000</v>
      </c>
      <c r="X31" s="59">
        <v>3834700</v>
      </c>
      <c r="Y31" s="60">
        <v>30.93</v>
      </c>
      <c r="Z31" s="61">
        <v>24800000</v>
      </c>
    </row>
    <row r="32" spans="1:26" ht="13.5">
      <c r="A32" s="69" t="s">
        <v>50</v>
      </c>
      <c r="B32" s="21">
        <f>SUM(B28:B31)</f>
        <v>337433515</v>
      </c>
      <c r="C32" s="21">
        <f>SUM(C28:C31)</f>
        <v>0</v>
      </c>
      <c r="D32" s="98">
        <f aca="true" t="shared" si="5" ref="D32:Z32">SUM(D28:D31)</f>
        <v>504007000</v>
      </c>
      <c r="E32" s="99">
        <f t="shared" si="5"/>
        <v>504007000</v>
      </c>
      <c r="F32" s="99">
        <f t="shared" si="5"/>
        <v>10987236</v>
      </c>
      <c r="G32" s="99">
        <f t="shared" si="5"/>
        <v>17859391</v>
      </c>
      <c r="H32" s="99">
        <f t="shared" si="5"/>
        <v>15993627</v>
      </c>
      <c r="I32" s="99">
        <f t="shared" si="5"/>
        <v>44840254</v>
      </c>
      <c r="J32" s="99">
        <f t="shared" si="5"/>
        <v>42394427</v>
      </c>
      <c r="K32" s="99">
        <f t="shared" si="5"/>
        <v>35056821</v>
      </c>
      <c r="L32" s="99">
        <f t="shared" si="5"/>
        <v>40560955</v>
      </c>
      <c r="M32" s="99">
        <f t="shared" si="5"/>
        <v>118012203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162852457</v>
      </c>
      <c r="W32" s="99">
        <f t="shared" si="5"/>
        <v>252003500</v>
      </c>
      <c r="X32" s="99">
        <f t="shared" si="5"/>
        <v>-89151043</v>
      </c>
      <c r="Y32" s="100">
        <f>+IF(W32&lt;&gt;0,(X32/W32)*100,0)</f>
        <v>-35.37690666994705</v>
      </c>
      <c r="Z32" s="101">
        <f t="shared" si="5"/>
        <v>504007000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758852033</v>
      </c>
      <c r="C35" s="18">
        <v>0</v>
      </c>
      <c r="D35" s="58">
        <v>647732411</v>
      </c>
      <c r="E35" s="59">
        <v>647732411</v>
      </c>
      <c r="F35" s="59">
        <v>756937948</v>
      </c>
      <c r="G35" s="59">
        <v>670171156</v>
      </c>
      <c r="H35" s="59">
        <v>858373824</v>
      </c>
      <c r="I35" s="59">
        <v>858373824</v>
      </c>
      <c r="J35" s="59">
        <v>848306939</v>
      </c>
      <c r="K35" s="59">
        <v>881802694</v>
      </c>
      <c r="L35" s="59">
        <v>1054832240</v>
      </c>
      <c r="M35" s="59">
        <v>1054832240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1054832240</v>
      </c>
      <c r="W35" s="59">
        <v>323866206</v>
      </c>
      <c r="X35" s="59">
        <v>730966034</v>
      </c>
      <c r="Y35" s="60">
        <v>225.7</v>
      </c>
      <c r="Z35" s="61">
        <v>647732411</v>
      </c>
    </row>
    <row r="36" spans="1:26" ht="13.5">
      <c r="A36" s="57" t="s">
        <v>53</v>
      </c>
      <c r="B36" s="18">
        <v>6017353473</v>
      </c>
      <c r="C36" s="18">
        <v>0</v>
      </c>
      <c r="D36" s="58">
        <v>6799064815</v>
      </c>
      <c r="E36" s="59">
        <v>6799064815</v>
      </c>
      <c r="F36" s="59">
        <v>5934056745</v>
      </c>
      <c r="G36" s="59">
        <v>5705819008</v>
      </c>
      <c r="H36" s="59">
        <v>5550722944</v>
      </c>
      <c r="I36" s="59">
        <v>5550722944</v>
      </c>
      <c r="J36" s="59">
        <v>5738830385</v>
      </c>
      <c r="K36" s="59">
        <v>6115961713</v>
      </c>
      <c r="L36" s="59">
        <v>5732935043</v>
      </c>
      <c r="M36" s="59">
        <v>5732935043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5732935043</v>
      </c>
      <c r="W36" s="59">
        <v>3399532408</v>
      </c>
      <c r="X36" s="59">
        <v>2333402635</v>
      </c>
      <c r="Y36" s="60">
        <v>68.64</v>
      </c>
      <c r="Z36" s="61">
        <v>6799064815</v>
      </c>
    </row>
    <row r="37" spans="1:26" ht="13.5">
      <c r="A37" s="57" t="s">
        <v>54</v>
      </c>
      <c r="B37" s="18">
        <v>585693811</v>
      </c>
      <c r="C37" s="18">
        <v>0</v>
      </c>
      <c r="D37" s="58">
        <v>399363000</v>
      </c>
      <c r="E37" s="59">
        <v>399363000</v>
      </c>
      <c r="F37" s="59">
        <v>624898520</v>
      </c>
      <c r="G37" s="59">
        <v>567738920</v>
      </c>
      <c r="H37" s="59">
        <v>602449654</v>
      </c>
      <c r="I37" s="59">
        <v>602449654</v>
      </c>
      <c r="J37" s="59">
        <v>476489694</v>
      </c>
      <c r="K37" s="59">
        <v>463960912</v>
      </c>
      <c r="L37" s="59">
        <v>638032343</v>
      </c>
      <c r="M37" s="59">
        <v>638032343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638032343</v>
      </c>
      <c r="W37" s="59">
        <v>199681500</v>
      </c>
      <c r="X37" s="59">
        <v>438350843</v>
      </c>
      <c r="Y37" s="60">
        <v>219.53</v>
      </c>
      <c r="Z37" s="61">
        <v>399363000</v>
      </c>
    </row>
    <row r="38" spans="1:26" ht="13.5">
      <c r="A38" s="57" t="s">
        <v>55</v>
      </c>
      <c r="B38" s="18">
        <v>477859319</v>
      </c>
      <c r="C38" s="18">
        <v>0</v>
      </c>
      <c r="D38" s="58">
        <v>438602000</v>
      </c>
      <c r="E38" s="59">
        <v>438602000</v>
      </c>
      <c r="F38" s="59">
        <v>298587917</v>
      </c>
      <c r="G38" s="59">
        <v>298587917</v>
      </c>
      <c r="H38" s="59">
        <v>298587917</v>
      </c>
      <c r="I38" s="59">
        <v>298587917</v>
      </c>
      <c r="J38" s="59">
        <v>456612403</v>
      </c>
      <c r="K38" s="59">
        <v>492975403</v>
      </c>
      <c r="L38" s="59">
        <v>498700492</v>
      </c>
      <c r="M38" s="59">
        <v>498700492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498700492</v>
      </c>
      <c r="W38" s="59">
        <v>219301000</v>
      </c>
      <c r="X38" s="59">
        <v>279399492</v>
      </c>
      <c r="Y38" s="60">
        <v>127.4</v>
      </c>
      <c r="Z38" s="61">
        <v>438602000</v>
      </c>
    </row>
    <row r="39" spans="1:26" ht="13.5">
      <c r="A39" s="57" t="s">
        <v>56</v>
      </c>
      <c r="B39" s="18">
        <v>5712652376</v>
      </c>
      <c r="C39" s="18">
        <v>0</v>
      </c>
      <c r="D39" s="58">
        <v>6608832226</v>
      </c>
      <c r="E39" s="59">
        <v>6608832226</v>
      </c>
      <c r="F39" s="59">
        <v>5767508256</v>
      </c>
      <c r="G39" s="59">
        <v>5509663327</v>
      </c>
      <c r="H39" s="59">
        <v>5508059197</v>
      </c>
      <c r="I39" s="59">
        <v>5508059197</v>
      </c>
      <c r="J39" s="59">
        <v>5654035227</v>
      </c>
      <c r="K39" s="59">
        <v>6040828092</v>
      </c>
      <c r="L39" s="59">
        <v>5651034448</v>
      </c>
      <c r="M39" s="59">
        <v>5651034448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5651034448</v>
      </c>
      <c r="W39" s="59">
        <v>3304416113</v>
      </c>
      <c r="X39" s="59">
        <v>2346618335</v>
      </c>
      <c r="Y39" s="60">
        <v>71.01</v>
      </c>
      <c r="Z39" s="61">
        <v>6608832226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433718601</v>
      </c>
      <c r="C42" s="18">
        <v>0</v>
      </c>
      <c r="D42" s="58">
        <v>776732990</v>
      </c>
      <c r="E42" s="59">
        <v>776732990</v>
      </c>
      <c r="F42" s="59">
        <v>274660181</v>
      </c>
      <c r="G42" s="59">
        <v>-41053774</v>
      </c>
      <c r="H42" s="59">
        <v>-63152385</v>
      </c>
      <c r="I42" s="59">
        <v>170454022</v>
      </c>
      <c r="J42" s="59">
        <v>-9495365</v>
      </c>
      <c r="K42" s="59">
        <v>261430854</v>
      </c>
      <c r="L42" s="59">
        <v>198900163</v>
      </c>
      <c r="M42" s="59">
        <v>450835652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621289674</v>
      </c>
      <c r="W42" s="59">
        <v>539778512</v>
      </c>
      <c r="X42" s="59">
        <v>81511162</v>
      </c>
      <c r="Y42" s="60">
        <v>15.1</v>
      </c>
      <c r="Z42" s="61">
        <v>776732990</v>
      </c>
    </row>
    <row r="43" spans="1:26" ht="13.5">
      <c r="A43" s="57" t="s">
        <v>59</v>
      </c>
      <c r="B43" s="18">
        <v>-358838841</v>
      </c>
      <c r="C43" s="18">
        <v>0</v>
      </c>
      <c r="D43" s="58">
        <v>-490006996</v>
      </c>
      <c r="E43" s="59">
        <v>-490006996</v>
      </c>
      <c r="F43" s="59">
        <v>-11578931</v>
      </c>
      <c r="G43" s="59">
        <v>-14149408</v>
      </c>
      <c r="H43" s="59">
        <v>-11558254</v>
      </c>
      <c r="I43" s="59">
        <v>-37286593</v>
      </c>
      <c r="J43" s="59">
        <v>-19798027</v>
      </c>
      <c r="K43" s="59">
        <v>-16974973</v>
      </c>
      <c r="L43" s="59">
        <v>-40552146</v>
      </c>
      <c r="M43" s="59">
        <v>-77325146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-114611739</v>
      </c>
      <c r="W43" s="59">
        <v>-179223998</v>
      </c>
      <c r="X43" s="59">
        <v>64612259</v>
      </c>
      <c r="Y43" s="60">
        <v>-36.05</v>
      </c>
      <c r="Z43" s="61">
        <v>-490006996</v>
      </c>
    </row>
    <row r="44" spans="1:26" ht="13.5">
      <c r="A44" s="57" t="s">
        <v>60</v>
      </c>
      <c r="B44" s="18">
        <v>-34091987</v>
      </c>
      <c r="C44" s="18">
        <v>0</v>
      </c>
      <c r="D44" s="58">
        <v>-31362996</v>
      </c>
      <c r="E44" s="59">
        <v>-31362996</v>
      </c>
      <c r="F44" s="59">
        <v>266061</v>
      </c>
      <c r="G44" s="59">
        <v>323557</v>
      </c>
      <c r="H44" s="59">
        <v>285805</v>
      </c>
      <c r="I44" s="59">
        <v>875423</v>
      </c>
      <c r="J44" s="59">
        <v>415865</v>
      </c>
      <c r="K44" s="59">
        <v>437327</v>
      </c>
      <c r="L44" s="59">
        <v>-17745282</v>
      </c>
      <c r="M44" s="59">
        <v>-16892090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-16016667</v>
      </c>
      <c r="W44" s="59">
        <v>2500002</v>
      </c>
      <c r="X44" s="59">
        <v>-18516669</v>
      </c>
      <c r="Y44" s="60">
        <v>-740.67</v>
      </c>
      <c r="Z44" s="61">
        <v>-31362996</v>
      </c>
    </row>
    <row r="45" spans="1:26" ht="13.5">
      <c r="A45" s="69" t="s">
        <v>61</v>
      </c>
      <c r="B45" s="21">
        <v>52061276</v>
      </c>
      <c r="C45" s="21">
        <v>0</v>
      </c>
      <c r="D45" s="98">
        <v>273362999</v>
      </c>
      <c r="E45" s="99">
        <v>273362999</v>
      </c>
      <c r="F45" s="99">
        <v>315408587</v>
      </c>
      <c r="G45" s="99">
        <v>260528962</v>
      </c>
      <c r="H45" s="99">
        <v>186104128</v>
      </c>
      <c r="I45" s="99">
        <v>186104128</v>
      </c>
      <c r="J45" s="99">
        <v>157226601</v>
      </c>
      <c r="K45" s="99">
        <v>402119809</v>
      </c>
      <c r="L45" s="99">
        <v>542722544</v>
      </c>
      <c r="M45" s="99">
        <v>542722544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542722544</v>
      </c>
      <c r="W45" s="99">
        <v>381054517</v>
      </c>
      <c r="X45" s="99">
        <v>161668027</v>
      </c>
      <c r="Y45" s="100">
        <v>42.43</v>
      </c>
      <c r="Z45" s="101">
        <v>273362999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49835140</v>
      </c>
      <c r="C49" s="51">
        <v>0</v>
      </c>
      <c r="D49" s="128">
        <v>36979424</v>
      </c>
      <c r="E49" s="53">
        <v>26188084</v>
      </c>
      <c r="F49" s="53">
        <v>0</v>
      </c>
      <c r="G49" s="53">
        <v>0</v>
      </c>
      <c r="H49" s="53">
        <v>0</v>
      </c>
      <c r="I49" s="53">
        <v>23740595</v>
      </c>
      <c r="J49" s="53">
        <v>0</v>
      </c>
      <c r="K49" s="53">
        <v>0</v>
      </c>
      <c r="L49" s="53">
        <v>0</v>
      </c>
      <c r="M49" s="53">
        <v>22223698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17847245</v>
      </c>
      <c r="W49" s="53">
        <v>82338633</v>
      </c>
      <c r="X49" s="53">
        <v>305361638</v>
      </c>
      <c r="Y49" s="53">
        <v>564514457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56537087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7975273</v>
      </c>
      <c r="W51" s="53">
        <v>0</v>
      </c>
      <c r="X51" s="53">
        <v>0</v>
      </c>
      <c r="Y51" s="53">
        <v>64512360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79.19672130133125</v>
      </c>
      <c r="C58" s="5">
        <f>IF(C67=0,0,+(C76/C67)*100)</f>
        <v>0</v>
      </c>
      <c r="D58" s="6">
        <f aca="true" t="shared" si="6" ref="D58:Z58">IF(D67=0,0,+(D76/D67)*100)</f>
        <v>99.99999971214011</v>
      </c>
      <c r="E58" s="7">
        <f t="shared" si="6"/>
        <v>99.99999971214011</v>
      </c>
      <c r="F58" s="7">
        <f t="shared" si="6"/>
        <v>78.08747550301376</v>
      </c>
      <c r="G58" s="7">
        <f t="shared" si="6"/>
        <v>80.26333611434751</v>
      </c>
      <c r="H58" s="7">
        <f t="shared" si="6"/>
        <v>67.73985534121252</v>
      </c>
      <c r="I58" s="7">
        <f t="shared" si="6"/>
        <v>74.5040915590753</v>
      </c>
      <c r="J58" s="7">
        <f t="shared" si="6"/>
        <v>121.21604406326969</v>
      </c>
      <c r="K58" s="7">
        <f t="shared" si="6"/>
        <v>68.36424387728809</v>
      </c>
      <c r="L58" s="7">
        <f t="shared" si="6"/>
        <v>76.66376793800154</v>
      </c>
      <c r="M58" s="7">
        <f t="shared" si="6"/>
        <v>84.33839608572299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79.10309469489157</v>
      </c>
      <c r="W58" s="7">
        <f t="shared" si="6"/>
        <v>102.92994046924997</v>
      </c>
      <c r="X58" s="7">
        <f t="shared" si="6"/>
        <v>0</v>
      </c>
      <c r="Y58" s="7">
        <f t="shared" si="6"/>
        <v>0</v>
      </c>
      <c r="Z58" s="8">
        <f t="shared" si="6"/>
        <v>99.99999971214011</v>
      </c>
    </row>
    <row r="59" spans="1:26" ht="13.5">
      <c r="A59" s="36" t="s">
        <v>31</v>
      </c>
      <c r="B59" s="9">
        <f aca="true" t="shared" si="7" ref="B59:Z66">IF(B68=0,0,+(B77/B68)*100)</f>
        <v>74.23078637170102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75.0269152160468</v>
      </c>
      <c r="G59" s="10">
        <f t="shared" si="7"/>
        <v>68.59272298521518</v>
      </c>
      <c r="H59" s="10">
        <f t="shared" si="7"/>
        <v>81.53419147245631</v>
      </c>
      <c r="I59" s="10">
        <f t="shared" si="7"/>
        <v>75.05338307052544</v>
      </c>
      <c r="J59" s="10">
        <f t="shared" si="7"/>
        <v>77.76193293586378</v>
      </c>
      <c r="K59" s="10">
        <f t="shared" si="7"/>
        <v>76.34341259533932</v>
      </c>
      <c r="L59" s="10">
        <f t="shared" si="7"/>
        <v>72.35812305084718</v>
      </c>
      <c r="M59" s="10">
        <f t="shared" si="7"/>
        <v>75.48770847487539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75.27069770073754</v>
      </c>
      <c r="W59" s="10">
        <f t="shared" si="7"/>
        <v>99.99992853646248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80.63571373007441</v>
      </c>
      <c r="C60" s="12">
        <f t="shared" si="7"/>
        <v>0</v>
      </c>
      <c r="D60" s="3">
        <f t="shared" si="7"/>
        <v>99.99999963359961</v>
      </c>
      <c r="E60" s="13">
        <f t="shared" si="7"/>
        <v>99.99999963359961</v>
      </c>
      <c r="F60" s="13">
        <f t="shared" si="7"/>
        <v>78.11191623771909</v>
      </c>
      <c r="G60" s="13">
        <f t="shared" si="7"/>
        <v>87.710637591833</v>
      </c>
      <c r="H60" s="13">
        <f t="shared" si="7"/>
        <v>67.52608067386353</v>
      </c>
      <c r="I60" s="13">
        <f t="shared" si="7"/>
        <v>76.4648327555678</v>
      </c>
      <c r="J60" s="13">
        <f t="shared" si="7"/>
        <v>152.34525815521977</v>
      </c>
      <c r="K60" s="13">
        <f t="shared" si="7"/>
        <v>69.50716477830532</v>
      </c>
      <c r="L60" s="13">
        <f t="shared" si="7"/>
        <v>76.8014974622939</v>
      </c>
      <c r="M60" s="13">
        <f t="shared" si="7"/>
        <v>90.20935575322383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82.72941830749339</v>
      </c>
      <c r="W60" s="13">
        <f t="shared" si="7"/>
        <v>103.72937195103577</v>
      </c>
      <c r="X60" s="13">
        <f t="shared" si="7"/>
        <v>0</v>
      </c>
      <c r="Y60" s="13">
        <f t="shared" si="7"/>
        <v>0</v>
      </c>
      <c r="Z60" s="14">
        <f t="shared" si="7"/>
        <v>99.99999963359961</v>
      </c>
    </row>
    <row r="61" spans="1:26" ht="13.5">
      <c r="A61" s="38" t="s">
        <v>113</v>
      </c>
      <c r="B61" s="12">
        <f t="shared" si="7"/>
        <v>82.11311369625453</v>
      </c>
      <c r="C61" s="12">
        <f t="shared" si="7"/>
        <v>0</v>
      </c>
      <c r="D61" s="3">
        <f t="shared" si="7"/>
        <v>99.99999971401645</v>
      </c>
      <c r="E61" s="13">
        <f t="shared" si="7"/>
        <v>99.99999971401645</v>
      </c>
      <c r="F61" s="13">
        <f t="shared" si="7"/>
        <v>90.70787253445577</v>
      </c>
      <c r="G61" s="13">
        <f t="shared" si="7"/>
        <v>93.73197687659206</v>
      </c>
      <c r="H61" s="13">
        <f t="shared" si="7"/>
        <v>102.72194153104223</v>
      </c>
      <c r="I61" s="13">
        <f t="shared" si="7"/>
        <v>95.63956327394332</v>
      </c>
      <c r="J61" s="13">
        <f t="shared" si="7"/>
        <v>97.04805018976742</v>
      </c>
      <c r="K61" s="13">
        <f t="shared" si="7"/>
        <v>69.50565461688049</v>
      </c>
      <c r="L61" s="13">
        <f t="shared" si="7"/>
        <v>96.54776425301755</v>
      </c>
      <c r="M61" s="13">
        <f t="shared" si="7"/>
        <v>84.43814962412316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90.28514291692963</v>
      </c>
      <c r="W61" s="13">
        <f t="shared" si="7"/>
        <v>104.86738971316021</v>
      </c>
      <c r="X61" s="13">
        <f t="shared" si="7"/>
        <v>0</v>
      </c>
      <c r="Y61" s="13">
        <f t="shared" si="7"/>
        <v>0</v>
      </c>
      <c r="Z61" s="14">
        <f t="shared" si="7"/>
        <v>99.99999971401645</v>
      </c>
    </row>
    <row r="62" spans="1:26" ht="13.5">
      <c r="A62" s="38" t="s">
        <v>114</v>
      </c>
      <c r="B62" s="12">
        <f t="shared" si="7"/>
        <v>83.76788887317602</v>
      </c>
      <c r="C62" s="12">
        <f t="shared" si="7"/>
        <v>0</v>
      </c>
      <c r="D62" s="3">
        <f t="shared" si="7"/>
        <v>99.99999925592053</v>
      </c>
      <c r="E62" s="13">
        <f t="shared" si="7"/>
        <v>99.99999925592053</v>
      </c>
      <c r="F62" s="13">
        <f t="shared" si="7"/>
        <v>-155.38132708919912</v>
      </c>
      <c r="G62" s="13">
        <f t="shared" si="7"/>
        <v>70.17214544433594</v>
      </c>
      <c r="H62" s="13">
        <f t="shared" si="7"/>
        <v>35.23324017098099</v>
      </c>
      <c r="I62" s="13">
        <f t="shared" si="7"/>
        <v>34.0900386865937</v>
      </c>
      <c r="J62" s="13">
        <f t="shared" si="7"/>
        <v>-2591.3380046713382</v>
      </c>
      <c r="K62" s="13">
        <f t="shared" si="7"/>
        <v>66.39608518709952</v>
      </c>
      <c r="L62" s="13">
        <f t="shared" si="7"/>
        <v>52.380005963165175</v>
      </c>
      <c r="M62" s="13">
        <f t="shared" si="7"/>
        <v>93.89566868339104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60.40960626681814</v>
      </c>
      <c r="W62" s="13">
        <f t="shared" si="7"/>
        <v>102.48167244837497</v>
      </c>
      <c r="X62" s="13">
        <f t="shared" si="7"/>
        <v>0</v>
      </c>
      <c r="Y62" s="13">
        <f t="shared" si="7"/>
        <v>0</v>
      </c>
      <c r="Z62" s="14">
        <f t="shared" si="7"/>
        <v>99.99999925592053</v>
      </c>
    </row>
    <row r="63" spans="1:26" ht="13.5">
      <c r="A63" s="38" t="s">
        <v>115</v>
      </c>
      <c r="B63" s="12">
        <f t="shared" si="7"/>
        <v>55.89000568258332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142.7900992835674</v>
      </c>
      <c r="G63" s="13">
        <f t="shared" si="7"/>
        <v>92.59292375301844</v>
      </c>
      <c r="H63" s="13">
        <f t="shared" si="7"/>
        <v>36.95854467223923</v>
      </c>
      <c r="I63" s="13">
        <f t="shared" si="7"/>
        <v>67.18191449428046</v>
      </c>
      <c r="J63" s="13">
        <f t="shared" si="7"/>
        <v>1010.2479284292621</v>
      </c>
      <c r="K63" s="13">
        <f t="shared" si="7"/>
        <v>69.16347066045455</v>
      </c>
      <c r="L63" s="13">
        <f t="shared" si="7"/>
        <v>79.18178662852586</v>
      </c>
      <c r="M63" s="13">
        <f t="shared" si="7"/>
        <v>120.77926868619207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87.49708145783032</v>
      </c>
      <c r="W63" s="13">
        <f t="shared" si="7"/>
        <v>99.99930866441355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75.57746366820001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113.021630446778</v>
      </c>
      <c r="G64" s="13">
        <f t="shared" si="7"/>
        <v>90.35001496070846</v>
      </c>
      <c r="H64" s="13">
        <f t="shared" si="7"/>
        <v>37.5055000226764</v>
      </c>
      <c r="I64" s="13">
        <f t="shared" si="7"/>
        <v>63.554645677849365</v>
      </c>
      <c r="J64" s="13">
        <f t="shared" si="7"/>
        <v>-419.0077998888855</v>
      </c>
      <c r="K64" s="13">
        <f t="shared" si="7"/>
        <v>86.23575177891458</v>
      </c>
      <c r="L64" s="13">
        <f t="shared" si="7"/>
        <v>83.28175766031507</v>
      </c>
      <c r="M64" s="13">
        <f t="shared" si="7"/>
        <v>140.85016110262606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88.29586385157644</v>
      </c>
      <c r="W64" s="13">
        <f t="shared" si="7"/>
        <v>100.00706744950627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90.59684684684684</v>
      </c>
      <c r="H65" s="13">
        <f t="shared" si="7"/>
        <v>0</v>
      </c>
      <c r="I65" s="13">
        <f t="shared" si="7"/>
        <v>208.27702702702703</v>
      </c>
      <c r="J65" s="13">
        <f t="shared" si="7"/>
        <v>-2850.1689189189187</v>
      </c>
      <c r="K65" s="13">
        <f t="shared" si="7"/>
        <v>0</v>
      </c>
      <c r="L65" s="13">
        <f t="shared" si="7"/>
        <v>0</v>
      </c>
      <c r="M65" s="13">
        <f t="shared" si="7"/>
        <v>-3350.337837837838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81.4432383201507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96.04704923999698</v>
      </c>
      <c r="G66" s="16">
        <f t="shared" si="7"/>
        <v>-0.3697736851037523</v>
      </c>
      <c r="H66" s="16">
        <f t="shared" si="7"/>
        <v>-3.55095880699253</v>
      </c>
      <c r="I66" s="16">
        <f t="shared" si="7"/>
        <v>29.09486567987595</v>
      </c>
      <c r="J66" s="16">
        <f t="shared" si="7"/>
        <v>-0.33562017235431757</v>
      </c>
      <c r="K66" s="16">
        <f t="shared" si="7"/>
        <v>-3.122918720675953</v>
      </c>
      <c r="L66" s="16">
        <f t="shared" si="7"/>
        <v>97.25479182105653</v>
      </c>
      <c r="M66" s="16">
        <f t="shared" si="7"/>
        <v>32.05217205627654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30.615360956819913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1129617929</v>
      </c>
      <c r="C67" s="23"/>
      <c r="D67" s="24">
        <v>1389564888</v>
      </c>
      <c r="E67" s="25">
        <v>1389564888</v>
      </c>
      <c r="F67" s="25">
        <v>91553609</v>
      </c>
      <c r="G67" s="25">
        <v>106831530</v>
      </c>
      <c r="H67" s="25">
        <v>139460038</v>
      </c>
      <c r="I67" s="25">
        <v>337845177</v>
      </c>
      <c r="J67" s="25">
        <v>74918453</v>
      </c>
      <c r="K67" s="25">
        <v>127728368</v>
      </c>
      <c r="L67" s="25">
        <v>94136671</v>
      </c>
      <c r="M67" s="25">
        <v>296783492</v>
      </c>
      <c r="N67" s="25"/>
      <c r="O67" s="25"/>
      <c r="P67" s="25"/>
      <c r="Q67" s="25"/>
      <c r="R67" s="25"/>
      <c r="S67" s="25"/>
      <c r="T67" s="25"/>
      <c r="U67" s="25"/>
      <c r="V67" s="25">
        <v>634628669</v>
      </c>
      <c r="W67" s="25">
        <v>694782444</v>
      </c>
      <c r="X67" s="25"/>
      <c r="Y67" s="24"/>
      <c r="Z67" s="26">
        <v>1389564888</v>
      </c>
    </row>
    <row r="68" spans="1:26" ht="13.5" hidden="1">
      <c r="A68" s="36" t="s">
        <v>31</v>
      </c>
      <c r="B68" s="18">
        <v>254720916</v>
      </c>
      <c r="C68" s="18"/>
      <c r="D68" s="19">
        <v>279863000</v>
      </c>
      <c r="E68" s="20">
        <v>279863000</v>
      </c>
      <c r="F68" s="20">
        <v>22735281</v>
      </c>
      <c r="G68" s="20">
        <v>22775658</v>
      </c>
      <c r="H68" s="20">
        <v>22797702</v>
      </c>
      <c r="I68" s="20">
        <v>68308641</v>
      </c>
      <c r="J68" s="20">
        <v>22741365</v>
      </c>
      <c r="K68" s="20">
        <v>22880908</v>
      </c>
      <c r="L68" s="20">
        <v>22782013</v>
      </c>
      <c r="M68" s="20">
        <v>68404286</v>
      </c>
      <c r="N68" s="20"/>
      <c r="O68" s="20"/>
      <c r="P68" s="20"/>
      <c r="Q68" s="20"/>
      <c r="R68" s="20"/>
      <c r="S68" s="20"/>
      <c r="T68" s="20"/>
      <c r="U68" s="20"/>
      <c r="V68" s="20">
        <v>136712927</v>
      </c>
      <c r="W68" s="20">
        <v>139931500</v>
      </c>
      <c r="X68" s="20"/>
      <c r="Y68" s="19"/>
      <c r="Z68" s="22">
        <v>279863000</v>
      </c>
    </row>
    <row r="69" spans="1:26" ht="13.5" hidden="1">
      <c r="A69" s="37" t="s">
        <v>32</v>
      </c>
      <c r="B69" s="18">
        <v>867519756</v>
      </c>
      <c r="C69" s="18"/>
      <c r="D69" s="19">
        <v>1091701888</v>
      </c>
      <c r="E69" s="20">
        <v>1091701888</v>
      </c>
      <c r="F69" s="20">
        <v>65032422</v>
      </c>
      <c r="G69" s="20">
        <v>79966614</v>
      </c>
      <c r="H69" s="20">
        <v>112588732</v>
      </c>
      <c r="I69" s="20">
        <v>257587768</v>
      </c>
      <c r="J69" s="20">
        <v>48011367</v>
      </c>
      <c r="K69" s="20">
        <v>100683855</v>
      </c>
      <c r="L69" s="20">
        <v>67039284</v>
      </c>
      <c r="M69" s="20">
        <v>215734506</v>
      </c>
      <c r="N69" s="20"/>
      <c r="O69" s="20"/>
      <c r="P69" s="20"/>
      <c r="Q69" s="20"/>
      <c r="R69" s="20"/>
      <c r="S69" s="20"/>
      <c r="T69" s="20"/>
      <c r="U69" s="20"/>
      <c r="V69" s="20">
        <v>473322274</v>
      </c>
      <c r="W69" s="20">
        <v>545850944</v>
      </c>
      <c r="X69" s="20"/>
      <c r="Y69" s="19"/>
      <c r="Z69" s="22">
        <v>1091701888</v>
      </c>
    </row>
    <row r="70" spans="1:26" ht="13.5" hidden="1">
      <c r="A70" s="38" t="s">
        <v>113</v>
      </c>
      <c r="B70" s="18">
        <v>605486199</v>
      </c>
      <c r="C70" s="18"/>
      <c r="D70" s="19">
        <v>699340920</v>
      </c>
      <c r="E70" s="20">
        <v>699340920</v>
      </c>
      <c r="F70" s="20">
        <v>56331427</v>
      </c>
      <c r="G70" s="20">
        <v>52406635</v>
      </c>
      <c r="H70" s="20">
        <v>53340749</v>
      </c>
      <c r="I70" s="20">
        <v>162078811</v>
      </c>
      <c r="J70" s="20">
        <v>49209712</v>
      </c>
      <c r="K70" s="20">
        <v>67375829</v>
      </c>
      <c r="L70" s="20">
        <v>31839135</v>
      </c>
      <c r="M70" s="20">
        <v>148424676</v>
      </c>
      <c r="N70" s="20"/>
      <c r="O70" s="20"/>
      <c r="P70" s="20"/>
      <c r="Q70" s="20"/>
      <c r="R70" s="20"/>
      <c r="S70" s="20"/>
      <c r="T70" s="20"/>
      <c r="U70" s="20"/>
      <c r="V70" s="20">
        <v>310503487</v>
      </c>
      <c r="W70" s="20">
        <v>349670460</v>
      </c>
      <c r="X70" s="20"/>
      <c r="Y70" s="19"/>
      <c r="Z70" s="22">
        <v>699340920</v>
      </c>
    </row>
    <row r="71" spans="1:26" ht="13.5" hidden="1">
      <c r="A71" s="38" t="s">
        <v>114</v>
      </c>
      <c r="B71" s="18">
        <v>164175447</v>
      </c>
      <c r="C71" s="18"/>
      <c r="D71" s="19">
        <v>268788494</v>
      </c>
      <c r="E71" s="20">
        <v>268788494</v>
      </c>
      <c r="F71" s="20">
        <v>3987102</v>
      </c>
      <c r="G71" s="20">
        <v>19618062</v>
      </c>
      <c r="H71" s="20">
        <v>41620532</v>
      </c>
      <c r="I71" s="20">
        <v>65225696</v>
      </c>
      <c r="J71" s="20">
        <v>-674325</v>
      </c>
      <c r="K71" s="20">
        <v>24659978</v>
      </c>
      <c r="L71" s="20">
        <v>27280814</v>
      </c>
      <c r="M71" s="20">
        <v>51266467</v>
      </c>
      <c r="N71" s="20"/>
      <c r="O71" s="20"/>
      <c r="P71" s="20"/>
      <c r="Q71" s="20"/>
      <c r="R71" s="20"/>
      <c r="S71" s="20"/>
      <c r="T71" s="20"/>
      <c r="U71" s="20"/>
      <c r="V71" s="20">
        <v>116492163</v>
      </c>
      <c r="W71" s="20">
        <v>134394247</v>
      </c>
      <c r="X71" s="20"/>
      <c r="Y71" s="19"/>
      <c r="Z71" s="22">
        <v>268788494</v>
      </c>
    </row>
    <row r="72" spans="1:26" ht="13.5" hidden="1">
      <c r="A72" s="38" t="s">
        <v>115</v>
      </c>
      <c r="B72" s="18">
        <v>46448945</v>
      </c>
      <c r="C72" s="18"/>
      <c r="D72" s="19">
        <v>67116464</v>
      </c>
      <c r="E72" s="20">
        <v>67116464</v>
      </c>
      <c r="F72" s="20">
        <v>1895782</v>
      </c>
      <c r="G72" s="20">
        <v>3366389</v>
      </c>
      <c r="H72" s="20">
        <v>7572947</v>
      </c>
      <c r="I72" s="20">
        <v>12835118</v>
      </c>
      <c r="J72" s="20">
        <v>393904</v>
      </c>
      <c r="K72" s="20">
        <v>4078267</v>
      </c>
      <c r="L72" s="20">
        <v>3362277</v>
      </c>
      <c r="M72" s="20">
        <v>7834448</v>
      </c>
      <c r="N72" s="20"/>
      <c r="O72" s="20"/>
      <c r="P72" s="20"/>
      <c r="Q72" s="20"/>
      <c r="R72" s="20"/>
      <c r="S72" s="20"/>
      <c r="T72" s="20"/>
      <c r="U72" s="20"/>
      <c r="V72" s="20">
        <v>20669566</v>
      </c>
      <c r="W72" s="20">
        <v>33558232</v>
      </c>
      <c r="X72" s="20"/>
      <c r="Y72" s="19"/>
      <c r="Z72" s="22">
        <v>67116464</v>
      </c>
    </row>
    <row r="73" spans="1:26" ht="13.5" hidden="1">
      <c r="A73" s="38" t="s">
        <v>116</v>
      </c>
      <c r="B73" s="18">
        <v>51409165</v>
      </c>
      <c r="C73" s="18"/>
      <c r="D73" s="19">
        <v>56456010</v>
      </c>
      <c r="E73" s="20">
        <v>56456010</v>
      </c>
      <c r="F73" s="20">
        <v>2818111</v>
      </c>
      <c r="G73" s="20">
        <v>4571976</v>
      </c>
      <c r="H73" s="20">
        <v>10054504</v>
      </c>
      <c r="I73" s="20">
        <v>17444591</v>
      </c>
      <c r="J73" s="20">
        <v>-914372</v>
      </c>
      <c r="K73" s="20">
        <v>4569781</v>
      </c>
      <c r="L73" s="20">
        <v>4557058</v>
      </c>
      <c r="M73" s="20">
        <v>8212467</v>
      </c>
      <c r="N73" s="20"/>
      <c r="O73" s="20"/>
      <c r="P73" s="20"/>
      <c r="Q73" s="20"/>
      <c r="R73" s="20"/>
      <c r="S73" s="20"/>
      <c r="T73" s="20"/>
      <c r="U73" s="20"/>
      <c r="V73" s="20">
        <v>25657058</v>
      </c>
      <c r="W73" s="20">
        <v>28228005</v>
      </c>
      <c r="X73" s="20"/>
      <c r="Y73" s="19"/>
      <c r="Z73" s="22">
        <v>56456010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>
        <v>3552</v>
      </c>
      <c r="H74" s="20"/>
      <c r="I74" s="20">
        <v>3552</v>
      </c>
      <c r="J74" s="20">
        <v>-3552</v>
      </c>
      <c r="K74" s="20"/>
      <c r="L74" s="20"/>
      <c r="M74" s="20">
        <v>-3552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7377257</v>
      </c>
      <c r="C75" s="27"/>
      <c r="D75" s="28">
        <v>18000000</v>
      </c>
      <c r="E75" s="29">
        <v>18000000</v>
      </c>
      <c r="F75" s="29">
        <v>3785906</v>
      </c>
      <c r="G75" s="29">
        <v>4089258</v>
      </c>
      <c r="H75" s="29">
        <v>4073604</v>
      </c>
      <c r="I75" s="29">
        <v>11948768</v>
      </c>
      <c r="J75" s="29">
        <v>4165721</v>
      </c>
      <c r="K75" s="29">
        <v>4163605</v>
      </c>
      <c r="L75" s="29">
        <v>4315374</v>
      </c>
      <c r="M75" s="29">
        <v>12644700</v>
      </c>
      <c r="N75" s="29"/>
      <c r="O75" s="29"/>
      <c r="P75" s="29"/>
      <c r="Q75" s="29"/>
      <c r="R75" s="29"/>
      <c r="S75" s="29"/>
      <c r="T75" s="29"/>
      <c r="U75" s="29"/>
      <c r="V75" s="29">
        <v>24593468</v>
      </c>
      <c r="W75" s="29">
        <v>9000000</v>
      </c>
      <c r="X75" s="29"/>
      <c r="Y75" s="28"/>
      <c r="Z75" s="30">
        <v>18000000</v>
      </c>
    </row>
    <row r="76" spans="1:26" ht="13.5" hidden="1">
      <c r="A76" s="41" t="s">
        <v>120</v>
      </c>
      <c r="B76" s="31">
        <v>894620363</v>
      </c>
      <c r="C76" s="31"/>
      <c r="D76" s="32">
        <v>1389564884</v>
      </c>
      <c r="E76" s="33">
        <v>1389564884</v>
      </c>
      <c r="F76" s="33">
        <v>71491902</v>
      </c>
      <c r="G76" s="33">
        <v>85746550</v>
      </c>
      <c r="H76" s="33">
        <v>94470028</v>
      </c>
      <c r="I76" s="33">
        <v>251708480</v>
      </c>
      <c r="J76" s="33">
        <v>90813185</v>
      </c>
      <c r="K76" s="33">
        <v>87320533</v>
      </c>
      <c r="L76" s="33">
        <v>72168719</v>
      </c>
      <c r="M76" s="33">
        <v>250302437</v>
      </c>
      <c r="N76" s="33"/>
      <c r="O76" s="33"/>
      <c r="P76" s="33"/>
      <c r="Q76" s="33"/>
      <c r="R76" s="33"/>
      <c r="S76" s="33"/>
      <c r="T76" s="33"/>
      <c r="U76" s="33"/>
      <c r="V76" s="33">
        <v>502010917</v>
      </c>
      <c r="W76" s="33">
        <v>715139156</v>
      </c>
      <c r="X76" s="33"/>
      <c r="Y76" s="32"/>
      <c r="Z76" s="34">
        <v>1389564884</v>
      </c>
    </row>
    <row r="77" spans="1:26" ht="13.5" hidden="1">
      <c r="A77" s="36" t="s">
        <v>31</v>
      </c>
      <c r="B77" s="18">
        <v>189081339</v>
      </c>
      <c r="C77" s="18"/>
      <c r="D77" s="19">
        <v>279863000</v>
      </c>
      <c r="E77" s="20">
        <v>279863000</v>
      </c>
      <c r="F77" s="20">
        <v>17057580</v>
      </c>
      <c r="G77" s="20">
        <v>15622444</v>
      </c>
      <c r="H77" s="20">
        <v>18587922</v>
      </c>
      <c r="I77" s="20">
        <v>51267946</v>
      </c>
      <c r="J77" s="20">
        <v>17684125</v>
      </c>
      <c r="K77" s="20">
        <v>17468066</v>
      </c>
      <c r="L77" s="20">
        <v>16484637</v>
      </c>
      <c r="M77" s="20">
        <v>51636828</v>
      </c>
      <c r="N77" s="20"/>
      <c r="O77" s="20"/>
      <c r="P77" s="20"/>
      <c r="Q77" s="20"/>
      <c r="R77" s="20"/>
      <c r="S77" s="20"/>
      <c r="T77" s="20"/>
      <c r="U77" s="20"/>
      <c r="V77" s="20">
        <v>102904774</v>
      </c>
      <c r="W77" s="20">
        <v>139931400</v>
      </c>
      <c r="X77" s="20"/>
      <c r="Y77" s="19"/>
      <c r="Z77" s="22">
        <v>279863000</v>
      </c>
    </row>
    <row r="78" spans="1:26" ht="13.5" hidden="1">
      <c r="A78" s="37" t="s">
        <v>32</v>
      </c>
      <c r="B78" s="18">
        <v>699530747</v>
      </c>
      <c r="C78" s="18"/>
      <c r="D78" s="19">
        <v>1091701884</v>
      </c>
      <c r="E78" s="20">
        <v>1091701884</v>
      </c>
      <c r="F78" s="20">
        <v>50798071</v>
      </c>
      <c r="G78" s="20">
        <v>70139227</v>
      </c>
      <c r="H78" s="20">
        <v>76026758</v>
      </c>
      <c r="I78" s="20">
        <v>196964056</v>
      </c>
      <c r="J78" s="20">
        <v>73143041</v>
      </c>
      <c r="K78" s="20">
        <v>69982493</v>
      </c>
      <c r="L78" s="20">
        <v>51487174</v>
      </c>
      <c r="M78" s="20">
        <v>194612708</v>
      </c>
      <c r="N78" s="20"/>
      <c r="O78" s="20"/>
      <c r="P78" s="20"/>
      <c r="Q78" s="20"/>
      <c r="R78" s="20"/>
      <c r="S78" s="20"/>
      <c r="T78" s="20"/>
      <c r="U78" s="20"/>
      <c r="V78" s="20">
        <v>391576764</v>
      </c>
      <c r="W78" s="20">
        <v>566207756</v>
      </c>
      <c r="X78" s="20"/>
      <c r="Y78" s="19"/>
      <c r="Z78" s="22">
        <v>1091701884</v>
      </c>
    </row>
    <row r="79" spans="1:26" ht="13.5" hidden="1">
      <c r="A79" s="38" t="s">
        <v>113</v>
      </c>
      <c r="B79" s="18">
        <v>497183571</v>
      </c>
      <c r="C79" s="18"/>
      <c r="D79" s="19">
        <v>699340918</v>
      </c>
      <c r="E79" s="20">
        <v>699340918</v>
      </c>
      <c r="F79" s="20">
        <v>51097039</v>
      </c>
      <c r="G79" s="20">
        <v>49121775</v>
      </c>
      <c r="H79" s="20">
        <v>54792653</v>
      </c>
      <c r="I79" s="20">
        <v>155011467</v>
      </c>
      <c r="J79" s="20">
        <v>47757066</v>
      </c>
      <c r="K79" s="20">
        <v>46830011</v>
      </c>
      <c r="L79" s="20">
        <v>30739973</v>
      </c>
      <c r="M79" s="20">
        <v>125327050</v>
      </c>
      <c r="N79" s="20"/>
      <c r="O79" s="20"/>
      <c r="P79" s="20"/>
      <c r="Q79" s="20"/>
      <c r="R79" s="20"/>
      <c r="S79" s="20"/>
      <c r="T79" s="20"/>
      <c r="U79" s="20"/>
      <c r="V79" s="20">
        <v>280338517</v>
      </c>
      <c r="W79" s="20">
        <v>366690284</v>
      </c>
      <c r="X79" s="20"/>
      <c r="Y79" s="19"/>
      <c r="Z79" s="22">
        <v>699340918</v>
      </c>
    </row>
    <row r="80" spans="1:26" ht="13.5" hidden="1">
      <c r="A80" s="38" t="s">
        <v>114</v>
      </c>
      <c r="B80" s="18">
        <v>137526306</v>
      </c>
      <c r="C80" s="18"/>
      <c r="D80" s="19">
        <v>268788492</v>
      </c>
      <c r="E80" s="20">
        <v>268788492</v>
      </c>
      <c r="F80" s="20">
        <v>-6195212</v>
      </c>
      <c r="G80" s="20">
        <v>13766415</v>
      </c>
      <c r="H80" s="20">
        <v>14664262</v>
      </c>
      <c r="I80" s="20">
        <v>22235465</v>
      </c>
      <c r="J80" s="20">
        <v>17474040</v>
      </c>
      <c r="K80" s="20">
        <v>16373260</v>
      </c>
      <c r="L80" s="20">
        <v>14289692</v>
      </c>
      <c r="M80" s="20">
        <v>48136992</v>
      </c>
      <c r="N80" s="20"/>
      <c r="O80" s="20"/>
      <c r="P80" s="20"/>
      <c r="Q80" s="20"/>
      <c r="R80" s="20"/>
      <c r="S80" s="20"/>
      <c r="T80" s="20"/>
      <c r="U80" s="20"/>
      <c r="V80" s="20">
        <v>70372457</v>
      </c>
      <c r="W80" s="20">
        <v>137729472</v>
      </c>
      <c r="X80" s="20"/>
      <c r="Y80" s="19"/>
      <c r="Z80" s="22">
        <v>268788492</v>
      </c>
    </row>
    <row r="81" spans="1:26" ht="13.5" hidden="1">
      <c r="A81" s="38" t="s">
        <v>115</v>
      </c>
      <c r="B81" s="18">
        <v>25960318</v>
      </c>
      <c r="C81" s="18"/>
      <c r="D81" s="19">
        <v>67116464</v>
      </c>
      <c r="E81" s="20">
        <v>67116464</v>
      </c>
      <c r="F81" s="20">
        <v>2706989</v>
      </c>
      <c r="G81" s="20">
        <v>3117038</v>
      </c>
      <c r="H81" s="20">
        <v>2798851</v>
      </c>
      <c r="I81" s="20">
        <v>8622878</v>
      </c>
      <c r="J81" s="20">
        <v>3979407</v>
      </c>
      <c r="K81" s="20">
        <v>2820671</v>
      </c>
      <c r="L81" s="20">
        <v>2662311</v>
      </c>
      <c r="M81" s="20">
        <v>9462389</v>
      </c>
      <c r="N81" s="20"/>
      <c r="O81" s="20"/>
      <c r="P81" s="20"/>
      <c r="Q81" s="20"/>
      <c r="R81" s="20"/>
      <c r="S81" s="20"/>
      <c r="T81" s="20"/>
      <c r="U81" s="20"/>
      <c r="V81" s="20">
        <v>18085267</v>
      </c>
      <c r="W81" s="20">
        <v>33558000</v>
      </c>
      <c r="X81" s="20"/>
      <c r="Y81" s="19"/>
      <c r="Z81" s="22">
        <v>67116464</v>
      </c>
    </row>
    <row r="82" spans="1:26" ht="13.5" hidden="1">
      <c r="A82" s="38" t="s">
        <v>116</v>
      </c>
      <c r="B82" s="18">
        <v>38853743</v>
      </c>
      <c r="C82" s="18"/>
      <c r="D82" s="19">
        <v>56456010</v>
      </c>
      <c r="E82" s="20">
        <v>56456010</v>
      </c>
      <c r="F82" s="20">
        <v>3185075</v>
      </c>
      <c r="G82" s="20">
        <v>4130781</v>
      </c>
      <c r="H82" s="20">
        <v>3770992</v>
      </c>
      <c r="I82" s="20">
        <v>11086848</v>
      </c>
      <c r="J82" s="20">
        <v>3831290</v>
      </c>
      <c r="K82" s="20">
        <v>3940785</v>
      </c>
      <c r="L82" s="20">
        <v>3795198</v>
      </c>
      <c r="M82" s="20">
        <v>11567273</v>
      </c>
      <c r="N82" s="20"/>
      <c r="O82" s="20"/>
      <c r="P82" s="20"/>
      <c r="Q82" s="20"/>
      <c r="R82" s="20"/>
      <c r="S82" s="20"/>
      <c r="T82" s="20"/>
      <c r="U82" s="20"/>
      <c r="V82" s="20">
        <v>22654121</v>
      </c>
      <c r="W82" s="20">
        <v>28230000</v>
      </c>
      <c r="X82" s="20"/>
      <c r="Y82" s="19"/>
      <c r="Z82" s="22">
        <v>56456010</v>
      </c>
    </row>
    <row r="83" spans="1:26" ht="13.5" hidden="1">
      <c r="A83" s="38" t="s">
        <v>117</v>
      </c>
      <c r="B83" s="18">
        <v>6809</v>
      </c>
      <c r="C83" s="18"/>
      <c r="D83" s="19"/>
      <c r="E83" s="20"/>
      <c r="F83" s="20">
        <v>4180</v>
      </c>
      <c r="G83" s="20">
        <v>3218</v>
      </c>
      <c r="H83" s="20"/>
      <c r="I83" s="20">
        <v>7398</v>
      </c>
      <c r="J83" s="20">
        <v>101238</v>
      </c>
      <c r="K83" s="20">
        <v>17766</v>
      </c>
      <c r="L83" s="20"/>
      <c r="M83" s="20">
        <v>119004</v>
      </c>
      <c r="N83" s="20"/>
      <c r="O83" s="20"/>
      <c r="P83" s="20"/>
      <c r="Q83" s="20"/>
      <c r="R83" s="20"/>
      <c r="S83" s="20"/>
      <c r="T83" s="20"/>
      <c r="U83" s="20"/>
      <c r="V83" s="20">
        <v>126402</v>
      </c>
      <c r="W83" s="20"/>
      <c r="X83" s="20"/>
      <c r="Y83" s="19"/>
      <c r="Z83" s="22"/>
    </row>
    <row r="84" spans="1:26" ht="13.5" hidden="1">
      <c r="A84" s="39" t="s">
        <v>118</v>
      </c>
      <c r="B84" s="27">
        <v>6008277</v>
      </c>
      <c r="C84" s="27"/>
      <c r="D84" s="28">
        <v>18000000</v>
      </c>
      <c r="E84" s="29">
        <v>18000000</v>
      </c>
      <c r="F84" s="29">
        <v>3636251</v>
      </c>
      <c r="G84" s="29">
        <v>-15121</v>
      </c>
      <c r="H84" s="29">
        <v>-144652</v>
      </c>
      <c r="I84" s="29">
        <v>3476478</v>
      </c>
      <c r="J84" s="29">
        <v>-13981</v>
      </c>
      <c r="K84" s="29">
        <v>-130026</v>
      </c>
      <c r="L84" s="29">
        <v>4196908</v>
      </c>
      <c r="M84" s="29">
        <v>4052901</v>
      </c>
      <c r="N84" s="29"/>
      <c r="O84" s="29"/>
      <c r="P84" s="29"/>
      <c r="Q84" s="29"/>
      <c r="R84" s="29"/>
      <c r="S84" s="29"/>
      <c r="T84" s="29"/>
      <c r="U84" s="29"/>
      <c r="V84" s="29">
        <v>7529379</v>
      </c>
      <c r="W84" s="29">
        <v>9000000</v>
      </c>
      <c r="X84" s="29"/>
      <c r="Y84" s="28"/>
      <c r="Z84" s="30">
        <v>18000000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20406331</v>
      </c>
      <c r="E5" s="59">
        <v>20406331</v>
      </c>
      <c r="F5" s="59">
        <v>1388388</v>
      </c>
      <c r="G5" s="59">
        <v>1650524</v>
      </c>
      <c r="H5" s="59">
        <v>1669206</v>
      </c>
      <c r="I5" s="59">
        <v>4708118</v>
      </c>
      <c r="J5" s="59">
        <v>1593285</v>
      </c>
      <c r="K5" s="59">
        <v>1638016</v>
      </c>
      <c r="L5" s="59">
        <v>1636557</v>
      </c>
      <c r="M5" s="59">
        <v>4867858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9575976</v>
      </c>
      <c r="W5" s="59">
        <v>10203166</v>
      </c>
      <c r="X5" s="59">
        <v>-627190</v>
      </c>
      <c r="Y5" s="60">
        <v>-6.15</v>
      </c>
      <c r="Z5" s="61">
        <v>20406331</v>
      </c>
    </row>
    <row r="6" spans="1:26" ht="13.5">
      <c r="A6" s="57" t="s">
        <v>32</v>
      </c>
      <c r="B6" s="18">
        <v>0</v>
      </c>
      <c r="C6" s="18">
        <v>0</v>
      </c>
      <c r="D6" s="58">
        <v>12939497</v>
      </c>
      <c r="E6" s="59">
        <v>12939497</v>
      </c>
      <c r="F6" s="59">
        <v>2667789</v>
      </c>
      <c r="G6" s="59">
        <v>3322192</v>
      </c>
      <c r="H6" s="59">
        <v>3386389</v>
      </c>
      <c r="I6" s="59">
        <v>9376370</v>
      </c>
      <c r="J6" s="59">
        <v>3427304</v>
      </c>
      <c r="K6" s="59">
        <v>2981356</v>
      </c>
      <c r="L6" s="59">
        <v>2916743</v>
      </c>
      <c r="M6" s="59">
        <v>9325403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18701773</v>
      </c>
      <c r="W6" s="59">
        <v>6469749</v>
      </c>
      <c r="X6" s="59">
        <v>12232024</v>
      </c>
      <c r="Y6" s="60">
        <v>189.06</v>
      </c>
      <c r="Z6" s="61">
        <v>12939497</v>
      </c>
    </row>
    <row r="7" spans="1:26" ht="13.5">
      <c r="A7" s="57" t="s">
        <v>33</v>
      </c>
      <c r="B7" s="18">
        <v>0</v>
      </c>
      <c r="C7" s="18">
        <v>0</v>
      </c>
      <c r="D7" s="58">
        <v>4752000</v>
      </c>
      <c r="E7" s="59">
        <v>4752000</v>
      </c>
      <c r="F7" s="59">
        <v>206262</v>
      </c>
      <c r="G7" s="59">
        <v>301603</v>
      </c>
      <c r="H7" s="59">
        <v>318612</v>
      </c>
      <c r="I7" s="59">
        <v>826477</v>
      </c>
      <c r="J7" s="59">
        <v>284228</v>
      </c>
      <c r="K7" s="59">
        <v>265082</v>
      </c>
      <c r="L7" s="59">
        <v>241027</v>
      </c>
      <c r="M7" s="59">
        <v>790337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1616814</v>
      </c>
      <c r="W7" s="59">
        <v>2376000</v>
      </c>
      <c r="X7" s="59">
        <v>-759186</v>
      </c>
      <c r="Y7" s="60">
        <v>-31.95</v>
      </c>
      <c r="Z7" s="61">
        <v>4752000</v>
      </c>
    </row>
    <row r="8" spans="1:26" ht="13.5">
      <c r="A8" s="57" t="s">
        <v>34</v>
      </c>
      <c r="B8" s="18">
        <v>0</v>
      </c>
      <c r="C8" s="18">
        <v>0</v>
      </c>
      <c r="D8" s="58">
        <v>144834667</v>
      </c>
      <c r="E8" s="59">
        <v>144834667</v>
      </c>
      <c r="F8" s="59">
        <v>56360892</v>
      </c>
      <c r="G8" s="59">
        <v>507206</v>
      </c>
      <c r="H8" s="59">
        <v>311971</v>
      </c>
      <c r="I8" s="59">
        <v>57180069</v>
      </c>
      <c r="J8" s="59">
        <v>-79884</v>
      </c>
      <c r="K8" s="59">
        <v>42667007</v>
      </c>
      <c r="L8" s="59">
        <v>4076730</v>
      </c>
      <c r="M8" s="59">
        <v>46663853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103843922</v>
      </c>
      <c r="W8" s="59">
        <v>72417334</v>
      </c>
      <c r="X8" s="59">
        <v>31426588</v>
      </c>
      <c r="Y8" s="60">
        <v>43.4</v>
      </c>
      <c r="Z8" s="61">
        <v>144834667</v>
      </c>
    </row>
    <row r="9" spans="1:26" ht="13.5">
      <c r="A9" s="57" t="s">
        <v>35</v>
      </c>
      <c r="B9" s="18">
        <v>0</v>
      </c>
      <c r="C9" s="18">
        <v>0</v>
      </c>
      <c r="D9" s="58">
        <v>55635288</v>
      </c>
      <c r="E9" s="59">
        <v>55635288</v>
      </c>
      <c r="F9" s="59">
        <v>1058737</v>
      </c>
      <c r="G9" s="59">
        <v>2355735</v>
      </c>
      <c r="H9" s="59">
        <v>2497034</v>
      </c>
      <c r="I9" s="59">
        <v>5911506</v>
      </c>
      <c r="J9" s="59">
        <v>1742041</v>
      </c>
      <c r="K9" s="59">
        <v>1621922</v>
      </c>
      <c r="L9" s="59">
        <v>1605591</v>
      </c>
      <c r="M9" s="59">
        <v>4969554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10881060</v>
      </c>
      <c r="W9" s="59">
        <v>27817644</v>
      </c>
      <c r="X9" s="59">
        <v>-16936584</v>
      </c>
      <c r="Y9" s="60">
        <v>-60.88</v>
      </c>
      <c r="Z9" s="61">
        <v>55635288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238567783</v>
      </c>
      <c r="E10" s="65">
        <f t="shared" si="0"/>
        <v>238567783</v>
      </c>
      <c r="F10" s="65">
        <f t="shared" si="0"/>
        <v>61682068</v>
      </c>
      <c r="G10" s="65">
        <f t="shared" si="0"/>
        <v>8137260</v>
      </c>
      <c r="H10" s="65">
        <f t="shared" si="0"/>
        <v>8183212</v>
      </c>
      <c r="I10" s="65">
        <f t="shared" si="0"/>
        <v>78002540</v>
      </c>
      <c r="J10" s="65">
        <f t="shared" si="0"/>
        <v>6966974</v>
      </c>
      <c r="K10" s="65">
        <f t="shared" si="0"/>
        <v>49173383</v>
      </c>
      <c r="L10" s="65">
        <f t="shared" si="0"/>
        <v>10476648</v>
      </c>
      <c r="M10" s="65">
        <f t="shared" si="0"/>
        <v>66617005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144619545</v>
      </c>
      <c r="W10" s="65">
        <f t="shared" si="0"/>
        <v>119283893</v>
      </c>
      <c r="X10" s="65">
        <f t="shared" si="0"/>
        <v>25335652</v>
      </c>
      <c r="Y10" s="66">
        <f>+IF(W10&lt;&gt;0,(X10/W10)*100,0)</f>
        <v>21.239793037271177</v>
      </c>
      <c r="Z10" s="67">
        <f t="shared" si="0"/>
        <v>238567783</v>
      </c>
    </row>
    <row r="11" spans="1:26" ht="13.5">
      <c r="A11" s="57" t="s">
        <v>36</v>
      </c>
      <c r="B11" s="18">
        <v>0</v>
      </c>
      <c r="C11" s="18">
        <v>0</v>
      </c>
      <c r="D11" s="58">
        <v>63428497</v>
      </c>
      <c r="E11" s="59">
        <v>63428497</v>
      </c>
      <c r="F11" s="59">
        <v>4776786</v>
      </c>
      <c r="G11" s="59">
        <v>4750590</v>
      </c>
      <c r="H11" s="59">
        <v>4716514</v>
      </c>
      <c r="I11" s="59">
        <v>14243890</v>
      </c>
      <c r="J11" s="59">
        <v>4058645</v>
      </c>
      <c r="K11" s="59">
        <v>5398714</v>
      </c>
      <c r="L11" s="59">
        <v>4789543</v>
      </c>
      <c r="M11" s="59">
        <v>14246902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28490792</v>
      </c>
      <c r="W11" s="59">
        <v>31714249</v>
      </c>
      <c r="X11" s="59">
        <v>-3223457</v>
      </c>
      <c r="Y11" s="60">
        <v>-10.16</v>
      </c>
      <c r="Z11" s="61">
        <v>63428497</v>
      </c>
    </row>
    <row r="12" spans="1:26" ht="13.5">
      <c r="A12" s="57" t="s">
        <v>37</v>
      </c>
      <c r="B12" s="18">
        <v>0</v>
      </c>
      <c r="C12" s="18">
        <v>0</v>
      </c>
      <c r="D12" s="58">
        <v>15339649</v>
      </c>
      <c r="E12" s="59">
        <v>15339649</v>
      </c>
      <c r="F12" s="59">
        <v>1148875</v>
      </c>
      <c r="G12" s="59">
        <v>1148875</v>
      </c>
      <c r="H12" s="59">
        <v>1156469</v>
      </c>
      <c r="I12" s="59">
        <v>3454219</v>
      </c>
      <c r="J12" s="59">
        <v>11229</v>
      </c>
      <c r="K12" s="59">
        <v>2308471</v>
      </c>
      <c r="L12" s="59">
        <v>1159930</v>
      </c>
      <c r="M12" s="59">
        <v>3479630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6933849</v>
      </c>
      <c r="W12" s="59">
        <v>7669825</v>
      </c>
      <c r="X12" s="59">
        <v>-735976</v>
      </c>
      <c r="Y12" s="60">
        <v>-9.6</v>
      </c>
      <c r="Z12" s="61">
        <v>15339649</v>
      </c>
    </row>
    <row r="13" spans="1:26" ht="13.5">
      <c r="A13" s="57" t="s">
        <v>106</v>
      </c>
      <c r="B13" s="18">
        <v>0</v>
      </c>
      <c r="C13" s="18">
        <v>0</v>
      </c>
      <c r="D13" s="58">
        <v>20178537</v>
      </c>
      <c r="E13" s="59">
        <v>20178537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10089269</v>
      </c>
      <c r="X13" s="59">
        <v>-10089269</v>
      </c>
      <c r="Y13" s="60">
        <v>-100</v>
      </c>
      <c r="Z13" s="61">
        <v>20178537</v>
      </c>
    </row>
    <row r="14" spans="1:26" ht="13.5">
      <c r="A14" s="57" t="s">
        <v>38</v>
      </c>
      <c r="B14" s="18">
        <v>0</v>
      </c>
      <c r="C14" s="18">
        <v>0</v>
      </c>
      <c r="D14" s="58">
        <v>237600</v>
      </c>
      <c r="E14" s="59">
        <v>237600</v>
      </c>
      <c r="F14" s="59">
        <v>19971</v>
      </c>
      <c r="G14" s="59">
        <v>17631</v>
      </c>
      <c r="H14" s="59">
        <v>16753</v>
      </c>
      <c r="I14" s="59">
        <v>54355</v>
      </c>
      <c r="J14" s="59">
        <v>20177</v>
      </c>
      <c r="K14" s="59">
        <v>17506</v>
      </c>
      <c r="L14" s="59">
        <v>9110</v>
      </c>
      <c r="M14" s="59">
        <v>46793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101148</v>
      </c>
      <c r="W14" s="59">
        <v>118800</v>
      </c>
      <c r="X14" s="59">
        <v>-17652</v>
      </c>
      <c r="Y14" s="60">
        <v>-14.86</v>
      </c>
      <c r="Z14" s="61">
        <v>237600</v>
      </c>
    </row>
    <row r="15" spans="1:26" ht="13.5">
      <c r="A15" s="57" t="s">
        <v>39</v>
      </c>
      <c r="B15" s="18">
        <v>0</v>
      </c>
      <c r="C15" s="18">
        <v>0</v>
      </c>
      <c r="D15" s="58">
        <v>13537889</v>
      </c>
      <c r="E15" s="59">
        <v>13537889</v>
      </c>
      <c r="F15" s="59">
        <v>11417</v>
      </c>
      <c r="G15" s="59">
        <v>11301</v>
      </c>
      <c r="H15" s="59">
        <v>142956</v>
      </c>
      <c r="I15" s="59">
        <v>165674</v>
      </c>
      <c r="J15" s="59">
        <v>21770</v>
      </c>
      <c r="K15" s="59">
        <v>153567</v>
      </c>
      <c r="L15" s="59">
        <v>85271</v>
      </c>
      <c r="M15" s="59">
        <v>260608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426282</v>
      </c>
      <c r="W15" s="59">
        <v>6768945</v>
      </c>
      <c r="X15" s="59">
        <v>-6342663</v>
      </c>
      <c r="Y15" s="60">
        <v>-93.7</v>
      </c>
      <c r="Z15" s="61">
        <v>13537889</v>
      </c>
    </row>
    <row r="16" spans="1:26" ht="13.5">
      <c r="A16" s="68" t="s">
        <v>40</v>
      </c>
      <c r="B16" s="18">
        <v>0</v>
      </c>
      <c r="C16" s="18">
        <v>0</v>
      </c>
      <c r="D16" s="58">
        <v>4800000</v>
      </c>
      <c r="E16" s="59">
        <v>4800000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2400000</v>
      </c>
      <c r="X16" s="59">
        <v>-2400000</v>
      </c>
      <c r="Y16" s="60">
        <v>-100</v>
      </c>
      <c r="Z16" s="61">
        <v>4800000</v>
      </c>
    </row>
    <row r="17" spans="1:26" ht="13.5">
      <c r="A17" s="57" t="s">
        <v>41</v>
      </c>
      <c r="B17" s="18">
        <v>0</v>
      </c>
      <c r="C17" s="18">
        <v>0</v>
      </c>
      <c r="D17" s="58">
        <v>65320413</v>
      </c>
      <c r="E17" s="59">
        <v>65320413</v>
      </c>
      <c r="F17" s="59">
        <v>2448481</v>
      </c>
      <c r="G17" s="59">
        <v>1596708</v>
      </c>
      <c r="H17" s="59">
        <v>4635457</v>
      </c>
      <c r="I17" s="59">
        <v>8680646</v>
      </c>
      <c r="J17" s="59">
        <v>4069930</v>
      </c>
      <c r="K17" s="59">
        <v>5112650</v>
      </c>
      <c r="L17" s="59">
        <v>3202239</v>
      </c>
      <c r="M17" s="59">
        <v>12384819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21065465</v>
      </c>
      <c r="W17" s="59">
        <v>32660207</v>
      </c>
      <c r="X17" s="59">
        <v>-11594742</v>
      </c>
      <c r="Y17" s="60">
        <v>-35.5</v>
      </c>
      <c r="Z17" s="61">
        <v>65320413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182842585</v>
      </c>
      <c r="E18" s="72">
        <f t="shared" si="1"/>
        <v>182842585</v>
      </c>
      <c r="F18" s="72">
        <f t="shared" si="1"/>
        <v>8405530</v>
      </c>
      <c r="G18" s="72">
        <f t="shared" si="1"/>
        <v>7525105</v>
      </c>
      <c r="H18" s="72">
        <f t="shared" si="1"/>
        <v>10668149</v>
      </c>
      <c r="I18" s="72">
        <f t="shared" si="1"/>
        <v>26598784</v>
      </c>
      <c r="J18" s="72">
        <f t="shared" si="1"/>
        <v>8181751</v>
      </c>
      <c r="K18" s="72">
        <f t="shared" si="1"/>
        <v>12990908</v>
      </c>
      <c r="L18" s="72">
        <f t="shared" si="1"/>
        <v>9246093</v>
      </c>
      <c r="M18" s="72">
        <f t="shared" si="1"/>
        <v>30418752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57017536</v>
      </c>
      <c r="W18" s="72">
        <f t="shared" si="1"/>
        <v>91421295</v>
      </c>
      <c r="X18" s="72">
        <f t="shared" si="1"/>
        <v>-34403759</v>
      </c>
      <c r="Y18" s="66">
        <f>+IF(W18&lt;&gt;0,(X18/W18)*100,0)</f>
        <v>-37.63210639271736</v>
      </c>
      <c r="Z18" s="73">
        <f t="shared" si="1"/>
        <v>182842585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55725198</v>
      </c>
      <c r="E19" s="76">
        <f t="shared" si="2"/>
        <v>55725198</v>
      </c>
      <c r="F19" s="76">
        <f t="shared" si="2"/>
        <v>53276538</v>
      </c>
      <c r="G19" s="76">
        <f t="shared" si="2"/>
        <v>612155</v>
      </c>
      <c r="H19" s="76">
        <f t="shared" si="2"/>
        <v>-2484937</v>
      </c>
      <c r="I19" s="76">
        <f t="shared" si="2"/>
        <v>51403756</v>
      </c>
      <c r="J19" s="76">
        <f t="shared" si="2"/>
        <v>-1214777</v>
      </c>
      <c r="K19" s="76">
        <f t="shared" si="2"/>
        <v>36182475</v>
      </c>
      <c r="L19" s="76">
        <f t="shared" si="2"/>
        <v>1230555</v>
      </c>
      <c r="M19" s="76">
        <f t="shared" si="2"/>
        <v>36198253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87602009</v>
      </c>
      <c r="W19" s="76">
        <f>IF(E10=E18,0,W10-W18)</f>
        <v>27862598</v>
      </c>
      <c r="X19" s="76">
        <f t="shared" si="2"/>
        <v>59739411</v>
      </c>
      <c r="Y19" s="77">
        <f>+IF(W19&lt;&gt;0,(X19/W19)*100,0)</f>
        <v>214.40718126859525</v>
      </c>
      <c r="Z19" s="78">
        <f t="shared" si="2"/>
        <v>55725198</v>
      </c>
    </row>
    <row r="20" spans="1:26" ht="13.5">
      <c r="A20" s="57" t="s">
        <v>44</v>
      </c>
      <c r="B20" s="18">
        <v>0</v>
      </c>
      <c r="C20" s="18">
        <v>0</v>
      </c>
      <c r="D20" s="58">
        <v>52303000</v>
      </c>
      <c r="E20" s="59">
        <v>52303000</v>
      </c>
      <c r="F20" s="59">
        <v>17417</v>
      </c>
      <c r="G20" s="59">
        <v>38252</v>
      </c>
      <c r="H20" s="59">
        <v>60427</v>
      </c>
      <c r="I20" s="59">
        <v>116096</v>
      </c>
      <c r="J20" s="59">
        <v>1179485</v>
      </c>
      <c r="K20" s="59">
        <v>43369</v>
      </c>
      <c r="L20" s="59">
        <v>43369</v>
      </c>
      <c r="M20" s="59">
        <v>1266223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1382319</v>
      </c>
      <c r="W20" s="59">
        <v>26151500</v>
      </c>
      <c r="X20" s="59">
        <v>-24769181</v>
      </c>
      <c r="Y20" s="60">
        <v>-94.71</v>
      </c>
      <c r="Z20" s="61">
        <v>52303000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108028198</v>
      </c>
      <c r="E22" s="87">
        <f t="shared" si="3"/>
        <v>108028198</v>
      </c>
      <c r="F22" s="87">
        <f t="shared" si="3"/>
        <v>53293955</v>
      </c>
      <c r="G22" s="87">
        <f t="shared" si="3"/>
        <v>650407</v>
      </c>
      <c r="H22" s="87">
        <f t="shared" si="3"/>
        <v>-2424510</v>
      </c>
      <c r="I22" s="87">
        <f t="shared" si="3"/>
        <v>51519852</v>
      </c>
      <c r="J22" s="87">
        <f t="shared" si="3"/>
        <v>-35292</v>
      </c>
      <c r="K22" s="87">
        <f t="shared" si="3"/>
        <v>36225844</v>
      </c>
      <c r="L22" s="87">
        <f t="shared" si="3"/>
        <v>1273924</v>
      </c>
      <c r="M22" s="87">
        <f t="shared" si="3"/>
        <v>37464476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88984328</v>
      </c>
      <c r="W22" s="87">
        <f t="shared" si="3"/>
        <v>54014098</v>
      </c>
      <c r="X22" s="87">
        <f t="shared" si="3"/>
        <v>34970230</v>
      </c>
      <c r="Y22" s="88">
        <f>+IF(W22&lt;&gt;0,(X22/W22)*100,0)</f>
        <v>64.74278252318496</v>
      </c>
      <c r="Z22" s="89">
        <f t="shared" si="3"/>
        <v>108028198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108028198</v>
      </c>
      <c r="E24" s="76">
        <f t="shared" si="4"/>
        <v>108028198</v>
      </c>
      <c r="F24" s="76">
        <f t="shared" si="4"/>
        <v>53293955</v>
      </c>
      <c r="G24" s="76">
        <f t="shared" si="4"/>
        <v>650407</v>
      </c>
      <c r="H24" s="76">
        <f t="shared" si="4"/>
        <v>-2424510</v>
      </c>
      <c r="I24" s="76">
        <f t="shared" si="4"/>
        <v>51519852</v>
      </c>
      <c r="J24" s="76">
        <f t="shared" si="4"/>
        <v>-35292</v>
      </c>
      <c r="K24" s="76">
        <f t="shared" si="4"/>
        <v>36225844</v>
      </c>
      <c r="L24" s="76">
        <f t="shared" si="4"/>
        <v>1273924</v>
      </c>
      <c r="M24" s="76">
        <f t="shared" si="4"/>
        <v>37464476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88984328</v>
      </c>
      <c r="W24" s="76">
        <f t="shared" si="4"/>
        <v>54014098</v>
      </c>
      <c r="X24" s="76">
        <f t="shared" si="4"/>
        <v>34970230</v>
      </c>
      <c r="Y24" s="77">
        <f>+IF(W24&lt;&gt;0,(X24/W24)*100,0)</f>
        <v>64.74278252318496</v>
      </c>
      <c r="Z24" s="78">
        <f t="shared" si="4"/>
        <v>108028198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108028198</v>
      </c>
      <c r="E27" s="99">
        <v>108028198</v>
      </c>
      <c r="F27" s="99">
        <v>697527</v>
      </c>
      <c r="G27" s="99">
        <v>43280</v>
      </c>
      <c r="H27" s="99">
        <v>651100</v>
      </c>
      <c r="I27" s="99">
        <v>1391907</v>
      </c>
      <c r="J27" s="99">
        <v>1426770</v>
      </c>
      <c r="K27" s="99">
        <v>0</v>
      </c>
      <c r="L27" s="99">
        <v>1142205</v>
      </c>
      <c r="M27" s="99">
        <v>2568975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3960882</v>
      </c>
      <c r="W27" s="99">
        <v>54014099</v>
      </c>
      <c r="X27" s="99">
        <v>-50053217</v>
      </c>
      <c r="Y27" s="100">
        <v>-92.67</v>
      </c>
      <c r="Z27" s="101">
        <v>108028198</v>
      </c>
    </row>
    <row r="28" spans="1:26" ht="13.5">
      <c r="A28" s="102" t="s">
        <v>44</v>
      </c>
      <c r="B28" s="18">
        <v>0</v>
      </c>
      <c r="C28" s="18">
        <v>0</v>
      </c>
      <c r="D28" s="58">
        <v>46757702</v>
      </c>
      <c r="E28" s="59">
        <v>46757702</v>
      </c>
      <c r="F28" s="59">
        <v>0</v>
      </c>
      <c r="G28" s="59">
        <v>20835</v>
      </c>
      <c r="H28" s="59">
        <v>0</v>
      </c>
      <c r="I28" s="59">
        <v>20835</v>
      </c>
      <c r="J28" s="59">
        <v>992964</v>
      </c>
      <c r="K28" s="59">
        <v>0</v>
      </c>
      <c r="L28" s="59">
        <v>0</v>
      </c>
      <c r="M28" s="59">
        <v>992964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1013799</v>
      </c>
      <c r="W28" s="59">
        <v>23378851</v>
      </c>
      <c r="X28" s="59">
        <v>-22365052</v>
      </c>
      <c r="Y28" s="60">
        <v>-95.66</v>
      </c>
      <c r="Z28" s="61">
        <v>46757702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61270496</v>
      </c>
      <c r="E31" s="59">
        <v>61270496</v>
      </c>
      <c r="F31" s="59">
        <v>697527</v>
      </c>
      <c r="G31" s="59">
        <v>22445</v>
      </c>
      <c r="H31" s="59">
        <v>651100</v>
      </c>
      <c r="I31" s="59">
        <v>1371072</v>
      </c>
      <c r="J31" s="59">
        <v>433806</v>
      </c>
      <c r="K31" s="59">
        <v>0</v>
      </c>
      <c r="L31" s="59">
        <v>1142205</v>
      </c>
      <c r="M31" s="59">
        <v>1576011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2947083</v>
      </c>
      <c r="W31" s="59">
        <v>30635248</v>
      </c>
      <c r="X31" s="59">
        <v>-27688165</v>
      </c>
      <c r="Y31" s="60">
        <v>-90.38</v>
      </c>
      <c r="Z31" s="61">
        <v>61270496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108028198</v>
      </c>
      <c r="E32" s="99">
        <f t="shared" si="5"/>
        <v>108028198</v>
      </c>
      <c r="F32" s="99">
        <f t="shared" si="5"/>
        <v>697527</v>
      </c>
      <c r="G32" s="99">
        <f t="shared" si="5"/>
        <v>43280</v>
      </c>
      <c r="H32" s="99">
        <f t="shared" si="5"/>
        <v>651100</v>
      </c>
      <c r="I32" s="99">
        <f t="shared" si="5"/>
        <v>1391907</v>
      </c>
      <c r="J32" s="99">
        <f t="shared" si="5"/>
        <v>1426770</v>
      </c>
      <c r="K32" s="99">
        <f t="shared" si="5"/>
        <v>0</v>
      </c>
      <c r="L32" s="99">
        <f t="shared" si="5"/>
        <v>1142205</v>
      </c>
      <c r="M32" s="99">
        <f t="shared" si="5"/>
        <v>2568975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3960882</v>
      </c>
      <c r="W32" s="99">
        <f t="shared" si="5"/>
        <v>54014099</v>
      </c>
      <c r="X32" s="99">
        <f t="shared" si="5"/>
        <v>-50053217</v>
      </c>
      <c r="Y32" s="100">
        <f>+IF(W32&lt;&gt;0,(X32/W32)*100,0)</f>
        <v>-92.66694793890758</v>
      </c>
      <c r="Z32" s="101">
        <f t="shared" si="5"/>
        <v>108028198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139684108</v>
      </c>
      <c r="E35" s="59">
        <v>139684108</v>
      </c>
      <c r="F35" s="59">
        <v>123493377</v>
      </c>
      <c r="G35" s="59">
        <v>0</v>
      </c>
      <c r="H35" s="59">
        <v>127992146</v>
      </c>
      <c r="I35" s="59">
        <v>127992146</v>
      </c>
      <c r="J35" s="59">
        <v>110970597</v>
      </c>
      <c r="K35" s="59">
        <v>151285259</v>
      </c>
      <c r="L35" s="59">
        <v>149917435</v>
      </c>
      <c r="M35" s="59">
        <v>149917435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149917435</v>
      </c>
      <c r="W35" s="59">
        <v>69842054</v>
      </c>
      <c r="X35" s="59">
        <v>80075381</v>
      </c>
      <c r="Y35" s="60">
        <v>114.65</v>
      </c>
      <c r="Z35" s="61">
        <v>139684108</v>
      </c>
    </row>
    <row r="36" spans="1:26" ht="13.5">
      <c r="A36" s="57" t="s">
        <v>53</v>
      </c>
      <c r="B36" s="18">
        <v>0</v>
      </c>
      <c r="C36" s="18">
        <v>0</v>
      </c>
      <c r="D36" s="58">
        <v>437748921</v>
      </c>
      <c r="E36" s="59">
        <v>437748921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218874461</v>
      </c>
      <c r="X36" s="59">
        <v>-218874461</v>
      </c>
      <c r="Y36" s="60">
        <v>-100</v>
      </c>
      <c r="Z36" s="61">
        <v>437748921</v>
      </c>
    </row>
    <row r="37" spans="1:26" ht="13.5">
      <c r="A37" s="57" t="s">
        <v>54</v>
      </c>
      <c r="B37" s="18">
        <v>0</v>
      </c>
      <c r="C37" s="18">
        <v>0</v>
      </c>
      <c r="D37" s="58">
        <v>46001441</v>
      </c>
      <c r="E37" s="59">
        <v>46001441</v>
      </c>
      <c r="F37" s="59">
        <v>616249</v>
      </c>
      <c r="G37" s="59">
        <v>0</v>
      </c>
      <c r="H37" s="59">
        <v>2890827</v>
      </c>
      <c r="I37" s="59">
        <v>2890827</v>
      </c>
      <c r="J37" s="59">
        <v>12687620</v>
      </c>
      <c r="K37" s="59">
        <v>-6608473</v>
      </c>
      <c r="L37" s="59">
        <v>8777867</v>
      </c>
      <c r="M37" s="59">
        <v>8777867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8777867</v>
      </c>
      <c r="W37" s="59">
        <v>23000721</v>
      </c>
      <c r="X37" s="59">
        <v>-14222854</v>
      </c>
      <c r="Y37" s="60">
        <v>-61.84</v>
      </c>
      <c r="Z37" s="61">
        <v>46001441</v>
      </c>
    </row>
    <row r="38" spans="1:26" ht="13.5">
      <c r="A38" s="57" t="s">
        <v>55</v>
      </c>
      <c r="B38" s="18">
        <v>0</v>
      </c>
      <c r="C38" s="18">
        <v>0</v>
      </c>
      <c r="D38" s="58">
        <v>2050000</v>
      </c>
      <c r="E38" s="59">
        <v>2050000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20000</v>
      </c>
      <c r="L38" s="59">
        <v>21400</v>
      </c>
      <c r="M38" s="59">
        <v>21400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21400</v>
      </c>
      <c r="W38" s="59">
        <v>1025000</v>
      </c>
      <c r="X38" s="59">
        <v>-1003600</v>
      </c>
      <c r="Y38" s="60">
        <v>-97.91</v>
      </c>
      <c r="Z38" s="61">
        <v>2050000</v>
      </c>
    </row>
    <row r="39" spans="1:26" ht="13.5">
      <c r="A39" s="57" t="s">
        <v>56</v>
      </c>
      <c r="B39" s="18">
        <v>0</v>
      </c>
      <c r="C39" s="18">
        <v>0</v>
      </c>
      <c r="D39" s="58">
        <v>529381588</v>
      </c>
      <c r="E39" s="59">
        <v>529381588</v>
      </c>
      <c r="F39" s="59">
        <v>122877128</v>
      </c>
      <c r="G39" s="59">
        <v>0</v>
      </c>
      <c r="H39" s="59">
        <v>125101319</v>
      </c>
      <c r="I39" s="59">
        <v>125101319</v>
      </c>
      <c r="J39" s="59">
        <v>98282977</v>
      </c>
      <c r="K39" s="59">
        <v>157873733</v>
      </c>
      <c r="L39" s="59">
        <v>141118168</v>
      </c>
      <c r="M39" s="59">
        <v>141118168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141118168</v>
      </c>
      <c r="W39" s="59">
        <v>264690794</v>
      </c>
      <c r="X39" s="59">
        <v>-123572626</v>
      </c>
      <c r="Y39" s="60">
        <v>-46.69</v>
      </c>
      <c r="Z39" s="61">
        <v>529381588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108028202</v>
      </c>
      <c r="E42" s="59">
        <v>108028202</v>
      </c>
      <c r="F42" s="59">
        <v>58467544</v>
      </c>
      <c r="G42" s="59">
        <v>-683016</v>
      </c>
      <c r="H42" s="59">
        <v>-8822674</v>
      </c>
      <c r="I42" s="59">
        <v>48961854</v>
      </c>
      <c r="J42" s="59">
        <v>-5968914</v>
      </c>
      <c r="K42" s="59">
        <v>31850995</v>
      </c>
      <c r="L42" s="59">
        <v>-4643073</v>
      </c>
      <c r="M42" s="59">
        <v>21239008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70200862</v>
      </c>
      <c r="W42" s="59">
        <v>90660716</v>
      </c>
      <c r="X42" s="59">
        <v>-20459854</v>
      </c>
      <c r="Y42" s="60">
        <v>-22.57</v>
      </c>
      <c r="Z42" s="61">
        <v>108028202</v>
      </c>
    </row>
    <row r="43" spans="1:26" ht="13.5">
      <c r="A43" s="57" t="s">
        <v>59</v>
      </c>
      <c r="B43" s="18">
        <v>0</v>
      </c>
      <c r="C43" s="18">
        <v>0</v>
      </c>
      <c r="D43" s="58">
        <v>-108028196</v>
      </c>
      <c r="E43" s="59">
        <v>-108028196</v>
      </c>
      <c r="F43" s="59">
        <v>-697527</v>
      </c>
      <c r="G43" s="59">
        <v>-43280</v>
      </c>
      <c r="H43" s="59">
        <v>-651100</v>
      </c>
      <c r="I43" s="59">
        <v>-1391907</v>
      </c>
      <c r="J43" s="59">
        <v>-1426771</v>
      </c>
      <c r="K43" s="59">
        <v>-2038683</v>
      </c>
      <c r="L43" s="59">
        <v>-1056934</v>
      </c>
      <c r="M43" s="59">
        <v>-4522388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-5914295</v>
      </c>
      <c r="W43" s="59">
        <v>-50773254</v>
      </c>
      <c r="X43" s="59">
        <v>44858959</v>
      </c>
      <c r="Y43" s="60">
        <v>-88.35</v>
      </c>
      <c r="Z43" s="61">
        <v>-108028196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72000006</v>
      </c>
      <c r="E45" s="99">
        <v>72000006</v>
      </c>
      <c r="F45" s="99">
        <v>181263394</v>
      </c>
      <c r="G45" s="99">
        <v>180537098</v>
      </c>
      <c r="H45" s="99">
        <v>171063324</v>
      </c>
      <c r="I45" s="99">
        <v>171063324</v>
      </c>
      <c r="J45" s="99">
        <v>163667639</v>
      </c>
      <c r="K45" s="99">
        <v>193479951</v>
      </c>
      <c r="L45" s="99">
        <v>187779944</v>
      </c>
      <c r="M45" s="99">
        <v>187779944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187779944</v>
      </c>
      <c r="W45" s="99">
        <v>111887462</v>
      </c>
      <c r="X45" s="99">
        <v>75892482</v>
      </c>
      <c r="Y45" s="100">
        <v>67.83</v>
      </c>
      <c r="Z45" s="101">
        <v>72000006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2912499</v>
      </c>
      <c r="C49" s="51">
        <v>0</v>
      </c>
      <c r="D49" s="128">
        <v>2770732</v>
      </c>
      <c r="E49" s="53">
        <v>2791249</v>
      </c>
      <c r="F49" s="53">
        <v>0</v>
      </c>
      <c r="G49" s="53">
        <v>0</v>
      </c>
      <c r="H49" s="53">
        <v>0</v>
      </c>
      <c r="I49" s="53">
        <v>3291043</v>
      </c>
      <c r="J49" s="53">
        <v>0</v>
      </c>
      <c r="K49" s="53">
        <v>0</v>
      </c>
      <c r="L49" s="53">
        <v>0</v>
      </c>
      <c r="M49" s="53">
        <v>101616334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113381857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81.85470516493908</v>
      </c>
      <c r="E58" s="7">
        <f t="shared" si="6"/>
        <v>81.85470516493908</v>
      </c>
      <c r="F58" s="7">
        <f t="shared" si="6"/>
        <v>0.11619315429282301</v>
      </c>
      <c r="G58" s="7">
        <f t="shared" si="6"/>
        <v>7.092906921255962</v>
      </c>
      <c r="H58" s="7">
        <f t="shared" si="6"/>
        <v>1.5227499128510305</v>
      </c>
      <c r="I58" s="7">
        <f t="shared" si="6"/>
        <v>3.294493060505062</v>
      </c>
      <c r="J58" s="7">
        <f t="shared" si="6"/>
        <v>16.920632702044948</v>
      </c>
      <c r="K58" s="7">
        <f t="shared" si="6"/>
        <v>17.51533803010899</v>
      </c>
      <c r="L58" s="7">
        <f t="shared" si="6"/>
        <v>17.921217325008605</v>
      </c>
      <c r="M58" s="7">
        <f t="shared" si="6"/>
        <v>17.438339893401753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10.32628223306834</v>
      </c>
      <c r="W58" s="7">
        <f t="shared" si="6"/>
        <v>76.9434208940437</v>
      </c>
      <c r="X58" s="7">
        <f t="shared" si="6"/>
        <v>0</v>
      </c>
      <c r="Y58" s="7">
        <f t="shared" si="6"/>
        <v>0</v>
      </c>
      <c r="Z58" s="8">
        <f t="shared" si="6"/>
        <v>81.85470516493908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100.00000490043996</v>
      </c>
      <c r="E59" s="10">
        <f t="shared" si="7"/>
        <v>100.00000490043996</v>
      </c>
      <c r="F59" s="10">
        <f t="shared" si="7"/>
        <v>0.27528327816143616</v>
      </c>
      <c r="G59" s="10">
        <f t="shared" si="7"/>
        <v>21.849243028274657</v>
      </c>
      <c r="H59" s="10">
        <f t="shared" si="7"/>
        <v>2.577632718789652</v>
      </c>
      <c r="I59" s="10">
        <f t="shared" si="7"/>
        <v>8.654732103146099</v>
      </c>
      <c r="J59" s="10">
        <f t="shared" si="7"/>
        <v>5.545837687544915</v>
      </c>
      <c r="K59" s="10">
        <f t="shared" si="7"/>
        <v>3.9862247987809645</v>
      </c>
      <c r="L59" s="10">
        <f t="shared" si="7"/>
        <v>3.6659279206284903</v>
      </c>
      <c r="M59" s="10">
        <f t="shared" si="7"/>
        <v>4.389014634362794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6.486294451865795</v>
      </c>
      <c r="W59" s="10">
        <f t="shared" si="7"/>
        <v>93.99999960796482</v>
      </c>
      <c r="X59" s="10">
        <f t="shared" si="7"/>
        <v>0</v>
      </c>
      <c r="Y59" s="10">
        <f t="shared" si="7"/>
        <v>0</v>
      </c>
      <c r="Z59" s="11">
        <f t="shared" si="7"/>
        <v>100.00000490043996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0.03339844343012135</v>
      </c>
      <c r="G60" s="13">
        <f t="shared" si="7"/>
        <v>2.8131125473783576</v>
      </c>
      <c r="H60" s="13">
        <f t="shared" si="7"/>
        <v>1.3735279674012641</v>
      </c>
      <c r="I60" s="13">
        <f t="shared" si="7"/>
        <v>1.502297797548518</v>
      </c>
      <c r="J60" s="13">
        <f t="shared" si="7"/>
        <v>2.0445224584688138</v>
      </c>
      <c r="K60" s="13">
        <f t="shared" si="7"/>
        <v>1.701172218279199</v>
      </c>
      <c r="L60" s="13">
        <f t="shared" si="7"/>
        <v>1.9811138657056864</v>
      </c>
      <c r="M60" s="13">
        <f t="shared" si="7"/>
        <v>1.9149199235679144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1.7080466114095174</v>
      </c>
      <c r="W60" s="13">
        <f t="shared" si="7"/>
        <v>93.99999907260698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93.9999969528592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94.00000958350104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0.20394756418854734</v>
      </c>
      <c r="G64" s="13">
        <f t="shared" si="7"/>
        <v>21.429292072329048</v>
      </c>
      <c r="H64" s="13">
        <f t="shared" si="7"/>
        <v>10.6652328039659</v>
      </c>
      <c r="I64" s="13">
        <f t="shared" si="7"/>
        <v>10.760033702209054</v>
      </c>
      <c r="J64" s="13">
        <f t="shared" si="7"/>
        <v>16.100363034787005</v>
      </c>
      <c r="K64" s="13">
        <f t="shared" si="7"/>
        <v>11.608393529072481</v>
      </c>
      <c r="L64" s="13">
        <f t="shared" si="7"/>
        <v>13.224820110954466</v>
      </c>
      <c r="M64" s="13">
        <f t="shared" si="7"/>
        <v>13.641349849969139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12.200664813723442</v>
      </c>
      <c r="W64" s="13">
        <f t="shared" si="7"/>
        <v>94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0.6215486963556244</v>
      </c>
      <c r="I66" s="16">
        <f t="shared" si="7"/>
        <v>0.3067997655864131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47.35956203920723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40737828</v>
      </c>
      <c r="E67" s="25">
        <v>40737828</v>
      </c>
      <c r="F67" s="25">
        <v>4056177</v>
      </c>
      <c r="G67" s="25">
        <v>6401945</v>
      </c>
      <c r="H67" s="25">
        <v>6448728</v>
      </c>
      <c r="I67" s="25">
        <v>16906850</v>
      </c>
      <c r="J67" s="25">
        <v>5852423</v>
      </c>
      <c r="K67" s="25">
        <v>5459632</v>
      </c>
      <c r="L67" s="25">
        <v>5403980</v>
      </c>
      <c r="M67" s="25">
        <v>16716035</v>
      </c>
      <c r="N67" s="25"/>
      <c r="O67" s="25"/>
      <c r="P67" s="25"/>
      <c r="Q67" s="25"/>
      <c r="R67" s="25"/>
      <c r="S67" s="25"/>
      <c r="T67" s="25"/>
      <c r="U67" s="25"/>
      <c r="V67" s="25">
        <v>33622885</v>
      </c>
      <c r="W67" s="25">
        <v>20368915</v>
      </c>
      <c r="X67" s="25"/>
      <c r="Y67" s="24"/>
      <c r="Z67" s="26">
        <v>40737828</v>
      </c>
    </row>
    <row r="68" spans="1:26" ht="13.5" hidden="1">
      <c r="A68" s="36" t="s">
        <v>31</v>
      </c>
      <c r="B68" s="18"/>
      <c r="C68" s="18"/>
      <c r="D68" s="19">
        <v>20406331</v>
      </c>
      <c r="E68" s="20">
        <v>20406331</v>
      </c>
      <c r="F68" s="20">
        <v>1388388</v>
      </c>
      <c r="G68" s="20">
        <v>1650524</v>
      </c>
      <c r="H68" s="20">
        <v>1669206</v>
      </c>
      <c r="I68" s="20">
        <v>4708118</v>
      </c>
      <c r="J68" s="20">
        <v>1593285</v>
      </c>
      <c r="K68" s="20">
        <v>1638016</v>
      </c>
      <c r="L68" s="20">
        <v>1636557</v>
      </c>
      <c r="M68" s="20">
        <v>4867858</v>
      </c>
      <c r="N68" s="20"/>
      <c r="O68" s="20"/>
      <c r="P68" s="20"/>
      <c r="Q68" s="20"/>
      <c r="R68" s="20"/>
      <c r="S68" s="20"/>
      <c r="T68" s="20"/>
      <c r="U68" s="20"/>
      <c r="V68" s="20">
        <v>9575976</v>
      </c>
      <c r="W68" s="20">
        <v>10203166</v>
      </c>
      <c r="X68" s="20"/>
      <c r="Y68" s="19"/>
      <c r="Z68" s="22">
        <v>20406331</v>
      </c>
    </row>
    <row r="69" spans="1:26" ht="13.5" hidden="1">
      <c r="A69" s="37" t="s">
        <v>32</v>
      </c>
      <c r="B69" s="18"/>
      <c r="C69" s="18"/>
      <c r="D69" s="19">
        <v>12939497</v>
      </c>
      <c r="E69" s="20">
        <v>12939497</v>
      </c>
      <c r="F69" s="20">
        <v>2667789</v>
      </c>
      <c r="G69" s="20">
        <v>3322192</v>
      </c>
      <c r="H69" s="20">
        <v>3386389</v>
      </c>
      <c r="I69" s="20">
        <v>9376370</v>
      </c>
      <c r="J69" s="20">
        <v>3427304</v>
      </c>
      <c r="K69" s="20">
        <v>2981356</v>
      </c>
      <c r="L69" s="20">
        <v>2916743</v>
      </c>
      <c r="M69" s="20">
        <v>9325403</v>
      </c>
      <c r="N69" s="20"/>
      <c r="O69" s="20"/>
      <c r="P69" s="20"/>
      <c r="Q69" s="20"/>
      <c r="R69" s="20"/>
      <c r="S69" s="20"/>
      <c r="T69" s="20"/>
      <c r="U69" s="20"/>
      <c r="V69" s="20">
        <v>18701773</v>
      </c>
      <c r="W69" s="20">
        <v>6469749</v>
      </c>
      <c r="X69" s="20"/>
      <c r="Y69" s="19"/>
      <c r="Z69" s="22">
        <v>12939497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>
        <v>6563529</v>
      </c>
      <c r="E71" s="20">
        <v>6563529</v>
      </c>
      <c r="F71" s="20">
        <v>1920118</v>
      </c>
      <c r="G71" s="20">
        <v>2576455</v>
      </c>
      <c r="H71" s="20">
        <v>2641535</v>
      </c>
      <c r="I71" s="20">
        <v>7138108</v>
      </c>
      <c r="J71" s="20">
        <v>2668769</v>
      </c>
      <c r="K71" s="20">
        <v>2235203</v>
      </c>
      <c r="L71" s="20">
        <v>2170562</v>
      </c>
      <c r="M71" s="20">
        <v>7074534</v>
      </c>
      <c r="N71" s="20"/>
      <c r="O71" s="20"/>
      <c r="P71" s="20"/>
      <c r="Q71" s="20"/>
      <c r="R71" s="20"/>
      <c r="S71" s="20"/>
      <c r="T71" s="20"/>
      <c r="U71" s="20"/>
      <c r="V71" s="20">
        <v>14212642</v>
      </c>
      <c r="W71" s="20">
        <v>3281765</v>
      </c>
      <c r="X71" s="20"/>
      <c r="Y71" s="19"/>
      <c r="Z71" s="22">
        <v>6563529</v>
      </c>
    </row>
    <row r="72" spans="1:26" ht="13.5" hidden="1">
      <c r="A72" s="38" t="s">
        <v>115</v>
      </c>
      <c r="B72" s="18"/>
      <c r="C72" s="18"/>
      <c r="D72" s="19">
        <v>834768</v>
      </c>
      <c r="E72" s="20">
        <v>834768</v>
      </c>
      <c r="F72" s="20">
        <v>310794</v>
      </c>
      <c r="G72" s="20">
        <v>309619</v>
      </c>
      <c r="H72" s="20">
        <v>308736</v>
      </c>
      <c r="I72" s="20">
        <v>929149</v>
      </c>
      <c r="J72" s="20">
        <v>323315</v>
      </c>
      <c r="K72" s="20">
        <v>309245</v>
      </c>
      <c r="L72" s="20">
        <v>309245</v>
      </c>
      <c r="M72" s="20">
        <v>941805</v>
      </c>
      <c r="N72" s="20"/>
      <c r="O72" s="20"/>
      <c r="P72" s="20"/>
      <c r="Q72" s="20"/>
      <c r="R72" s="20"/>
      <c r="S72" s="20"/>
      <c r="T72" s="20"/>
      <c r="U72" s="20"/>
      <c r="V72" s="20">
        <v>1870954</v>
      </c>
      <c r="W72" s="20">
        <v>417384</v>
      </c>
      <c r="X72" s="20"/>
      <c r="Y72" s="19"/>
      <c r="Z72" s="22">
        <v>834768</v>
      </c>
    </row>
    <row r="73" spans="1:26" ht="13.5" hidden="1">
      <c r="A73" s="38" t="s">
        <v>116</v>
      </c>
      <c r="B73" s="18"/>
      <c r="C73" s="18"/>
      <c r="D73" s="19">
        <v>5541200</v>
      </c>
      <c r="E73" s="20">
        <v>5541200</v>
      </c>
      <c r="F73" s="20">
        <v>436877</v>
      </c>
      <c r="G73" s="20">
        <v>436118</v>
      </c>
      <c r="H73" s="20">
        <v>436118</v>
      </c>
      <c r="I73" s="20">
        <v>1309113</v>
      </c>
      <c r="J73" s="20">
        <v>435220</v>
      </c>
      <c r="K73" s="20">
        <v>436908</v>
      </c>
      <c r="L73" s="20">
        <v>436936</v>
      </c>
      <c r="M73" s="20">
        <v>1309064</v>
      </c>
      <c r="N73" s="20"/>
      <c r="O73" s="20"/>
      <c r="P73" s="20"/>
      <c r="Q73" s="20"/>
      <c r="R73" s="20"/>
      <c r="S73" s="20"/>
      <c r="T73" s="20"/>
      <c r="U73" s="20"/>
      <c r="V73" s="20">
        <v>2618177</v>
      </c>
      <c r="W73" s="20">
        <v>2770600</v>
      </c>
      <c r="X73" s="20"/>
      <c r="Y73" s="19"/>
      <c r="Z73" s="22">
        <v>5541200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7392000</v>
      </c>
      <c r="E75" s="29">
        <v>7392000</v>
      </c>
      <c r="F75" s="29"/>
      <c r="G75" s="29">
        <v>1429229</v>
      </c>
      <c r="H75" s="29">
        <v>1393133</v>
      </c>
      <c r="I75" s="29">
        <v>2822362</v>
      </c>
      <c r="J75" s="29">
        <v>831834</v>
      </c>
      <c r="K75" s="29">
        <v>840260</v>
      </c>
      <c r="L75" s="29">
        <v>850680</v>
      </c>
      <c r="M75" s="29">
        <v>2522774</v>
      </c>
      <c r="N75" s="29"/>
      <c r="O75" s="29"/>
      <c r="P75" s="29"/>
      <c r="Q75" s="29"/>
      <c r="R75" s="29"/>
      <c r="S75" s="29"/>
      <c r="T75" s="29"/>
      <c r="U75" s="29"/>
      <c r="V75" s="29">
        <v>5345136</v>
      </c>
      <c r="W75" s="29">
        <v>3696000</v>
      </c>
      <c r="X75" s="29"/>
      <c r="Y75" s="28"/>
      <c r="Z75" s="30">
        <v>7392000</v>
      </c>
    </row>
    <row r="76" spans="1:26" ht="13.5" hidden="1">
      <c r="A76" s="41" t="s">
        <v>120</v>
      </c>
      <c r="B76" s="31"/>
      <c r="C76" s="31"/>
      <c r="D76" s="32">
        <v>33345829</v>
      </c>
      <c r="E76" s="33">
        <v>33345829</v>
      </c>
      <c r="F76" s="33">
        <v>4713</v>
      </c>
      <c r="G76" s="33">
        <v>454084</v>
      </c>
      <c r="H76" s="33">
        <v>98198</v>
      </c>
      <c r="I76" s="33">
        <v>556995</v>
      </c>
      <c r="J76" s="33">
        <v>990267</v>
      </c>
      <c r="K76" s="33">
        <v>956273</v>
      </c>
      <c r="L76" s="33">
        <v>968459</v>
      </c>
      <c r="M76" s="33">
        <v>2914999</v>
      </c>
      <c r="N76" s="33"/>
      <c r="O76" s="33"/>
      <c r="P76" s="33"/>
      <c r="Q76" s="33"/>
      <c r="R76" s="33"/>
      <c r="S76" s="33"/>
      <c r="T76" s="33"/>
      <c r="U76" s="33"/>
      <c r="V76" s="33">
        <v>3471994</v>
      </c>
      <c r="W76" s="33">
        <v>15672540</v>
      </c>
      <c r="X76" s="33"/>
      <c r="Y76" s="32"/>
      <c r="Z76" s="34">
        <v>33345829</v>
      </c>
    </row>
    <row r="77" spans="1:26" ht="13.5" hidden="1">
      <c r="A77" s="36" t="s">
        <v>31</v>
      </c>
      <c r="B77" s="18"/>
      <c r="C77" s="18"/>
      <c r="D77" s="19">
        <v>20406332</v>
      </c>
      <c r="E77" s="20">
        <v>20406332</v>
      </c>
      <c r="F77" s="20">
        <v>3822</v>
      </c>
      <c r="G77" s="20">
        <v>360627</v>
      </c>
      <c r="H77" s="20">
        <v>43026</v>
      </c>
      <c r="I77" s="20">
        <v>407475</v>
      </c>
      <c r="J77" s="20">
        <v>88361</v>
      </c>
      <c r="K77" s="20">
        <v>65295</v>
      </c>
      <c r="L77" s="20">
        <v>59995</v>
      </c>
      <c r="M77" s="20">
        <v>213651</v>
      </c>
      <c r="N77" s="20"/>
      <c r="O77" s="20"/>
      <c r="P77" s="20"/>
      <c r="Q77" s="20"/>
      <c r="R77" s="20"/>
      <c r="S77" s="20"/>
      <c r="T77" s="20"/>
      <c r="U77" s="20"/>
      <c r="V77" s="20">
        <v>621126</v>
      </c>
      <c r="W77" s="20">
        <v>9590976</v>
      </c>
      <c r="X77" s="20"/>
      <c r="Y77" s="19"/>
      <c r="Z77" s="22">
        <v>20406332</v>
      </c>
    </row>
    <row r="78" spans="1:26" ht="13.5" hidden="1">
      <c r="A78" s="37" t="s">
        <v>32</v>
      </c>
      <c r="B78" s="18"/>
      <c r="C78" s="18"/>
      <c r="D78" s="19">
        <v>12939497</v>
      </c>
      <c r="E78" s="20">
        <v>12939497</v>
      </c>
      <c r="F78" s="20">
        <v>891</v>
      </c>
      <c r="G78" s="20">
        <v>93457</v>
      </c>
      <c r="H78" s="20">
        <v>46513</v>
      </c>
      <c r="I78" s="20">
        <v>140861</v>
      </c>
      <c r="J78" s="20">
        <v>70072</v>
      </c>
      <c r="K78" s="20">
        <v>50718</v>
      </c>
      <c r="L78" s="20">
        <v>57784</v>
      </c>
      <c r="M78" s="20">
        <v>178574</v>
      </c>
      <c r="N78" s="20"/>
      <c r="O78" s="20"/>
      <c r="P78" s="20"/>
      <c r="Q78" s="20"/>
      <c r="R78" s="20"/>
      <c r="S78" s="20"/>
      <c r="T78" s="20"/>
      <c r="U78" s="20"/>
      <c r="V78" s="20">
        <v>319435</v>
      </c>
      <c r="W78" s="20">
        <v>6081564</v>
      </c>
      <c r="X78" s="20"/>
      <c r="Y78" s="19"/>
      <c r="Z78" s="22">
        <v>12939497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>
        <v>6563529</v>
      </c>
      <c r="E80" s="20">
        <v>6563529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3084859</v>
      </c>
      <c r="X80" s="20"/>
      <c r="Y80" s="19"/>
      <c r="Z80" s="22">
        <v>6563529</v>
      </c>
    </row>
    <row r="81" spans="1:26" ht="13.5" hidden="1">
      <c r="A81" s="38" t="s">
        <v>115</v>
      </c>
      <c r="B81" s="18"/>
      <c r="C81" s="18"/>
      <c r="D81" s="19">
        <v>834768</v>
      </c>
      <c r="E81" s="20">
        <v>834768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392341</v>
      </c>
      <c r="X81" s="20"/>
      <c r="Y81" s="19"/>
      <c r="Z81" s="22">
        <v>834768</v>
      </c>
    </row>
    <row r="82" spans="1:26" ht="13.5" hidden="1">
      <c r="A82" s="38" t="s">
        <v>116</v>
      </c>
      <c r="B82" s="18"/>
      <c r="C82" s="18"/>
      <c r="D82" s="19">
        <v>5541200</v>
      </c>
      <c r="E82" s="20">
        <v>5541200</v>
      </c>
      <c r="F82" s="20">
        <v>891</v>
      </c>
      <c r="G82" s="20">
        <v>93457</v>
      </c>
      <c r="H82" s="20">
        <v>46513</v>
      </c>
      <c r="I82" s="20">
        <v>140861</v>
      </c>
      <c r="J82" s="20">
        <v>70072</v>
      </c>
      <c r="K82" s="20">
        <v>50718</v>
      </c>
      <c r="L82" s="20">
        <v>57784</v>
      </c>
      <c r="M82" s="20">
        <v>178574</v>
      </c>
      <c r="N82" s="20"/>
      <c r="O82" s="20"/>
      <c r="P82" s="20"/>
      <c r="Q82" s="20"/>
      <c r="R82" s="20"/>
      <c r="S82" s="20"/>
      <c r="T82" s="20"/>
      <c r="U82" s="20"/>
      <c r="V82" s="20">
        <v>319435</v>
      </c>
      <c r="W82" s="20">
        <v>2604364</v>
      </c>
      <c r="X82" s="20"/>
      <c r="Y82" s="19"/>
      <c r="Z82" s="22">
        <v>5541200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>
        <v>8659</v>
      </c>
      <c r="I84" s="29">
        <v>8659</v>
      </c>
      <c r="J84" s="29">
        <v>831834</v>
      </c>
      <c r="K84" s="29">
        <v>840260</v>
      </c>
      <c r="L84" s="29">
        <v>850680</v>
      </c>
      <c r="M84" s="29">
        <v>2522774</v>
      </c>
      <c r="N84" s="29"/>
      <c r="O84" s="29"/>
      <c r="P84" s="29"/>
      <c r="Q84" s="29"/>
      <c r="R84" s="29"/>
      <c r="S84" s="29"/>
      <c r="T84" s="29"/>
      <c r="U84" s="29"/>
      <c r="V84" s="29">
        <v>2531433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29333307</v>
      </c>
      <c r="C6" s="18">
        <v>0</v>
      </c>
      <c r="D6" s="58">
        <v>46140550</v>
      </c>
      <c r="E6" s="59">
        <v>46140550</v>
      </c>
      <c r="F6" s="59">
        <v>0</v>
      </c>
      <c r="G6" s="59">
        <v>0</v>
      </c>
      <c r="H6" s="59">
        <v>4519098</v>
      </c>
      <c r="I6" s="59">
        <v>4519098</v>
      </c>
      <c r="J6" s="59">
        <v>3280470</v>
      </c>
      <c r="K6" s="59">
        <v>5995461</v>
      </c>
      <c r="L6" s="59">
        <v>102040</v>
      </c>
      <c r="M6" s="59">
        <v>9377971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13897069</v>
      </c>
      <c r="W6" s="59">
        <v>23070275</v>
      </c>
      <c r="X6" s="59">
        <v>-9173206</v>
      </c>
      <c r="Y6" s="60">
        <v>-39.76</v>
      </c>
      <c r="Z6" s="61">
        <v>46140550</v>
      </c>
    </row>
    <row r="7" spans="1:26" ht="13.5">
      <c r="A7" s="57" t="s">
        <v>33</v>
      </c>
      <c r="B7" s="18">
        <v>17954137</v>
      </c>
      <c r="C7" s="18">
        <v>0</v>
      </c>
      <c r="D7" s="58">
        <v>18376000</v>
      </c>
      <c r="E7" s="59">
        <v>18376000</v>
      </c>
      <c r="F7" s="59">
        <v>0</v>
      </c>
      <c r="G7" s="59">
        <v>2766592</v>
      </c>
      <c r="H7" s="59">
        <v>1501617</v>
      </c>
      <c r="I7" s="59">
        <v>4268209</v>
      </c>
      <c r="J7" s="59">
        <v>1591977</v>
      </c>
      <c r="K7" s="59">
        <v>1639383</v>
      </c>
      <c r="L7" s="59">
        <v>1588743</v>
      </c>
      <c r="M7" s="59">
        <v>4820103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9088312</v>
      </c>
      <c r="W7" s="59">
        <v>9188000</v>
      </c>
      <c r="X7" s="59">
        <v>-99688</v>
      </c>
      <c r="Y7" s="60">
        <v>-1.08</v>
      </c>
      <c r="Z7" s="61">
        <v>18376000</v>
      </c>
    </row>
    <row r="8" spans="1:26" ht="13.5">
      <c r="A8" s="57" t="s">
        <v>34</v>
      </c>
      <c r="B8" s="18">
        <v>382166299</v>
      </c>
      <c r="C8" s="18">
        <v>0</v>
      </c>
      <c r="D8" s="58">
        <v>428340505</v>
      </c>
      <c r="E8" s="59">
        <v>428340505</v>
      </c>
      <c r="F8" s="59">
        <v>179977266</v>
      </c>
      <c r="G8" s="59">
        <v>2792501</v>
      </c>
      <c r="H8" s="59">
        <v>-23388736</v>
      </c>
      <c r="I8" s="59">
        <v>159381031</v>
      </c>
      <c r="J8" s="59">
        <v>804206</v>
      </c>
      <c r="K8" s="59">
        <v>84781301</v>
      </c>
      <c r="L8" s="59">
        <v>748562</v>
      </c>
      <c r="M8" s="59">
        <v>86334069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245715100</v>
      </c>
      <c r="W8" s="59">
        <v>214170253</v>
      </c>
      <c r="X8" s="59">
        <v>31544847</v>
      </c>
      <c r="Y8" s="60">
        <v>14.73</v>
      </c>
      <c r="Z8" s="61">
        <v>428340505</v>
      </c>
    </row>
    <row r="9" spans="1:26" ht="13.5">
      <c r="A9" s="57" t="s">
        <v>35</v>
      </c>
      <c r="B9" s="18">
        <v>34478630</v>
      </c>
      <c r="C9" s="18">
        <v>0</v>
      </c>
      <c r="D9" s="58">
        <v>42343800</v>
      </c>
      <c r="E9" s="59">
        <v>42343800</v>
      </c>
      <c r="F9" s="59">
        <v>0</v>
      </c>
      <c r="G9" s="59">
        <v>52189</v>
      </c>
      <c r="H9" s="59">
        <v>216416</v>
      </c>
      <c r="I9" s="59">
        <v>268605</v>
      </c>
      <c r="J9" s="59">
        <v>51783</v>
      </c>
      <c r="K9" s="59">
        <v>25437</v>
      </c>
      <c r="L9" s="59">
        <v>35480</v>
      </c>
      <c r="M9" s="59">
        <v>112700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381305</v>
      </c>
      <c r="W9" s="59">
        <v>21171900</v>
      </c>
      <c r="X9" s="59">
        <v>-20790595</v>
      </c>
      <c r="Y9" s="60">
        <v>-98.2</v>
      </c>
      <c r="Z9" s="61">
        <v>42343800</v>
      </c>
    </row>
    <row r="10" spans="1:26" ht="25.5">
      <c r="A10" s="62" t="s">
        <v>105</v>
      </c>
      <c r="B10" s="63">
        <f>SUM(B5:B9)</f>
        <v>463932373</v>
      </c>
      <c r="C10" s="63">
        <f>SUM(C5:C9)</f>
        <v>0</v>
      </c>
      <c r="D10" s="64">
        <f aca="true" t="shared" si="0" ref="D10:Z10">SUM(D5:D9)</f>
        <v>535200855</v>
      </c>
      <c r="E10" s="65">
        <f t="shared" si="0"/>
        <v>535200855</v>
      </c>
      <c r="F10" s="65">
        <f t="shared" si="0"/>
        <v>179977266</v>
      </c>
      <c r="G10" s="65">
        <f t="shared" si="0"/>
        <v>5611282</v>
      </c>
      <c r="H10" s="65">
        <f t="shared" si="0"/>
        <v>-17151605</v>
      </c>
      <c r="I10" s="65">
        <f t="shared" si="0"/>
        <v>168436943</v>
      </c>
      <c r="J10" s="65">
        <f t="shared" si="0"/>
        <v>5728436</v>
      </c>
      <c r="K10" s="65">
        <f t="shared" si="0"/>
        <v>92441582</v>
      </c>
      <c r="L10" s="65">
        <f t="shared" si="0"/>
        <v>2474825</v>
      </c>
      <c r="M10" s="65">
        <f t="shared" si="0"/>
        <v>100644843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269081786</v>
      </c>
      <c r="W10" s="65">
        <f t="shared" si="0"/>
        <v>267600428</v>
      </c>
      <c r="X10" s="65">
        <f t="shared" si="0"/>
        <v>1481358</v>
      </c>
      <c r="Y10" s="66">
        <f>+IF(W10&lt;&gt;0,(X10/W10)*100,0)</f>
        <v>0.5535708634965262</v>
      </c>
      <c r="Z10" s="67">
        <f t="shared" si="0"/>
        <v>535200855</v>
      </c>
    </row>
    <row r="11" spans="1:26" ht="13.5">
      <c r="A11" s="57" t="s">
        <v>36</v>
      </c>
      <c r="B11" s="18">
        <v>176960751</v>
      </c>
      <c r="C11" s="18">
        <v>0</v>
      </c>
      <c r="D11" s="58">
        <v>216687600</v>
      </c>
      <c r="E11" s="59">
        <v>216687600</v>
      </c>
      <c r="F11" s="59">
        <v>15063525</v>
      </c>
      <c r="G11" s="59">
        <v>9012875</v>
      </c>
      <c r="H11" s="59">
        <v>21669397</v>
      </c>
      <c r="I11" s="59">
        <v>45745797</v>
      </c>
      <c r="J11" s="59">
        <v>16384560</v>
      </c>
      <c r="K11" s="59">
        <v>15293511</v>
      </c>
      <c r="L11" s="59">
        <v>14676209</v>
      </c>
      <c r="M11" s="59">
        <v>46354280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92100077</v>
      </c>
      <c r="W11" s="59">
        <v>108343800</v>
      </c>
      <c r="X11" s="59">
        <v>-16243723</v>
      </c>
      <c r="Y11" s="60">
        <v>-14.99</v>
      </c>
      <c r="Z11" s="61">
        <v>216687600</v>
      </c>
    </row>
    <row r="12" spans="1:26" ht="13.5">
      <c r="A12" s="57" t="s">
        <v>37</v>
      </c>
      <c r="B12" s="18">
        <v>9094273</v>
      </c>
      <c r="C12" s="18">
        <v>0</v>
      </c>
      <c r="D12" s="58">
        <v>7896000</v>
      </c>
      <c r="E12" s="59">
        <v>7896000</v>
      </c>
      <c r="F12" s="59">
        <v>779176</v>
      </c>
      <c r="G12" s="59">
        <v>779176</v>
      </c>
      <c r="H12" s="59">
        <v>688651</v>
      </c>
      <c r="I12" s="59">
        <v>2247003</v>
      </c>
      <c r="J12" s="59">
        <v>848388</v>
      </c>
      <c r="K12" s="59">
        <v>787074</v>
      </c>
      <c r="L12" s="59">
        <v>781205</v>
      </c>
      <c r="M12" s="59">
        <v>2416667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4663670</v>
      </c>
      <c r="W12" s="59">
        <v>3948000</v>
      </c>
      <c r="X12" s="59">
        <v>715670</v>
      </c>
      <c r="Y12" s="60">
        <v>18.13</v>
      </c>
      <c r="Z12" s="61">
        <v>7896000</v>
      </c>
    </row>
    <row r="13" spans="1:26" ht="13.5">
      <c r="A13" s="57" t="s">
        <v>106</v>
      </c>
      <c r="B13" s="18">
        <v>64349452</v>
      </c>
      <c r="C13" s="18">
        <v>0</v>
      </c>
      <c r="D13" s="58">
        <v>100299561</v>
      </c>
      <c r="E13" s="59">
        <v>100299561</v>
      </c>
      <c r="F13" s="59">
        <v>0</v>
      </c>
      <c r="G13" s="59">
        <v>0</v>
      </c>
      <c r="H13" s="59">
        <v>22700104</v>
      </c>
      <c r="I13" s="59">
        <v>22700104</v>
      </c>
      <c r="J13" s="59">
        <v>7571790</v>
      </c>
      <c r="K13" s="59">
        <v>7568102</v>
      </c>
      <c r="L13" s="59">
        <v>7288822</v>
      </c>
      <c r="M13" s="59">
        <v>22428714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45128818</v>
      </c>
      <c r="W13" s="59">
        <v>50149781</v>
      </c>
      <c r="X13" s="59">
        <v>-5020963</v>
      </c>
      <c r="Y13" s="60">
        <v>-10.01</v>
      </c>
      <c r="Z13" s="61">
        <v>100299561</v>
      </c>
    </row>
    <row r="14" spans="1:26" ht="13.5">
      <c r="A14" s="57" t="s">
        <v>38</v>
      </c>
      <c r="B14" s="18">
        <v>0</v>
      </c>
      <c r="C14" s="18">
        <v>0</v>
      </c>
      <c r="D14" s="58">
        <v>454700</v>
      </c>
      <c r="E14" s="59">
        <v>454700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227350</v>
      </c>
      <c r="X14" s="59">
        <v>-227350</v>
      </c>
      <c r="Y14" s="60">
        <v>-100</v>
      </c>
      <c r="Z14" s="61">
        <v>454700</v>
      </c>
    </row>
    <row r="15" spans="1:26" ht="13.5">
      <c r="A15" s="57" t="s">
        <v>39</v>
      </c>
      <c r="B15" s="18">
        <v>44310716</v>
      </c>
      <c r="C15" s="18">
        <v>0</v>
      </c>
      <c r="D15" s="58">
        <v>55000000</v>
      </c>
      <c r="E15" s="59">
        <v>55000000</v>
      </c>
      <c r="F15" s="59">
        <v>0</v>
      </c>
      <c r="G15" s="59">
        <v>0</v>
      </c>
      <c r="H15" s="59">
        <v>7381172</v>
      </c>
      <c r="I15" s="59">
        <v>7381172</v>
      </c>
      <c r="J15" s="59">
        <v>4089761</v>
      </c>
      <c r="K15" s="59">
        <v>3958896</v>
      </c>
      <c r="L15" s="59">
        <v>3762930</v>
      </c>
      <c r="M15" s="59">
        <v>11811587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19192759</v>
      </c>
      <c r="W15" s="59">
        <v>27500000</v>
      </c>
      <c r="X15" s="59">
        <v>-8307241</v>
      </c>
      <c r="Y15" s="60">
        <v>-30.21</v>
      </c>
      <c r="Z15" s="61">
        <v>55000000</v>
      </c>
    </row>
    <row r="16" spans="1:26" ht="13.5">
      <c r="A16" s="68" t="s">
        <v>40</v>
      </c>
      <c r="B16" s="18">
        <v>800000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217083455</v>
      </c>
      <c r="C17" s="18">
        <v>0</v>
      </c>
      <c r="D17" s="58">
        <v>255282294</v>
      </c>
      <c r="E17" s="59">
        <v>255282294</v>
      </c>
      <c r="F17" s="59">
        <v>4574444</v>
      </c>
      <c r="G17" s="59">
        <v>563029</v>
      </c>
      <c r="H17" s="59">
        <v>28602649</v>
      </c>
      <c r="I17" s="59">
        <v>33740122</v>
      </c>
      <c r="J17" s="59">
        <v>10979526</v>
      </c>
      <c r="K17" s="59">
        <v>29495150</v>
      </c>
      <c r="L17" s="59">
        <v>18203126</v>
      </c>
      <c r="M17" s="59">
        <v>58677802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92417924</v>
      </c>
      <c r="W17" s="59">
        <v>127641147</v>
      </c>
      <c r="X17" s="59">
        <v>-35223223</v>
      </c>
      <c r="Y17" s="60">
        <v>-27.6</v>
      </c>
      <c r="Z17" s="61">
        <v>255282294</v>
      </c>
    </row>
    <row r="18" spans="1:26" ht="13.5">
      <c r="A18" s="69" t="s">
        <v>42</v>
      </c>
      <c r="B18" s="70">
        <f>SUM(B11:B17)</f>
        <v>512598647</v>
      </c>
      <c r="C18" s="70">
        <f>SUM(C11:C17)</f>
        <v>0</v>
      </c>
      <c r="D18" s="71">
        <f aca="true" t="shared" si="1" ref="D18:Z18">SUM(D11:D17)</f>
        <v>635620155</v>
      </c>
      <c r="E18" s="72">
        <f t="shared" si="1"/>
        <v>635620155</v>
      </c>
      <c r="F18" s="72">
        <f t="shared" si="1"/>
        <v>20417145</v>
      </c>
      <c r="G18" s="72">
        <f t="shared" si="1"/>
        <v>10355080</v>
      </c>
      <c r="H18" s="72">
        <f t="shared" si="1"/>
        <v>81041973</v>
      </c>
      <c r="I18" s="72">
        <f t="shared" si="1"/>
        <v>111814198</v>
      </c>
      <c r="J18" s="72">
        <f t="shared" si="1"/>
        <v>39874025</v>
      </c>
      <c r="K18" s="72">
        <f t="shared" si="1"/>
        <v>57102733</v>
      </c>
      <c r="L18" s="72">
        <f t="shared" si="1"/>
        <v>44712292</v>
      </c>
      <c r="M18" s="72">
        <f t="shared" si="1"/>
        <v>141689050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253503248</v>
      </c>
      <c r="W18" s="72">
        <f t="shared" si="1"/>
        <v>317810078</v>
      </c>
      <c r="X18" s="72">
        <f t="shared" si="1"/>
        <v>-64306830</v>
      </c>
      <c r="Y18" s="66">
        <f>+IF(W18&lt;&gt;0,(X18/W18)*100,0)</f>
        <v>-20.23435833271467</v>
      </c>
      <c r="Z18" s="73">
        <f t="shared" si="1"/>
        <v>635620155</v>
      </c>
    </row>
    <row r="19" spans="1:26" ht="13.5">
      <c r="A19" s="69" t="s">
        <v>43</v>
      </c>
      <c r="B19" s="74">
        <f>+B10-B18</f>
        <v>-48666274</v>
      </c>
      <c r="C19" s="74">
        <f>+C10-C18</f>
        <v>0</v>
      </c>
      <c r="D19" s="75">
        <f aca="true" t="shared" si="2" ref="D19:Z19">+D10-D18</f>
        <v>-100419300</v>
      </c>
      <c r="E19" s="76">
        <f t="shared" si="2"/>
        <v>-100419300</v>
      </c>
      <c r="F19" s="76">
        <f t="shared" si="2"/>
        <v>159560121</v>
      </c>
      <c r="G19" s="76">
        <f t="shared" si="2"/>
        <v>-4743798</v>
      </c>
      <c r="H19" s="76">
        <f t="shared" si="2"/>
        <v>-98193578</v>
      </c>
      <c r="I19" s="76">
        <f t="shared" si="2"/>
        <v>56622745</v>
      </c>
      <c r="J19" s="76">
        <f t="shared" si="2"/>
        <v>-34145589</v>
      </c>
      <c r="K19" s="76">
        <f t="shared" si="2"/>
        <v>35338849</v>
      </c>
      <c r="L19" s="76">
        <f t="shared" si="2"/>
        <v>-42237467</v>
      </c>
      <c r="M19" s="76">
        <f t="shared" si="2"/>
        <v>-41044207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15578538</v>
      </c>
      <c r="W19" s="76">
        <f>IF(E10=E18,0,W10-W18)</f>
        <v>-50209650</v>
      </c>
      <c r="X19" s="76">
        <f t="shared" si="2"/>
        <v>65788188</v>
      </c>
      <c r="Y19" s="77">
        <f>+IF(W19&lt;&gt;0,(X19/W19)*100,0)</f>
        <v>-131.02697987339087</v>
      </c>
      <c r="Z19" s="78">
        <f t="shared" si="2"/>
        <v>-100419300</v>
      </c>
    </row>
    <row r="20" spans="1:26" ht="13.5">
      <c r="A20" s="57" t="s">
        <v>44</v>
      </c>
      <c r="B20" s="18">
        <v>287991188</v>
      </c>
      <c r="C20" s="18">
        <v>0</v>
      </c>
      <c r="D20" s="58">
        <v>0</v>
      </c>
      <c r="E20" s="59">
        <v>0</v>
      </c>
      <c r="F20" s="59">
        <v>29716883</v>
      </c>
      <c r="G20" s="59">
        <v>0</v>
      </c>
      <c r="H20" s="59">
        <v>-7693124</v>
      </c>
      <c r="I20" s="59">
        <v>22023759</v>
      </c>
      <c r="J20" s="59">
        <v>39147824</v>
      </c>
      <c r="K20" s="59">
        <v>31057434</v>
      </c>
      <c r="L20" s="59">
        <v>19526774</v>
      </c>
      <c r="M20" s="59">
        <v>89732032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111755791</v>
      </c>
      <c r="W20" s="59">
        <v>0</v>
      </c>
      <c r="X20" s="59">
        <v>111755791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239324914</v>
      </c>
      <c r="C22" s="85">
        <f>SUM(C19:C21)</f>
        <v>0</v>
      </c>
      <c r="D22" s="86">
        <f aca="true" t="shared" si="3" ref="D22:Z22">SUM(D19:D21)</f>
        <v>-100419300</v>
      </c>
      <c r="E22" s="87">
        <f t="shared" si="3"/>
        <v>-100419300</v>
      </c>
      <c r="F22" s="87">
        <f t="shared" si="3"/>
        <v>189277004</v>
      </c>
      <c r="G22" s="87">
        <f t="shared" si="3"/>
        <v>-4743798</v>
      </c>
      <c r="H22" s="87">
        <f t="shared" si="3"/>
        <v>-105886702</v>
      </c>
      <c r="I22" s="87">
        <f t="shared" si="3"/>
        <v>78646504</v>
      </c>
      <c r="J22" s="87">
        <f t="shared" si="3"/>
        <v>5002235</v>
      </c>
      <c r="K22" s="87">
        <f t="shared" si="3"/>
        <v>66396283</v>
      </c>
      <c r="L22" s="87">
        <f t="shared" si="3"/>
        <v>-22710693</v>
      </c>
      <c r="M22" s="87">
        <f t="shared" si="3"/>
        <v>48687825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127334329</v>
      </c>
      <c r="W22" s="87">
        <f t="shared" si="3"/>
        <v>-50209650</v>
      </c>
      <c r="X22" s="87">
        <f t="shared" si="3"/>
        <v>177543979</v>
      </c>
      <c r="Y22" s="88">
        <f>+IF(W22&lt;&gt;0,(X22/W22)*100,0)</f>
        <v>-353.60529101477505</v>
      </c>
      <c r="Z22" s="89">
        <f t="shared" si="3"/>
        <v>-100419300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239324914</v>
      </c>
      <c r="C24" s="74">
        <f>SUM(C22:C23)</f>
        <v>0</v>
      </c>
      <c r="D24" s="75">
        <f aca="true" t="shared" si="4" ref="D24:Z24">SUM(D22:D23)</f>
        <v>-100419300</v>
      </c>
      <c r="E24" s="76">
        <f t="shared" si="4"/>
        <v>-100419300</v>
      </c>
      <c r="F24" s="76">
        <f t="shared" si="4"/>
        <v>189277004</v>
      </c>
      <c r="G24" s="76">
        <f t="shared" si="4"/>
        <v>-4743798</v>
      </c>
      <c r="H24" s="76">
        <f t="shared" si="4"/>
        <v>-105886702</v>
      </c>
      <c r="I24" s="76">
        <f t="shared" si="4"/>
        <v>78646504</v>
      </c>
      <c r="J24" s="76">
        <f t="shared" si="4"/>
        <v>5002235</v>
      </c>
      <c r="K24" s="76">
        <f t="shared" si="4"/>
        <v>66396283</v>
      </c>
      <c r="L24" s="76">
        <f t="shared" si="4"/>
        <v>-22710693</v>
      </c>
      <c r="M24" s="76">
        <f t="shared" si="4"/>
        <v>48687825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127334329</v>
      </c>
      <c r="W24" s="76">
        <f t="shared" si="4"/>
        <v>-50209650</v>
      </c>
      <c r="X24" s="76">
        <f t="shared" si="4"/>
        <v>177543979</v>
      </c>
      <c r="Y24" s="77">
        <f>+IF(W24&lt;&gt;0,(X24/W24)*100,0)</f>
        <v>-353.60529101477505</v>
      </c>
      <c r="Z24" s="78">
        <f t="shared" si="4"/>
        <v>-100419300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307201269</v>
      </c>
      <c r="C27" s="21">
        <v>0</v>
      </c>
      <c r="D27" s="98">
        <v>272653145</v>
      </c>
      <c r="E27" s="99">
        <v>272653145</v>
      </c>
      <c r="F27" s="99">
        <v>3276183</v>
      </c>
      <c r="G27" s="99">
        <v>2136915</v>
      </c>
      <c r="H27" s="99">
        <v>1057813</v>
      </c>
      <c r="I27" s="99">
        <v>6470911</v>
      </c>
      <c r="J27" s="99">
        <v>11635214</v>
      </c>
      <c r="K27" s="99">
        <v>10072197</v>
      </c>
      <c r="L27" s="99">
        <v>11024627</v>
      </c>
      <c r="M27" s="99">
        <v>32732038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39202949</v>
      </c>
      <c r="W27" s="99">
        <v>136326573</v>
      </c>
      <c r="X27" s="99">
        <v>-97123624</v>
      </c>
      <c r="Y27" s="100">
        <v>-71.24</v>
      </c>
      <c r="Z27" s="101">
        <v>272653145</v>
      </c>
    </row>
    <row r="28" spans="1:26" ht="13.5">
      <c r="A28" s="102" t="s">
        <v>44</v>
      </c>
      <c r="B28" s="18">
        <v>307201269</v>
      </c>
      <c r="C28" s="18">
        <v>0</v>
      </c>
      <c r="D28" s="58">
        <v>272653145</v>
      </c>
      <c r="E28" s="59">
        <v>272653145</v>
      </c>
      <c r="F28" s="59">
        <v>3276183</v>
      </c>
      <c r="G28" s="59">
        <v>2136915</v>
      </c>
      <c r="H28" s="59">
        <v>1057813</v>
      </c>
      <c r="I28" s="59">
        <v>6470911</v>
      </c>
      <c r="J28" s="59">
        <v>11635214</v>
      </c>
      <c r="K28" s="59">
        <v>10072197</v>
      </c>
      <c r="L28" s="59">
        <v>11024627</v>
      </c>
      <c r="M28" s="59">
        <v>32732038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39202949</v>
      </c>
      <c r="W28" s="59">
        <v>136326573</v>
      </c>
      <c r="X28" s="59">
        <v>-97123624</v>
      </c>
      <c r="Y28" s="60">
        <v>-71.24</v>
      </c>
      <c r="Z28" s="61">
        <v>272653145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307201269</v>
      </c>
      <c r="C32" s="21">
        <f>SUM(C28:C31)</f>
        <v>0</v>
      </c>
      <c r="D32" s="98">
        <f aca="true" t="shared" si="5" ref="D32:Z32">SUM(D28:D31)</f>
        <v>272653145</v>
      </c>
      <c r="E32" s="99">
        <f t="shared" si="5"/>
        <v>272653145</v>
      </c>
      <c r="F32" s="99">
        <f t="shared" si="5"/>
        <v>3276183</v>
      </c>
      <c r="G32" s="99">
        <f t="shared" si="5"/>
        <v>2136915</v>
      </c>
      <c r="H32" s="99">
        <f t="shared" si="5"/>
        <v>1057813</v>
      </c>
      <c r="I32" s="99">
        <f t="shared" si="5"/>
        <v>6470911</v>
      </c>
      <c r="J32" s="99">
        <f t="shared" si="5"/>
        <v>11635214</v>
      </c>
      <c r="K32" s="99">
        <f t="shared" si="5"/>
        <v>10072197</v>
      </c>
      <c r="L32" s="99">
        <f t="shared" si="5"/>
        <v>11024627</v>
      </c>
      <c r="M32" s="99">
        <f t="shared" si="5"/>
        <v>32732038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39202949</v>
      </c>
      <c r="W32" s="99">
        <f t="shared" si="5"/>
        <v>136326573</v>
      </c>
      <c r="X32" s="99">
        <f t="shared" si="5"/>
        <v>-97123624</v>
      </c>
      <c r="Y32" s="100">
        <f>+IF(W32&lt;&gt;0,(X32/W32)*100,0)</f>
        <v>-71.2433547346635</v>
      </c>
      <c r="Z32" s="101">
        <f t="shared" si="5"/>
        <v>272653145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520977150</v>
      </c>
      <c r="E35" s="59">
        <v>520977150</v>
      </c>
      <c r="F35" s="59">
        <v>541869582</v>
      </c>
      <c r="G35" s="59">
        <v>401519603</v>
      </c>
      <c r="H35" s="59">
        <v>397858395</v>
      </c>
      <c r="I35" s="59">
        <v>397858395</v>
      </c>
      <c r="J35" s="59">
        <v>498940126</v>
      </c>
      <c r="K35" s="59">
        <v>555621416</v>
      </c>
      <c r="L35" s="59">
        <v>494022923</v>
      </c>
      <c r="M35" s="59">
        <v>494022923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494022923</v>
      </c>
      <c r="W35" s="59">
        <v>260488575</v>
      </c>
      <c r="X35" s="59">
        <v>233534348</v>
      </c>
      <c r="Y35" s="60">
        <v>89.65</v>
      </c>
      <c r="Z35" s="61">
        <v>520977150</v>
      </c>
    </row>
    <row r="36" spans="1:26" ht="13.5">
      <c r="A36" s="57" t="s">
        <v>53</v>
      </c>
      <c r="B36" s="18">
        <v>0</v>
      </c>
      <c r="C36" s="18">
        <v>0</v>
      </c>
      <c r="D36" s="58">
        <v>1672824569</v>
      </c>
      <c r="E36" s="59">
        <v>1672824569</v>
      </c>
      <c r="F36" s="59">
        <v>1276499818</v>
      </c>
      <c r="G36" s="59">
        <v>1276499817</v>
      </c>
      <c r="H36" s="59">
        <v>1521466841</v>
      </c>
      <c r="I36" s="59">
        <v>1521466841</v>
      </c>
      <c r="J36" s="59">
        <v>1519755680</v>
      </c>
      <c r="K36" s="59">
        <v>1520214469</v>
      </c>
      <c r="L36" s="59">
        <v>1524175227</v>
      </c>
      <c r="M36" s="59">
        <v>1524175227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1524175227</v>
      </c>
      <c r="W36" s="59">
        <v>836412285</v>
      </c>
      <c r="X36" s="59">
        <v>687762942</v>
      </c>
      <c r="Y36" s="60">
        <v>82.23</v>
      </c>
      <c r="Z36" s="61">
        <v>1672824569</v>
      </c>
    </row>
    <row r="37" spans="1:26" ht="13.5">
      <c r="A37" s="57" t="s">
        <v>54</v>
      </c>
      <c r="B37" s="18">
        <v>0</v>
      </c>
      <c r="C37" s="18">
        <v>0</v>
      </c>
      <c r="D37" s="58">
        <v>82217360</v>
      </c>
      <c r="E37" s="59">
        <v>82217360</v>
      </c>
      <c r="F37" s="59">
        <v>310548876</v>
      </c>
      <c r="G37" s="59">
        <v>104865068</v>
      </c>
      <c r="H37" s="59">
        <v>198903673</v>
      </c>
      <c r="I37" s="59">
        <v>198903673</v>
      </c>
      <c r="J37" s="59">
        <v>333231143</v>
      </c>
      <c r="K37" s="59">
        <v>326262049</v>
      </c>
      <c r="L37" s="59">
        <v>300046458</v>
      </c>
      <c r="M37" s="59">
        <v>300046458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300046458</v>
      </c>
      <c r="W37" s="59">
        <v>41108680</v>
      </c>
      <c r="X37" s="59">
        <v>258937778</v>
      </c>
      <c r="Y37" s="60">
        <v>629.89</v>
      </c>
      <c r="Z37" s="61">
        <v>82217360</v>
      </c>
    </row>
    <row r="38" spans="1:26" ht="13.5">
      <c r="A38" s="57" t="s">
        <v>55</v>
      </c>
      <c r="B38" s="18">
        <v>0</v>
      </c>
      <c r="C38" s="18">
        <v>0</v>
      </c>
      <c r="D38" s="58">
        <v>15151657</v>
      </c>
      <c r="E38" s="59">
        <v>15151657</v>
      </c>
      <c r="F38" s="59">
        <v>9523000</v>
      </c>
      <c r="G38" s="59">
        <v>9523000</v>
      </c>
      <c r="H38" s="59">
        <v>14125557</v>
      </c>
      <c r="I38" s="59">
        <v>14125557</v>
      </c>
      <c r="J38" s="59">
        <v>14125557</v>
      </c>
      <c r="K38" s="59">
        <v>14125557</v>
      </c>
      <c r="L38" s="59">
        <v>14125557</v>
      </c>
      <c r="M38" s="59">
        <v>14125557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14125557</v>
      </c>
      <c r="W38" s="59">
        <v>7575829</v>
      </c>
      <c r="X38" s="59">
        <v>6549728</v>
      </c>
      <c r="Y38" s="60">
        <v>86.46</v>
      </c>
      <c r="Z38" s="61">
        <v>15151657</v>
      </c>
    </row>
    <row r="39" spans="1:26" ht="13.5">
      <c r="A39" s="57" t="s">
        <v>56</v>
      </c>
      <c r="B39" s="18">
        <v>0</v>
      </c>
      <c r="C39" s="18">
        <v>0</v>
      </c>
      <c r="D39" s="58">
        <v>2096432702</v>
      </c>
      <c r="E39" s="59">
        <v>2096432702</v>
      </c>
      <c r="F39" s="59">
        <v>1498297523</v>
      </c>
      <c r="G39" s="59">
        <v>1563631352</v>
      </c>
      <c r="H39" s="59">
        <v>1706296005</v>
      </c>
      <c r="I39" s="59">
        <v>1706296005</v>
      </c>
      <c r="J39" s="59">
        <v>1671339106</v>
      </c>
      <c r="K39" s="59">
        <v>1735448279</v>
      </c>
      <c r="L39" s="59">
        <v>1704026136</v>
      </c>
      <c r="M39" s="59">
        <v>1704026136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1704026136</v>
      </c>
      <c r="W39" s="59">
        <v>1048216351</v>
      </c>
      <c r="X39" s="59">
        <v>655809785</v>
      </c>
      <c r="Y39" s="60">
        <v>62.56</v>
      </c>
      <c r="Z39" s="61">
        <v>2096432702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245015487</v>
      </c>
      <c r="C42" s="18">
        <v>0</v>
      </c>
      <c r="D42" s="58">
        <v>226542857</v>
      </c>
      <c r="E42" s="59">
        <v>226542857</v>
      </c>
      <c r="F42" s="59">
        <v>189743669</v>
      </c>
      <c r="G42" s="59">
        <v>-25832879</v>
      </c>
      <c r="H42" s="59">
        <v>-36415875</v>
      </c>
      <c r="I42" s="59">
        <v>127494915</v>
      </c>
      <c r="J42" s="59">
        <v>110072658</v>
      </c>
      <c r="K42" s="59">
        <v>60648930</v>
      </c>
      <c r="L42" s="59">
        <v>-25520516</v>
      </c>
      <c r="M42" s="59">
        <v>145201072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272695987</v>
      </c>
      <c r="W42" s="59">
        <v>132543183</v>
      </c>
      <c r="X42" s="59">
        <v>140152804</v>
      </c>
      <c r="Y42" s="60">
        <v>105.74</v>
      </c>
      <c r="Z42" s="61">
        <v>226542857</v>
      </c>
    </row>
    <row r="43" spans="1:26" ht="13.5">
      <c r="A43" s="57" t="s">
        <v>59</v>
      </c>
      <c r="B43" s="18">
        <v>-252068264</v>
      </c>
      <c r="C43" s="18">
        <v>0</v>
      </c>
      <c r="D43" s="58">
        <v>-252510557</v>
      </c>
      <c r="E43" s="59">
        <v>-252510557</v>
      </c>
      <c r="F43" s="59">
        <v>-3276183</v>
      </c>
      <c r="G43" s="59">
        <v>-2136915</v>
      </c>
      <c r="H43" s="59">
        <v>-41270028</v>
      </c>
      <c r="I43" s="59">
        <v>-46683126</v>
      </c>
      <c r="J43" s="59">
        <v>-23161071</v>
      </c>
      <c r="K43" s="59">
        <v>10530728</v>
      </c>
      <c r="L43" s="59">
        <v>-35966387</v>
      </c>
      <c r="M43" s="59">
        <v>-48596730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-95279856</v>
      </c>
      <c r="W43" s="59">
        <v>-136401570</v>
      </c>
      <c r="X43" s="59">
        <v>41121714</v>
      </c>
      <c r="Y43" s="60">
        <v>-30.15</v>
      </c>
      <c r="Z43" s="61">
        <v>-252510557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254240426</v>
      </c>
      <c r="C45" s="21">
        <v>0</v>
      </c>
      <c r="D45" s="98">
        <v>151691624</v>
      </c>
      <c r="E45" s="99">
        <v>151691624</v>
      </c>
      <c r="F45" s="99">
        <v>434717811</v>
      </c>
      <c r="G45" s="99">
        <v>406748017</v>
      </c>
      <c r="H45" s="99">
        <v>329062114</v>
      </c>
      <c r="I45" s="99">
        <v>329062114</v>
      </c>
      <c r="J45" s="99">
        <v>415973701</v>
      </c>
      <c r="K45" s="99">
        <v>487153359</v>
      </c>
      <c r="L45" s="99">
        <v>425666456</v>
      </c>
      <c r="M45" s="99">
        <v>425666456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425666456</v>
      </c>
      <c r="W45" s="99">
        <v>173800937</v>
      </c>
      <c r="X45" s="99">
        <v>251865519</v>
      </c>
      <c r="Y45" s="100">
        <v>144.92</v>
      </c>
      <c r="Z45" s="101">
        <v>151691624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5328079</v>
      </c>
      <c r="C49" s="51">
        <v>0</v>
      </c>
      <c r="D49" s="128">
        <v>8939354</v>
      </c>
      <c r="E49" s="53">
        <v>8162923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11589046</v>
      </c>
      <c r="W49" s="53">
        <v>0</v>
      </c>
      <c r="X49" s="53">
        <v>13176504</v>
      </c>
      <c r="Y49" s="53">
        <v>47195906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15253891</v>
      </c>
      <c r="C51" s="51">
        <v>0</v>
      </c>
      <c r="D51" s="128">
        <v>1302636</v>
      </c>
      <c r="E51" s="53">
        <v>133963486</v>
      </c>
      <c r="F51" s="53">
        <v>0</v>
      </c>
      <c r="G51" s="53">
        <v>0</v>
      </c>
      <c r="H51" s="53">
        <v>0</v>
      </c>
      <c r="I51" s="53">
        <v>44962</v>
      </c>
      <c r="J51" s="53">
        <v>0</v>
      </c>
      <c r="K51" s="53">
        <v>0</v>
      </c>
      <c r="L51" s="53">
        <v>0</v>
      </c>
      <c r="M51" s="53">
        <v>1506157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18373984</v>
      </c>
      <c r="W51" s="53">
        <v>9795036</v>
      </c>
      <c r="X51" s="53">
        <v>115907406</v>
      </c>
      <c r="Y51" s="53">
        <v>296147558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91.77133779289584</v>
      </c>
      <c r="E58" s="7">
        <f t="shared" si="6"/>
        <v>91.77133779289584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91.77133779289584</v>
      </c>
      <c r="X58" s="7">
        <f t="shared" si="6"/>
        <v>0</v>
      </c>
      <c r="Y58" s="7">
        <f t="shared" si="6"/>
        <v>0</v>
      </c>
      <c r="Z58" s="8">
        <f t="shared" si="6"/>
        <v>91.77133779289584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91.77133779289584</v>
      </c>
      <c r="E60" s="13">
        <f t="shared" si="7"/>
        <v>91.77133779289584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91.77133779289584</v>
      </c>
      <c r="X60" s="13">
        <f t="shared" si="7"/>
        <v>0</v>
      </c>
      <c r="Y60" s="13">
        <f t="shared" si="7"/>
        <v>0</v>
      </c>
      <c r="Z60" s="14">
        <f t="shared" si="7"/>
        <v>91.77133779289584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91.77133779289584</v>
      </c>
      <c r="E62" s="13">
        <f t="shared" si="7"/>
        <v>91.77133779289584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91.77133779289584</v>
      </c>
      <c r="X62" s="13">
        <f t="shared" si="7"/>
        <v>0</v>
      </c>
      <c r="Y62" s="13">
        <f t="shared" si="7"/>
        <v>0</v>
      </c>
      <c r="Z62" s="14">
        <f t="shared" si="7"/>
        <v>91.77133779289584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34776926</v>
      </c>
      <c r="C67" s="23"/>
      <c r="D67" s="24">
        <v>46140550</v>
      </c>
      <c r="E67" s="25">
        <v>46140550</v>
      </c>
      <c r="F67" s="25"/>
      <c r="G67" s="25"/>
      <c r="H67" s="25">
        <v>4519098</v>
      </c>
      <c r="I67" s="25">
        <v>4519098</v>
      </c>
      <c r="J67" s="25">
        <v>3280470</v>
      </c>
      <c r="K67" s="25">
        <v>5995461</v>
      </c>
      <c r="L67" s="25">
        <v>102040</v>
      </c>
      <c r="M67" s="25">
        <v>9377971</v>
      </c>
      <c r="N67" s="25"/>
      <c r="O67" s="25"/>
      <c r="P67" s="25"/>
      <c r="Q67" s="25"/>
      <c r="R67" s="25"/>
      <c r="S67" s="25"/>
      <c r="T67" s="25"/>
      <c r="U67" s="25"/>
      <c r="V67" s="25">
        <v>13897069</v>
      </c>
      <c r="W67" s="25">
        <v>23070275</v>
      </c>
      <c r="X67" s="25"/>
      <c r="Y67" s="24"/>
      <c r="Z67" s="26">
        <v>46140550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29333307</v>
      </c>
      <c r="C69" s="18"/>
      <c r="D69" s="19">
        <v>46140550</v>
      </c>
      <c r="E69" s="20">
        <v>46140550</v>
      </c>
      <c r="F69" s="20"/>
      <c r="G69" s="20"/>
      <c r="H69" s="20">
        <v>4519098</v>
      </c>
      <c r="I69" s="20">
        <v>4519098</v>
      </c>
      <c r="J69" s="20">
        <v>3280470</v>
      </c>
      <c r="K69" s="20">
        <v>5995461</v>
      </c>
      <c r="L69" s="20">
        <v>102040</v>
      </c>
      <c r="M69" s="20">
        <v>9377971</v>
      </c>
      <c r="N69" s="20"/>
      <c r="O69" s="20"/>
      <c r="P69" s="20"/>
      <c r="Q69" s="20"/>
      <c r="R69" s="20"/>
      <c r="S69" s="20"/>
      <c r="T69" s="20"/>
      <c r="U69" s="20"/>
      <c r="V69" s="20">
        <v>13897069</v>
      </c>
      <c r="W69" s="20">
        <v>23070275</v>
      </c>
      <c r="X69" s="20"/>
      <c r="Y69" s="19"/>
      <c r="Z69" s="22">
        <v>46140550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>
        <v>46140550</v>
      </c>
      <c r="E71" s="20">
        <v>46140550</v>
      </c>
      <c r="F71" s="20"/>
      <c r="G71" s="20"/>
      <c r="H71" s="20">
        <v>4519098</v>
      </c>
      <c r="I71" s="20">
        <v>4519098</v>
      </c>
      <c r="J71" s="20">
        <v>3280470</v>
      </c>
      <c r="K71" s="20">
        <v>5995461</v>
      </c>
      <c r="L71" s="20">
        <v>102040</v>
      </c>
      <c r="M71" s="20">
        <v>9377971</v>
      </c>
      <c r="N71" s="20"/>
      <c r="O71" s="20"/>
      <c r="P71" s="20"/>
      <c r="Q71" s="20"/>
      <c r="R71" s="20"/>
      <c r="S71" s="20"/>
      <c r="T71" s="20"/>
      <c r="U71" s="20"/>
      <c r="V71" s="20">
        <v>13897069</v>
      </c>
      <c r="W71" s="20">
        <v>23070275</v>
      </c>
      <c r="X71" s="20"/>
      <c r="Y71" s="19"/>
      <c r="Z71" s="22">
        <v>46140550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29333307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5443619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>
        <v>42343800</v>
      </c>
      <c r="E76" s="33">
        <v>42343800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21171900</v>
      </c>
      <c r="X76" s="33"/>
      <c r="Y76" s="32"/>
      <c r="Z76" s="34">
        <v>42343800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42343800</v>
      </c>
      <c r="E78" s="20">
        <v>42343800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21171900</v>
      </c>
      <c r="X78" s="20"/>
      <c r="Y78" s="19"/>
      <c r="Z78" s="22">
        <v>42343800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>
        <v>42343800</v>
      </c>
      <c r="E80" s="20">
        <v>42343800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21171900</v>
      </c>
      <c r="X80" s="20"/>
      <c r="Y80" s="19"/>
      <c r="Z80" s="22">
        <v>42343800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12075736</v>
      </c>
      <c r="C5" s="18">
        <v>0</v>
      </c>
      <c r="D5" s="58">
        <v>23658000</v>
      </c>
      <c r="E5" s="59">
        <v>23658000</v>
      </c>
      <c r="F5" s="59">
        <v>1376246</v>
      </c>
      <c r="G5" s="59">
        <v>1376941</v>
      </c>
      <c r="H5" s="59">
        <v>1376940</v>
      </c>
      <c r="I5" s="59">
        <v>4130127</v>
      </c>
      <c r="J5" s="59">
        <v>1375598</v>
      </c>
      <c r="K5" s="59">
        <v>1381195</v>
      </c>
      <c r="L5" s="59">
        <v>1633626</v>
      </c>
      <c r="M5" s="59">
        <v>4390419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8520546</v>
      </c>
      <c r="W5" s="59">
        <v>11829000</v>
      </c>
      <c r="X5" s="59">
        <v>-3308454</v>
      </c>
      <c r="Y5" s="60">
        <v>-27.97</v>
      </c>
      <c r="Z5" s="61">
        <v>23658000</v>
      </c>
    </row>
    <row r="6" spans="1:26" ht="13.5">
      <c r="A6" s="57" t="s">
        <v>32</v>
      </c>
      <c r="B6" s="18">
        <v>92451614</v>
      </c>
      <c r="C6" s="18">
        <v>0</v>
      </c>
      <c r="D6" s="58">
        <v>133875033</v>
      </c>
      <c r="E6" s="59">
        <v>133875033</v>
      </c>
      <c r="F6" s="59">
        <v>9827449</v>
      </c>
      <c r="G6" s="59">
        <v>11417346</v>
      </c>
      <c r="H6" s="59">
        <v>9359041</v>
      </c>
      <c r="I6" s="59">
        <v>30603836</v>
      </c>
      <c r="J6" s="59">
        <v>10215170</v>
      </c>
      <c r="K6" s="59">
        <v>15661748</v>
      </c>
      <c r="L6" s="59">
        <v>15012600</v>
      </c>
      <c r="M6" s="59">
        <v>40889518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71493354</v>
      </c>
      <c r="W6" s="59">
        <v>66937517</v>
      </c>
      <c r="X6" s="59">
        <v>4555837</v>
      </c>
      <c r="Y6" s="60">
        <v>6.81</v>
      </c>
      <c r="Z6" s="61">
        <v>133875033</v>
      </c>
    </row>
    <row r="7" spans="1:26" ht="13.5">
      <c r="A7" s="57" t="s">
        <v>33</v>
      </c>
      <c r="B7" s="18">
        <v>50254</v>
      </c>
      <c r="C7" s="18">
        <v>0</v>
      </c>
      <c r="D7" s="58">
        <v>33120</v>
      </c>
      <c r="E7" s="59">
        <v>33120</v>
      </c>
      <c r="F7" s="59">
        <v>692</v>
      </c>
      <c r="G7" s="59">
        <v>1957</v>
      </c>
      <c r="H7" s="59">
        <v>1459</v>
      </c>
      <c r="I7" s="59">
        <v>4108</v>
      </c>
      <c r="J7" s="59">
        <v>1072</v>
      </c>
      <c r="K7" s="59">
        <v>471</v>
      </c>
      <c r="L7" s="59">
        <v>1876</v>
      </c>
      <c r="M7" s="59">
        <v>3419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7527</v>
      </c>
      <c r="W7" s="59">
        <v>16560</v>
      </c>
      <c r="X7" s="59">
        <v>-9033</v>
      </c>
      <c r="Y7" s="60">
        <v>-54.55</v>
      </c>
      <c r="Z7" s="61">
        <v>33120</v>
      </c>
    </row>
    <row r="8" spans="1:26" ht="13.5">
      <c r="A8" s="57" t="s">
        <v>34</v>
      </c>
      <c r="B8" s="18">
        <v>63338589</v>
      </c>
      <c r="C8" s="18">
        <v>0</v>
      </c>
      <c r="D8" s="58">
        <v>68192000</v>
      </c>
      <c r="E8" s="59">
        <v>68192000</v>
      </c>
      <c r="F8" s="59">
        <v>13997161</v>
      </c>
      <c r="G8" s="59">
        <v>991954</v>
      </c>
      <c r="H8" s="59">
        <v>38076</v>
      </c>
      <c r="I8" s="59">
        <v>15027191</v>
      </c>
      <c r="J8" s="59">
        <v>0</v>
      </c>
      <c r="K8" s="59">
        <v>81613</v>
      </c>
      <c r="L8" s="59">
        <v>20043000</v>
      </c>
      <c r="M8" s="59">
        <v>20124613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35151804</v>
      </c>
      <c r="W8" s="59">
        <v>34096000</v>
      </c>
      <c r="X8" s="59">
        <v>1055804</v>
      </c>
      <c r="Y8" s="60">
        <v>3.1</v>
      </c>
      <c r="Z8" s="61">
        <v>68192000</v>
      </c>
    </row>
    <row r="9" spans="1:26" ht="13.5">
      <c r="A9" s="57" t="s">
        <v>35</v>
      </c>
      <c r="B9" s="18">
        <v>30522315</v>
      </c>
      <c r="C9" s="18">
        <v>0</v>
      </c>
      <c r="D9" s="58">
        <v>11678081</v>
      </c>
      <c r="E9" s="59">
        <v>11678081</v>
      </c>
      <c r="F9" s="59">
        <v>1140640</v>
      </c>
      <c r="G9" s="59">
        <v>900157</v>
      </c>
      <c r="H9" s="59">
        <v>1317402</v>
      </c>
      <c r="I9" s="59">
        <v>3358199</v>
      </c>
      <c r="J9" s="59">
        <v>992170</v>
      </c>
      <c r="K9" s="59">
        <v>999402</v>
      </c>
      <c r="L9" s="59">
        <v>1256493</v>
      </c>
      <c r="M9" s="59">
        <v>3248065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6606264</v>
      </c>
      <c r="W9" s="59">
        <v>5839041</v>
      </c>
      <c r="X9" s="59">
        <v>767223</v>
      </c>
      <c r="Y9" s="60">
        <v>13.14</v>
      </c>
      <c r="Z9" s="61">
        <v>11678081</v>
      </c>
    </row>
    <row r="10" spans="1:26" ht="25.5">
      <c r="A10" s="62" t="s">
        <v>105</v>
      </c>
      <c r="B10" s="63">
        <f>SUM(B5:B9)</f>
        <v>198438508</v>
      </c>
      <c r="C10" s="63">
        <f>SUM(C5:C9)</f>
        <v>0</v>
      </c>
      <c r="D10" s="64">
        <f aca="true" t="shared" si="0" ref="D10:Z10">SUM(D5:D9)</f>
        <v>237436234</v>
      </c>
      <c r="E10" s="65">
        <f t="shared" si="0"/>
        <v>237436234</v>
      </c>
      <c r="F10" s="65">
        <f t="shared" si="0"/>
        <v>26342188</v>
      </c>
      <c r="G10" s="65">
        <f t="shared" si="0"/>
        <v>14688355</v>
      </c>
      <c r="H10" s="65">
        <f t="shared" si="0"/>
        <v>12092918</v>
      </c>
      <c r="I10" s="65">
        <f t="shared" si="0"/>
        <v>53123461</v>
      </c>
      <c r="J10" s="65">
        <f t="shared" si="0"/>
        <v>12584010</v>
      </c>
      <c r="K10" s="65">
        <f t="shared" si="0"/>
        <v>18124429</v>
      </c>
      <c r="L10" s="65">
        <f t="shared" si="0"/>
        <v>37947595</v>
      </c>
      <c r="M10" s="65">
        <f t="shared" si="0"/>
        <v>68656034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121779495</v>
      </c>
      <c r="W10" s="65">
        <f t="shared" si="0"/>
        <v>118718118</v>
      </c>
      <c r="X10" s="65">
        <f t="shared" si="0"/>
        <v>3061377</v>
      </c>
      <c r="Y10" s="66">
        <f>+IF(W10&lt;&gt;0,(X10/W10)*100,0)</f>
        <v>2.5786940119788624</v>
      </c>
      <c r="Z10" s="67">
        <f t="shared" si="0"/>
        <v>237436234</v>
      </c>
    </row>
    <row r="11" spans="1:26" ht="13.5">
      <c r="A11" s="57" t="s">
        <v>36</v>
      </c>
      <c r="B11" s="18">
        <v>76174977</v>
      </c>
      <c r="C11" s="18">
        <v>0</v>
      </c>
      <c r="D11" s="58">
        <v>86593472</v>
      </c>
      <c r="E11" s="59">
        <v>86593472</v>
      </c>
      <c r="F11" s="59">
        <v>6989133</v>
      </c>
      <c r="G11" s="59">
        <v>6746746</v>
      </c>
      <c r="H11" s="59">
        <v>7379944</v>
      </c>
      <c r="I11" s="59">
        <v>21115823</v>
      </c>
      <c r="J11" s="59">
        <v>7325891</v>
      </c>
      <c r="K11" s="59">
        <v>8018839</v>
      </c>
      <c r="L11" s="59">
        <v>7738635</v>
      </c>
      <c r="M11" s="59">
        <v>23083365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44199188</v>
      </c>
      <c r="W11" s="59">
        <v>43296736</v>
      </c>
      <c r="X11" s="59">
        <v>902452</v>
      </c>
      <c r="Y11" s="60">
        <v>2.08</v>
      </c>
      <c r="Z11" s="61">
        <v>86593472</v>
      </c>
    </row>
    <row r="12" spans="1:26" ht="13.5">
      <c r="A12" s="57" t="s">
        <v>37</v>
      </c>
      <c r="B12" s="18">
        <v>6430920</v>
      </c>
      <c r="C12" s="18">
        <v>0</v>
      </c>
      <c r="D12" s="58">
        <v>5620088</v>
      </c>
      <c r="E12" s="59">
        <v>5620088</v>
      </c>
      <c r="F12" s="59">
        <v>534264</v>
      </c>
      <c r="G12" s="59">
        <v>472489</v>
      </c>
      <c r="H12" s="59">
        <v>541054</v>
      </c>
      <c r="I12" s="59">
        <v>1547807</v>
      </c>
      <c r="J12" s="59">
        <v>537850</v>
      </c>
      <c r="K12" s="59">
        <v>0</v>
      </c>
      <c r="L12" s="59">
        <v>525214</v>
      </c>
      <c r="M12" s="59">
        <v>1063064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2610871</v>
      </c>
      <c r="W12" s="59">
        <v>2810044</v>
      </c>
      <c r="X12" s="59">
        <v>-199173</v>
      </c>
      <c r="Y12" s="60">
        <v>-7.09</v>
      </c>
      <c r="Z12" s="61">
        <v>5620088</v>
      </c>
    </row>
    <row r="13" spans="1:26" ht="13.5">
      <c r="A13" s="57" t="s">
        <v>106</v>
      </c>
      <c r="B13" s="18">
        <v>54123670</v>
      </c>
      <c r="C13" s="18">
        <v>0</v>
      </c>
      <c r="D13" s="58">
        <v>16122692</v>
      </c>
      <c r="E13" s="59">
        <v>16122692</v>
      </c>
      <c r="F13" s="59">
        <v>0</v>
      </c>
      <c r="G13" s="59">
        <v>0</v>
      </c>
      <c r="H13" s="59">
        <v>13547105</v>
      </c>
      <c r="I13" s="59">
        <v>13547105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13547105</v>
      </c>
      <c r="W13" s="59">
        <v>8061346</v>
      </c>
      <c r="X13" s="59">
        <v>5485759</v>
      </c>
      <c r="Y13" s="60">
        <v>68.05</v>
      </c>
      <c r="Z13" s="61">
        <v>16122692</v>
      </c>
    </row>
    <row r="14" spans="1:26" ht="13.5">
      <c r="A14" s="57" t="s">
        <v>38</v>
      </c>
      <c r="B14" s="18">
        <v>938625</v>
      </c>
      <c r="C14" s="18">
        <v>0</v>
      </c>
      <c r="D14" s="58">
        <v>938503</v>
      </c>
      <c r="E14" s="59">
        <v>938503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167567</v>
      </c>
      <c r="L14" s="59">
        <v>88731</v>
      </c>
      <c r="M14" s="59">
        <v>256298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256298</v>
      </c>
      <c r="W14" s="59">
        <v>469252</v>
      </c>
      <c r="X14" s="59">
        <v>-212954</v>
      </c>
      <c r="Y14" s="60">
        <v>-45.38</v>
      </c>
      <c r="Z14" s="61">
        <v>938503</v>
      </c>
    </row>
    <row r="15" spans="1:26" ht="13.5">
      <c r="A15" s="57" t="s">
        <v>39</v>
      </c>
      <c r="B15" s="18">
        <v>58745769</v>
      </c>
      <c r="C15" s="18">
        <v>0</v>
      </c>
      <c r="D15" s="58">
        <v>58979758</v>
      </c>
      <c r="E15" s="59">
        <v>58979758</v>
      </c>
      <c r="F15" s="59">
        <v>5835558</v>
      </c>
      <c r="G15" s="59">
        <v>3044425</v>
      </c>
      <c r="H15" s="59">
        <v>11633935</v>
      </c>
      <c r="I15" s="59">
        <v>20513918</v>
      </c>
      <c r="J15" s="59">
        <v>24441</v>
      </c>
      <c r="K15" s="59">
        <v>4639261</v>
      </c>
      <c r="L15" s="59">
        <v>9435749</v>
      </c>
      <c r="M15" s="59">
        <v>14099451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34613369</v>
      </c>
      <c r="W15" s="59">
        <v>29489879</v>
      </c>
      <c r="X15" s="59">
        <v>5123490</v>
      </c>
      <c r="Y15" s="60">
        <v>17.37</v>
      </c>
      <c r="Z15" s="61">
        <v>58979758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63372193</v>
      </c>
      <c r="C17" s="18">
        <v>0</v>
      </c>
      <c r="D17" s="58">
        <v>66733873</v>
      </c>
      <c r="E17" s="59">
        <v>66733873</v>
      </c>
      <c r="F17" s="59">
        <v>1331194</v>
      </c>
      <c r="G17" s="59">
        <v>3057034</v>
      </c>
      <c r="H17" s="59">
        <v>6933476</v>
      </c>
      <c r="I17" s="59">
        <v>11321704</v>
      </c>
      <c r="J17" s="59">
        <v>3147141</v>
      </c>
      <c r="K17" s="59">
        <v>6275674</v>
      </c>
      <c r="L17" s="59">
        <v>11602669</v>
      </c>
      <c r="M17" s="59">
        <v>21025484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32347188</v>
      </c>
      <c r="W17" s="59">
        <v>33366937</v>
      </c>
      <c r="X17" s="59">
        <v>-1019749</v>
      </c>
      <c r="Y17" s="60">
        <v>-3.06</v>
      </c>
      <c r="Z17" s="61">
        <v>66733873</v>
      </c>
    </row>
    <row r="18" spans="1:26" ht="13.5">
      <c r="A18" s="69" t="s">
        <v>42</v>
      </c>
      <c r="B18" s="70">
        <f>SUM(B11:B17)</f>
        <v>259786154</v>
      </c>
      <c r="C18" s="70">
        <f>SUM(C11:C17)</f>
        <v>0</v>
      </c>
      <c r="D18" s="71">
        <f aca="true" t="shared" si="1" ref="D18:Z18">SUM(D11:D17)</f>
        <v>234988386</v>
      </c>
      <c r="E18" s="72">
        <f t="shared" si="1"/>
        <v>234988386</v>
      </c>
      <c r="F18" s="72">
        <f t="shared" si="1"/>
        <v>14690149</v>
      </c>
      <c r="G18" s="72">
        <f t="shared" si="1"/>
        <v>13320694</v>
      </c>
      <c r="H18" s="72">
        <f t="shared" si="1"/>
        <v>40035514</v>
      </c>
      <c r="I18" s="72">
        <f t="shared" si="1"/>
        <v>68046357</v>
      </c>
      <c r="J18" s="72">
        <f t="shared" si="1"/>
        <v>11035323</v>
      </c>
      <c r="K18" s="72">
        <f t="shared" si="1"/>
        <v>19101341</v>
      </c>
      <c r="L18" s="72">
        <f t="shared" si="1"/>
        <v>29390998</v>
      </c>
      <c r="M18" s="72">
        <f t="shared" si="1"/>
        <v>59527662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127574019</v>
      </c>
      <c r="W18" s="72">
        <f t="shared" si="1"/>
        <v>117494194</v>
      </c>
      <c r="X18" s="72">
        <f t="shared" si="1"/>
        <v>10079825</v>
      </c>
      <c r="Y18" s="66">
        <f>+IF(W18&lt;&gt;0,(X18/W18)*100,0)</f>
        <v>8.578998380124213</v>
      </c>
      <c r="Z18" s="73">
        <f t="shared" si="1"/>
        <v>234988386</v>
      </c>
    </row>
    <row r="19" spans="1:26" ht="13.5">
      <c r="A19" s="69" t="s">
        <v>43</v>
      </c>
      <c r="B19" s="74">
        <f>+B10-B18</f>
        <v>-61347646</v>
      </c>
      <c r="C19" s="74">
        <f>+C10-C18</f>
        <v>0</v>
      </c>
      <c r="D19" s="75">
        <f aca="true" t="shared" si="2" ref="D19:Z19">+D10-D18</f>
        <v>2447848</v>
      </c>
      <c r="E19" s="76">
        <f t="shared" si="2"/>
        <v>2447848</v>
      </c>
      <c r="F19" s="76">
        <f t="shared" si="2"/>
        <v>11652039</v>
      </c>
      <c r="G19" s="76">
        <f t="shared" si="2"/>
        <v>1367661</v>
      </c>
      <c r="H19" s="76">
        <f t="shared" si="2"/>
        <v>-27942596</v>
      </c>
      <c r="I19" s="76">
        <f t="shared" si="2"/>
        <v>-14922896</v>
      </c>
      <c r="J19" s="76">
        <f t="shared" si="2"/>
        <v>1548687</v>
      </c>
      <c r="K19" s="76">
        <f t="shared" si="2"/>
        <v>-976912</v>
      </c>
      <c r="L19" s="76">
        <f t="shared" si="2"/>
        <v>8556597</v>
      </c>
      <c r="M19" s="76">
        <f t="shared" si="2"/>
        <v>9128372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-5794524</v>
      </c>
      <c r="W19" s="76">
        <f>IF(E10=E18,0,W10-W18)</f>
        <v>1223924</v>
      </c>
      <c r="X19" s="76">
        <f t="shared" si="2"/>
        <v>-7018448</v>
      </c>
      <c r="Y19" s="77">
        <f>+IF(W19&lt;&gt;0,(X19/W19)*100,0)</f>
        <v>-573.4382200201974</v>
      </c>
      <c r="Z19" s="78">
        <f t="shared" si="2"/>
        <v>2447848</v>
      </c>
    </row>
    <row r="20" spans="1:26" ht="13.5">
      <c r="A20" s="57" t="s">
        <v>44</v>
      </c>
      <c r="B20" s="18">
        <v>56332244</v>
      </c>
      <c r="C20" s="18">
        <v>0</v>
      </c>
      <c r="D20" s="58">
        <v>40019000</v>
      </c>
      <c r="E20" s="59">
        <v>40019000</v>
      </c>
      <c r="F20" s="59">
        <v>12776000</v>
      </c>
      <c r="G20" s="59">
        <v>400000</v>
      </c>
      <c r="H20" s="59">
        <v>0</v>
      </c>
      <c r="I20" s="59">
        <v>13176000</v>
      </c>
      <c r="J20" s="59">
        <v>0</v>
      </c>
      <c r="K20" s="59">
        <v>14485000</v>
      </c>
      <c r="L20" s="59">
        <v>0</v>
      </c>
      <c r="M20" s="59">
        <v>14485000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27661000</v>
      </c>
      <c r="W20" s="59">
        <v>20009500</v>
      </c>
      <c r="X20" s="59">
        <v>7651500</v>
      </c>
      <c r="Y20" s="60">
        <v>38.24</v>
      </c>
      <c r="Z20" s="61">
        <v>40019000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-5015402</v>
      </c>
      <c r="C22" s="85">
        <f>SUM(C19:C21)</f>
        <v>0</v>
      </c>
      <c r="D22" s="86">
        <f aca="true" t="shared" si="3" ref="D22:Z22">SUM(D19:D21)</f>
        <v>42466848</v>
      </c>
      <c r="E22" s="87">
        <f t="shared" si="3"/>
        <v>42466848</v>
      </c>
      <c r="F22" s="87">
        <f t="shared" si="3"/>
        <v>24428039</v>
      </c>
      <c r="G22" s="87">
        <f t="shared" si="3"/>
        <v>1767661</v>
      </c>
      <c r="H22" s="87">
        <f t="shared" si="3"/>
        <v>-27942596</v>
      </c>
      <c r="I22" s="87">
        <f t="shared" si="3"/>
        <v>-1746896</v>
      </c>
      <c r="J22" s="87">
        <f t="shared" si="3"/>
        <v>1548687</v>
      </c>
      <c r="K22" s="87">
        <f t="shared" si="3"/>
        <v>13508088</v>
      </c>
      <c r="L22" s="87">
        <f t="shared" si="3"/>
        <v>8556597</v>
      </c>
      <c r="M22" s="87">
        <f t="shared" si="3"/>
        <v>23613372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21866476</v>
      </c>
      <c r="W22" s="87">
        <f t="shared" si="3"/>
        <v>21233424</v>
      </c>
      <c r="X22" s="87">
        <f t="shared" si="3"/>
        <v>633052</v>
      </c>
      <c r="Y22" s="88">
        <f>+IF(W22&lt;&gt;0,(X22/W22)*100,0)</f>
        <v>2.9813938628079955</v>
      </c>
      <c r="Z22" s="89">
        <f t="shared" si="3"/>
        <v>42466848</v>
      </c>
    </row>
    <row r="23" spans="1:26" ht="13.5">
      <c r="A23" s="90" t="s">
        <v>45</v>
      </c>
      <c r="B23" s="18">
        <v>0</v>
      </c>
      <c r="C23" s="18">
        <v>0</v>
      </c>
      <c r="D23" s="58">
        <v>17937000</v>
      </c>
      <c r="E23" s="59">
        <v>17937000</v>
      </c>
      <c r="F23" s="59">
        <v>-268132</v>
      </c>
      <c r="G23" s="59">
        <v>-269124</v>
      </c>
      <c r="H23" s="59">
        <v>-268900</v>
      </c>
      <c r="I23" s="59">
        <v>-806156</v>
      </c>
      <c r="J23" s="59">
        <v>-268900</v>
      </c>
      <c r="K23" s="59">
        <v>-268754</v>
      </c>
      <c r="L23" s="59">
        <v>-268641</v>
      </c>
      <c r="M23" s="59">
        <v>-806295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-1612451</v>
      </c>
      <c r="W23" s="59">
        <v>8968500</v>
      </c>
      <c r="X23" s="59">
        <v>-10580951</v>
      </c>
      <c r="Y23" s="60">
        <v>-117.98</v>
      </c>
      <c r="Z23" s="61">
        <v>17937000</v>
      </c>
    </row>
    <row r="24" spans="1:26" ht="13.5">
      <c r="A24" s="91" t="s">
        <v>46</v>
      </c>
      <c r="B24" s="74">
        <f>SUM(B22:B23)</f>
        <v>-5015402</v>
      </c>
      <c r="C24" s="74">
        <f>SUM(C22:C23)</f>
        <v>0</v>
      </c>
      <c r="D24" s="75">
        <f aca="true" t="shared" si="4" ref="D24:Z24">SUM(D22:D23)</f>
        <v>60403848</v>
      </c>
      <c r="E24" s="76">
        <f t="shared" si="4"/>
        <v>60403848</v>
      </c>
      <c r="F24" s="76">
        <f t="shared" si="4"/>
        <v>24159907</v>
      </c>
      <c r="G24" s="76">
        <f t="shared" si="4"/>
        <v>1498537</v>
      </c>
      <c r="H24" s="76">
        <f t="shared" si="4"/>
        <v>-28211496</v>
      </c>
      <c r="I24" s="76">
        <f t="shared" si="4"/>
        <v>-2553052</v>
      </c>
      <c r="J24" s="76">
        <f t="shared" si="4"/>
        <v>1279787</v>
      </c>
      <c r="K24" s="76">
        <f t="shared" si="4"/>
        <v>13239334</v>
      </c>
      <c r="L24" s="76">
        <f t="shared" si="4"/>
        <v>8287956</v>
      </c>
      <c r="M24" s="76">
        <f t="shared" si="4"/>
        <v>22807077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20254025</v>
      </c>
      <c r="W24" s="76">
        <f t="shared" si="4"/>
        <v>30201924</v>
      </c>
      <c r="X24" s="76">
        <f t="shared" si="4"/>
        <v>-9947899</v>
      </c>
      <c r="Y24" s="77">
        <f>+IF(W24&lt;&gt;0,(X24/W24)*100,0)</f>
        <v>-32.9379644819979</v>
      </c>
      <c r="Z24" s="78">
        <f t="shared" si="4"/>
        <v>60403848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69996399</v>
      </c>
      <c r="C27" s="21">
        <v>0</v>
      </c>
      <c r="D27" s="98">
        <v>114058000</v>
      </c>
      <c r="E27" s="99">
        <v>114058000</v>
      </c>
      <c r="F27" s="99">
        <v>0</v>
      </c>
      <c r="G27" s="99">
        <v>3355734</v>
      </c>
      <c r="H27" s="99">
        <v>30050</v>
      </c>
      <c r="I27" s="99">
        <v>3385784</v>
      </c>
      <c r="J27" s="99">
        <v>3460846</v>
      </c>
      <c r="K27" s="99">
        <v>0</v>
      </c>
      <c r="L27" s="99">
        <v>10913415</v>
      </c>
      <c r="M27" s="99">
        <v>14374261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17760045</v>
      </c>
      <c r="W27" s="99">
        <v>57029000</v>
      </c>
      <c r="X27" s="99">
        <v>-39268955</v>
      </c>
      <c r="Y27" s="100">
        <v>-68.86</v>
      </c>
      <c r="Z27" s="101">
        <v>114058000</v>
      </c>
    </row>
    <row r="28" spans="1:26" ht="13.5">
      <c r="A28" s="102" t="s">
        <v>44</v>
      </c>
      <c r="B28" s="18">
        <v>40044909</v>
      </c>
      <c r="C28" s="18">
        <v>0</v>
      </c>
      <c r="D28" s="58">
        <v>41838000</v>
      </c>
      <c r="E28" s="59">
        <v>41838000</v>
      </c>
      <c r="F28" s="59">
        <v>0</v>
      </c>
      <c r="G28" s="59">
        <v>3082863</v>
      </c>
      <c r="H28" s="59">
        <v>0</v>
      </c>
      <c r="I28" s="59">
        <v>3082863</v>
      </c>
      <c r="J28" s="59">
        <v>3237915</v>
      </c>
      <c r="K28" s="59">
        <v>0</v>
      </c>
      <c r="L28" s="59">
        <v>9040021</v>
      </c>
      <c r="M28" s="59">
        <v>12277936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15360799</v>
      </c>
      <c r="W28" s="59">
        <v>20919000</v>
      </c>
      <c r="X28" s="59">
        <v>-5558201</v>
      </c>
      <c r="Y28" s="60">
        <v>-26.57</v>
      </c>
      <c r="Z28" s="61">
        <v>41838000</v>
      </c>
    </row>
    <row r="29" spans="1:26" ht="13.5">
      <c r="A29" s="57" t="s">
        <v>110</v>
      </c>
      <c r="B29" s="18">
        <v>29951490</v>
      </c>
      <c r="C29" s="18">
        <v>0</v>
      </c>
      <c r="D29" s="58">
        <v>72220000</v>
      </c>
      <c r="E29" s="59">
        <v>72220000</v>
      </c>
      <c r="F29" s="59">
        <v>0</v>
      </c>
      <c r="G29" s="59">
        <v>272871</v>
      </c>
      <c r="H29" s="59">
        <v>30050</v>
      </c>
      <c r="I29" s="59">
        <v>302921</v>
      </c>
      <c r="J29" s="59">
        <v>222931</v>
      </c>
      <c r="K29" s="59">
        <v>0</v>
      </c>
      <c r="L29" s="59">
        <v>1873394</v>
      </c>
      <c r="M29" s="59">
        <v>2096325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2399246</v>
      </c>
      <c r="W29" s="59">
        <v>36110000</v>
      </c>
      <c r="X29" s="59">
        <v>-33710754</v>
      </c>
      <c r="Y29" s="60">
        <v>-93.36</v>
      </c>
      <c r="Z29" s="61">
        <v>72220000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69996399</v>
      </c>
      <c r="C32" s="21">
        <f>SUM(C28:C31)</f>
        <v>0</v>
      </c>
      <c r="D32" s="98">
        <f aca="true" t="shared" si="5" ref="D32:Z32">SUM(D28:D31)</f>
        <v>114058000</v>
      </c>
      <c r="E32" s="99">
        <f t="shared" si="5"/>
        <v>114058000</v>
      </c>
      <c r="F32" s="99">
        <f t="shared" si="5"/>
        <v>0</v>
      </c>
      <c r="G32" s="99">
        <f t="shared" si="5"/>
        <v>3355734</v>
      </c>
      <c r="H32" s="99">
        <f t="shared" si="5"/>
        <v>30050</v>
      </c>
      <c r="I32" s="99">
        <f t="shared" si="5"/>
        <v>3385784</v>
      </c>
      <c r="J32" s="99">
        <f t="shared" si="5"/>
        <v>3460846</v>
      </c>
      <c r="K32" s="99">
        <f t="shared" si="5"/>
        <v>0</v>
      </c>
      <c r="L32" s="99">
        <f t="shared" si="5"/>
        <v>10913415</v>
      </c>
      <c r="M32" s="99">
        <f t="shared" si="5"/>
        <v>14374261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17760045</v>
      </c>
      <c r="W32" s="99">
        <f t="shared" si="5"/>
        <v>57029000</v>
      </c>
      <c r="X32" s="99">
        <f t="shared" si="5"/>
        <v>-39268955</v>
      </c>
      <c r="Y32" s="100">
        <f>+IF(W32&lt;&gt;0,(X32/W32)*100,0)</f>
        <v>-68.857870557085</v>
      </c>
      <c r="Z32" s="101">
        <f t="shared" si="5"/>
        <v>114058000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70039613</v>
      </c>
      <c r="C35" s="18">
        <v>0</v>
      </c>
      <c r="D35" s="58">
        <v>58422600</v>
      </c>
      <c r="E35" s="59">
        <v>58422600</v>
      </c>
      <c r="F35" s="59">
        <v>51698067</v>
      </c>
      <c r="G35" s="59">
        <v>161605361</v>
      </c>
      <c r="H35" s="59">
        <v>100720576</v>
      </c>
      <c r="I35" s="59">
        <v>100720576</v>
      </c>
      <c r="J35" s="59">
        <v>97126520</v>
      </c>
      <c r="K35" s="59">
        <v>112235738</v>
      </c>
      <c r="L35" s="59">
        <v>93297851</v>
      </c>
      <c r="M35" s="59">
        <v>93297851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93297851</v>
      </c>
      <c r="W35" s="59">
        <v>29211300</v>
      </c>
      <c r="X35" s="59">
        <v>64086551</v>
      </c>
      <c r="Y35" s="60">
        <v>219.39</v>
      </c>
      <c r="Z35" s="61">
        <v>58422600</v>
      </c>
    </row>
    <row r="36" spans="1:26" ht="13.5">
      <c r="A36" s="57" t="s">
        <v>53</v>
      </c>
      <c r="B36" s="18">
        <v>1083999558</v>
      </c>
      <c r="C36" s="18">
        <v>0</v>
      </c>
      <c r="D36" s="58">
        <v>1639682393</v>
      </c>
      <c r="E36" s="59">
        <v>1639682393</v>
      </c>
      <c r="F36" s="59">
        <v>1617545535</v>
      </c>
      <c r="G36" s="59">
        <v>1345370975</v>
      </c>
      <c r="H36" s="59">
        <v>1307448644</v>
      </c>
      <c r="I36" s="59">
        <v>1307448644</v>
      </c>
      <c r="J36" s="59">
        <v>1305161073</v>
      </c>
      <c r="K36" s="59">
        <v>1300878586</v>
      </c>
      <c r="L36" s="59">
        <v>1311792001</v>
      </c>
      <c r="M36" s="59">
        <v>1311792001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1311792001</v>
      </c>
      <c r="W36" s="59">
        <v>819841197</v>
      </c>
      <c r="X36" s="59">
        <v>491950804</v>
      </c>
      <c r="Y36" s="60">
        <v>60.01</v>
      </c>
      <c r="Z36" s="61">
        <v>1639682393</v>
      </c>
    </row>
    <row r="37" spans="1:26" ht="13.5">
      <c r="A37" s="57" t="s">
        <v>54</v>
      </c>
      <c r="B37" s="18">
        <v>129366571</v>
      </c>
      <c r="C37" s="18">
        <v>0</v>
      </c>
      <c r="D37" s="58">
        <v>69855239</v>
      </c>
      <c r="E37" s="59">
        <v>69855239</v>
      </c>
      <c r="F37" s="59">
        <v>85992824</v>
      </c>
      <c r="G37" s="59">
        <v>84029839</v>
      </c>
      <c r="H37" s="59">
        <v>96337347</v>
      </c>
      <c r="I37" s="59">
        <v>96337347</v>
      </c>
      <c r="J37" s="59">
        <v>104793408</v>
      </c>
      <c r="K37" s="59">
        <v>114553706</v>
      </c>
      <c r="L37" s="59">
        <v>110251597</v>
      </c>
      <c r="M37" s="59">
        <v>110251597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110251597</v>
      </c>
      <c r="W37" s="59">
        <v>34927620</v>
      </c>
      <c r="X37" s="59">
        <v>75323977</v>
      </c>
      <c r="Y37" s="60">
        <v>215.66</v>
      </c>
      <c r="Z37" s="61">
        <v>69855239</v>
      </c>
    </row>
    <row r="38" spans="1:26" ht="13.5">
      <c r="A38" s="57" t="s">
        <v>55</v>
      </c>
      <c r="B38" s="18">
        <v>43207926</v>
      </c>
      <c r="C38" s="18">
        <v>0</v>
      </c>
      <c r="D38" s="58">
        <v>37362370</v>
      </c>
      <c r="E38" s="59">
        <v>37362370</v>
      </c>
      <c r="F38" s="59">
        <v>130908624</v>
      </c>
      <c r="G38" s="59">
        <v>116959076</v>
      </c>
      <c r="H38" s="59">
        <v>54370693</v>
      </c>
      <c r="I38" s="59">
        <v>54370693</v>
      </c>
      <c r="J38" s="59">
        <v>131870812</v>
      </c>
      <c r="K38" s="59">
        <v>118304332</v>
      </c>
      <c r="L38" s="59">
        <v>53921326</v>
      </c>
      <c r="M38" s="59">
        <v>53921326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53921326</v>
      </c>
      <c r="W38" s="59">
        <v>18681185</v>
      </c>
      <c r="X38" s="59">
        <v>35240141</v>
      </c>
      <c r="Y38" s="60">
        <v>188.64</v>
      </c>
      <c r="Z38" s="61">
        <v>37362370</v>
      </c>
    </row>
    <row r="39" spans="1:26" ht="13.5">
      <c r="A39" s="57" t="s">
        <v>56</v>
      </c>
      <c r="B39" s="18">
        <v>981464674</v>
      </c>
      <c r="C39" s="18">
        <v>0</v>
      </c>
      <c r="D39" s="58">
        <v>1590887384</v>
      </c>
      <c r="E39" s="59">
        <v>1590887384</v>
      </c>
      <c r="F39" s="59">
        <v>1452342154</v>
      </c>
      <c r="G39" s="59">
        <v>1305987421</v>
      </c>
      <c r="H39" s="59">
        <v>1257461182</v>
      </c>
      <c r="I39" s="59">
        <v>1257461182</v>
      </c>
      <c r="J39" s="59">
        <v>1165623373</v>
      </c>
      <c r="K39" s="59">
        <v>1180256286</v>
      </c>
      <c r="L39" s="59">
        <v>1240916928</v>
      </c>
      <c r="M39" s="59">
        <v>1240916928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1240916928</v>
      </c>
      <c r="W39" s="59">
        <v>795443692</v>
      </c>
      <c r="X39" s="59">
        <v>445473236</v>
      </c>
      <c r="Y39" s="60">
        <v>56</v>
      </c>
      <c r="Z39" s="61">
        <v>1590887384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88861907</v>
      </c>
      <c r="C42" s="18">
        <v>0</v>
      </c>
      <c r="D42" s="58">
        <v>50036846</v>
      </c>
      <c r="E42" s="59">
        <v>50036846</v>
      </c>
      <c r="F42" s="59">
        <v>25297519</v>
      </c>
      <c r="G42" s="59">
        <v>-683387</v>
      </c>
      <c r="H42" s="59">
        <v>-24699884</v>
      </c>
      <c r="I42" s="59">
        <v>-85752</v>
      </c>
      <c r="J42" s="59">
        <v>-10019132</v>
      </c>
      <c r="K42" s="59">
        <v>23329250</v>
      </c>
      <c r="L42" s="59">
        <v>-18514931</v>
      </c>
      <c r="M42" s="59">
        <v>-5204813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-5290565</v>
      </c>
      <c r="W42" s="59">
        <v>47952153</v>
      </c>
      <c r="X42" s="59">
        <v>-53242718</v>
      </c>
      <c r="Y42" s="60">
        <v>-111.03</v>
      </c>
      <c r="Z42" s="61">
        <v>50036846</v>
      </c>
    </row>
    <row r="43" spans="1:26" ht="13.5">
      <c r="A43" s="57" t="s">
        <v>59</v>
      </c>
      <c r="B43" s="18">
        <v>-88995255</v>
      </c>
      <c r="C43" s="18">
        <v>0</v>
      </c>
      <c r="D43" s="58">
        <v>-50601220</v>
      </c>
      <c r="E43" s="59">
        <v>-50601220</v>
      </c>
      <c r="F43" s="59">
        <v>-683985</v>
      </c>
      <c r="G43" s="59">
        <v>-8529993</v>
      </c>
      <c r="H43" s="59">
        <v>0</v>
      </c>
      <c r="I43" s="59">
        <v>-9213978</v>
      </c>
      <c r="J43" s="59">
        <v>0</v>
      </c>
      <c r="K43" s="59">
        <v>0</v>
      </c>
      <c r="L43" s="59">
        <v>-6574315</v>
      </c>
      <c r="M43" s="59">
        <v>-6574315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-15788293</v>
      </c>
      <c r="W43" s="59">
        <v>-30391141</v>
      </c>
      <c r="X43" s="59">
        <v>14602848</v>
      </c>
      <c r="Y43" s="60">
        <v>-48.05</v>
      </c>
      <c r="Z43" s="61">
        <v>-50601220</v>
      </c>
    </row>
    <row r="44" spans="1:26" ht="13.5">
      <c r="A44" s="57" t="s">
        <v>60</v>
      </c>
      <c r="B44" s="18">
        <v>0</v>
      </c>
      <c r="C44" s="18">
        <v>0</v>
      </c>
      <c r="D44" s="58">
        <v>9998000</v>
      </c>
      <c r="E44" s="59">
        <v>9998000</v>
      </c>
      <c r="F44" s="59">
        <v>0</v>
      </c>
      <c r="G44" s="59">
        <v>-561454</v>
      </c>
      <c r="H44" s="59">
        <v>0</v>
      </c>
      <c r="I44" s="59">
        <v>-561454</v>
      </c>
      <c r="J44" s="59">
        <v>0</v>
      </c>
      <c r="K44" s="59">
        <v>-1634476</v>
      </c>
      <c r="L44" s="59">
        <v>0</v>
      </c>
      <c r="M44" s="59">
        <v>-1634476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-2195930</v>
      </c>
      <c r="W44" s="59">
        <v>12499000</v>
      </c>
      <c r="X44" s="59">
        <v>-14694930</v>
      </c>
      <c r="Y44" s="60">
        <v>-117.57</v>
      </c>
      <c r="Z44" s="61">
        <v>9998000</v>
      </c>
    </row>
    <row r="45" spans="1:26" ht="13.5">
      <c r="A45" s="69" t="s">
        <v>61</v>
      </c>
      <c r="B45" s="21">
        <v>2972152</v>
      </c>
      <c r="C45" s="21">
        <v>0</v>
      </c>
      <c r="D45" s="98">
        <v>14426625</v>
      </c>
      <c r="E45" s="99">
        <v>14426625</v>
      </c>
      <c r="F45" s="99">
        <v>26557305</v>
      </c>
      <c r="G45" s="99">
        <v>16782471</v>
      </c>
      <c r="H45" s="99">
        <v>-7917413</v>
      </c>
      <c r="I45" s="99">
        <v>-7917413</v>
      </c>
      <c r="J45" s="99">
        <v>-17936545</v>
      </c>
      <c r="K45" s="99">
        <v>3758229</v>
      </c>
      <c r="L45" s="99">
        <v>-21331017</v>
      </c>
      <c r="M45" s="99">
        <v>-21331017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-21331017</v>
      </c>
      <c r="W45" s="99">
        <v>35053011</v>
      </c>
      <c r="X45" s="99">
        <v>-56384028</v>
      </c>
      <c r="Y45" s="100">
        <v>-160.85</v>
      </c>
      <c r="Z45" s="101">
        <v>14426625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17967952</v>
      </c>
      <c r="C49" s="51">
        <v>0</v>
      </c>
      <c r="D49" s="128">
        <v>14282769</v>
      </c>
      <c r="E49" s="53">
        <v>5289896</v>
      </c>
      <c r="F49" s="53">
        <v>0</v>
      </c>
      <c r="G49" s="53">
        <v>0</v>
      </c>
      <c r="H49" s="53">
        <v>0</v>
      </c>
      <c r="I49" s="53">
        <v>4647506</v>
      </c>
      <c r="J49" s="53">
        <v>0</v>
      </c>
      <c r="K49" s="53">
        <v>0</v>
      </c>
      <c r="L49" s="53">
        <v>0</v>
      </c>
      <c r="M49" s="53">
        <v>4228180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126535322</v>
      </c>
      <c r="W49" s="53">
        <v>0</v>
      </c>
      <c r="X49" s="53">
        <v>0</v>
      </c>
      <c r="Y49" s="53">
        <v>172951625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29036116</v>
      </c>
      <c r="C51" s="51">
        <v>0</v>
      </c>
      <c r="D51" s="128">
        <v>7028810</v>
      </c>
      <c r="E51" s="53">
        <v>11372262</v>
      </c>
      <c r="F51" s="53">
        <v>0</v>
      </c>
      <c r="G51" s="53">
        <v>0</v>
      </c>
      <c r="H51" s="53">
        <v>0</v>
      </c>
      <c r="I51" s="53">
        <v>10512684</v>
      </c>
      <c r="J51" s="53">
        <v>0</v>
      </c>
      <c r="K51" s="53">
        <v>0</v>
      </c>
      <c r="L51" s="53">
        <v>0</v>
      </c>
      <c r="M51" s="53">
        <v>3875957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6967997</v>
      </c>
      <c r="W51" s="53">
        <v>15000000</v>
      </c>
      <c r="X51" s="53">
        <v>17961097</v>
      </c>
      <c r="Y51" s="53">
        <v>101754923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98.11876401929928</v>
      </c>
      <c r="C58" s="5">
        <f>IF(C67=0,0,+(C76/C67)*100)</f>
        <v>0</v>
      </c>
      <c r="D58" s="6">
        <f aca="true" t="shared" si="6" ref="D58:Z58">IF(D67=0,0,+(D76/D67)*100)</f>
        <v>82.16021265947312</v>
      </c>
      <c r="E58" s="7">
        <f t="shared" si="6"/>
        <v>82.16021265947312</v>
      </c>
      <c r="F58" s="7">
        <f t="shared" si="6"/>
        <v>54.925174876908024</v>
      </c>
      <c r="G58" s="7">
        <f t="shared" si="6"/>
        <v>59.851731521106124</v>
      </c>
      <c r="H58" s="7">
        <f t="shared" si="6"/>
        <v>62.58460897456123</v>
      </c>
      <c r="I58" s="7">
        <f t="shared" si="6"/>
        <v>59.09448710363476</v>
      </c>
      <c r="J58" s="7">
        <f t="shared" si="6"/>
        <v>59.47660788762943</v>
      </c>
      <c r="K58" s="7">
        <f t="shared" si="6"/>
        <v>48.704830165174414</v>
      </c>
      <c r="L58" s="7">
        <f t="shared" si="6"/>
        <v>32.2033260939906</v>
      </c>
      <c r="M58" s="7">
        <f t="shared" si="6"/>
        <v>45.28110717540836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51.343417664809664</v>
      </c>
      <c r="W58" s="7">
        <f t="shared" si="6"/>
        <v>80.38149059506517</v>
      </c>
      <c r="X58" s="7">
        <f t="shared" si="6"/>
        <v>0</v>
      </c>
      <c r="Y58" s="7">
        <f t="shared" si="6"/>
        <v>0</v>
      </c>
      <c r="Z58" s="8">
        <f t="shared" si="6"/>
        <v>82.16021265947312</v>
      </c>
    </row>
    <row r="59" spans="1:26" ht="13.5">
      <c r="A59" s="36" t="s">
        <v>31</v>
      </c>
      <c r="B59" s="9">
        <f aca="true" t="shared" si="7" ref="B59:Z66">IF(B68=0,0,+(B77/B68)*100)</f>
        <v>103.98478403303947</v>
      </c>
      <c r="C59" s="9">
        <f t="shared" si="7"/>
        <v>0</v>
      </c>
      <c r="D59" s="2">
        <f t="shared" si="7"/>
        <v>55.47568710359408</v>
      </c>
      <c r="E59" s="10">
        <f t="shared" si="7"/>
        <v>55.47568710359408</v>
      </c>
      <c r="F59" s="10">
        <f t="shared" si="7"/>
        <v>52.31455713586088</v>
      </c>
      <c r="G59" s="10">
        <f t="shared" si="7"/>
        <v>65.29408304350005</v>
      </c>
      <c r="H59" s="10">
        <f t="shared" si="7"/>
        <v>54.914956352491764</v>
      </c>
      <c r="I59" s="10">
        <f t="shared" si="7"/>
        <v>57.50874004600826</v>
      </c>
      <c r="J59" s="10">
        <f t="shared" si="7"/>
        <v>85.2506328156918</v>
      </c>
      <c r="K59" s="10">
        <f t="shared" si="7"/>
        <v>59.33897820365698</v>
      </c>
      <c r="L59" s="10">
        <f t="shared" si="7"/>
        <v>52.78858196429292</v>
      </c>
      <c r="M59" s="10">
        <f t="shared" si="7"/>
        <v>65.02024066495703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61.37922381969418</v>
      </c>
      <c r="W59" s="10">
        <f t="shared" si="7"/>
        <v>55.89852008456659</v>
      </c>
      <c r="X59" s="10">
        <f t="shared" si="7"/>
        <v>0</v>
      </c>
      <c r="Y59" s="10">
        <f t="shared" si="7"/>
        <v>0</v>
      </c>
      <c r="Z59" s="11">
        <f t="shared" si="7"/>
        <v>55.47568710359408</v>
      </c>
    </row>
    <row r="60" spans="1:26" ht="13.5">
      <c r="A60" s="37" t="s">
        <v>32</v>
      </c>
      <c r="B60" s="12">
        <f t="shared" si="7"/>
        <v>101.31106202212976</v>
      </c>
      <c r="C60" s="12">
        <f t="shared" si="7"/>
        <v>0</v>
      </c>
      <c r="D60" s="3">
        <f t="shared" si="7"/>
        <v>89.6693971309796</v>
      </c>
      <c r="E60" s="13">
        <f t="shared" si="7"/>
        <v>89.6693971309796</v>
      </c>
      <c r="F60" s="13">
        <f t="shared" si="7"/>
        <v>60.54450142656553</v>
      </c>
      <c r="G60" s="13">
        <f t="shared" si="7"/>
        <v>63.31354064245753</v>
      </c>
      <c r="H60" s="13">
        <f t="shared" si="7"/>
        <v>68.73022567162596</v>
      </c>
      <c r="I60" s="13">
        <f t="shared" si="7"/>
        <v>64.0808426760619</v>
      </c>
      <c r="J60" s="13">
        <f t="shared" si="7"/>
        <v>58.1130416821257</v>
      </c>
      <c r="K60" s="13">
        <f t="shared" si="7"/>
        <v>50.04736380638993</v>
      </c>
      <c r="L60" s="13">
        <f t="shared" si="7"/>
        <v>32.25593834512343</v>
      </c>
      <c r="M60" s="13">
        <f t="shared" si="7"/>
        <v>45.53023344515824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53.47110865717673</v>
      </c>
      <c r="W60" s="13">
        <f t="shared" si="7"/>
        <v>87.44124035193536</v>
      </c>
      <c r="X60" s="13">
        <f t="shared" si="7"/>
        <v>0</v>
      </c>
      <c r="Y60" s="13">
        <f t="shared" si="7"/>
        <v>0</v>
      </c>
      <c r="Z60" s="14">
        <f t="shared" si="7"/>
        <v>89.6693971309796</v>
      </c>
    </row>
    <row r="61" spans="1:26" ht="13.5">
      <c r="A61" s="38" t="s">
        <v>113</v>
      </c>
      <c r="B61" s="12">
        <f t="shared" si="7"/>
        <v>101.94285191447182</v>
      </c>
      <c r="C61" s="12">
        <f t="shared" si="7"/>
        <v>0</v>
      </c>
      <c r="D61" s="3">
        <f t="shared" si="7"/>
        <v>97.98171877124663</v>
      </c>
      <c r="E61" s="13">
        <f t="shared" si="7"/>
        <v>97.98171877124663</v>
      </c>
      <c r="F61" s="13">
        <f t="shared" si="7"/>
        <v>44.035781553485286</v>
      </c>
      <c r="G61" s="13">
        <f t="shared" si="7"/>
        <v>99.83800198086328</v>
      </c>
      <c r="H61" s="13">
        <f t="shared" si="7"/>
        <v>75.09980750063919</v>
      </c>
      <c r="I61" s="13">
        <f t="shared" si="7"/>
        <v>70.08669374807023</v>
      </c>
      <c r="J61" s="13">
        <f t="shared" si="7"/>
        <v>51.29569490490808</v>
      </c>
      <c r="K61" s="13">
        <f t="shared" si="7"/>
        <v>120.39380482776367</v>
      </c>
      <c r="L61" s="13">
        <f t="shared" si="7"/>
        <v>30.09642894244342</v>
      </c>
      <c r="M61" s="13">
        <f t="shared" si="7"/>
        <v>53.08902560342461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60.55005023479292</v>
      </c>
      <c r="W61" s="13">
        <f t="shared" si="7"/>
        <v>91.18294367990286</v>
      </c>
      <c r="X61" s="13">
        <f t="shared" si="7"/>
        <v>0</v>
      </c>
      <c r="Y61" s="13">
        <f t="shared" si="7"/>
        <v>0</v>
      </c>
      <c r="Z61" s="14">
        <f t="shared" si="7"/>
        <v>97.98171877124663</v>
      </c>
    </row>
    <row r="62" spans="1:26" ht="13.5">
      <c r="A62" s="38" t="s">
        <v>114</v>
      </c>
      <c r="B62" s="12">
        <f t="shared" si="7"/>
        <v>98.73025212927654</v>
      </c>
      <c r="C62" s="12">
        <f t="shared" si="7"/>
        <v>0</v>
      </c>
      <c r="D62" s="3">
        <f t="shared" si="7"/>
        <v>83.6294286664248</v>
      </c>
      <c r="E62" s="13">
        <f t="shared" si="7"/>
        <v>83.6294286664248</v>
      </c>
      <c r="F62" s="13">
        <f t="shared" si="7"/>
        <v>106.67198412788979</v>
      </c>
      <c r="G62" s="13">
        <f t="shared" si="7"/>
        <v>36.626050995097295</v>
      </c>
      <c r="H62" s="13">
        <f t="shared" si="7"/>
        <v>73.58166914324464</v>
      </c>
      <c r="I62" s="13">
        <f t="shared" si="7"/>
        <v>63.23167640011654</v>
      </c>
      <c r="J62" s="13">
        <f t="shared" si="7"/>
        <v>72.61127243466396</v>
      </c>
      <c r="K62" s="13">
        <f t="shared" si="7"/>
        <v>29.048919488470904</v>
      </c>
      <c r="L62" s="13">
        <f t="shared" si="7"/>
        <v>81.1239448900986</v>
      </c>
      <c r="M62" s="13">
        <f t="shared" si="7"/>
        <v>43.45273183141624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52.08230936251562</v>
      </c>
      <c r="W62" s="13">
        <f t="shared" si="7"/>
        <v>87.14990129271654</v>
      </c>
      <c r="X62" s="13">
        <f t="shared" si="7"/>
        <v>0</v>
      </c>
      <c r="Y62" s="13">
        <f t="shared" si="7"/>
        <v>0</v>
      </c>
      <c r="Z62" s="14">
        <f t="shared" si="7"/>
        <v>83.6294286664248</v>
      </c>
    </row>
    <row r="63" spans="1:26" ht="13.5">
      <c r="A63" s="38" t="s">
        <v>115</v>
      </c>
      <c r="B63" s="12">
        <f t="shared" si="7"/>
        <v>103.0485130850421</v>
      </c>
      <c r="C63" s="12">
        <f t="shared" si="7"/>
        <v>0</v>
      </c>
      <c r="D63" s="3">
        <f t="shared" si="7"/>
        <v>87.61800228068482</v>
      </c>
      <c r="E63" s="13">
        <f t="shared" si="7"/>
        <v>87.61800228068482</v>
      </c>
      <c r="F63" s="13">
        <f t="shared" si="7"/>
        <v>44.26466188633359</v>
      </c>
      <c r="G63" s="13">
        <f t="shared" si="7"/>
        <v>61.410256167000924</v>
      </c>
      <c r="H63" s="13">
        <f t="shared" si="7"/>
        <v>45.26331387081791</v>
      </c>
      <c r="I63" s="13">
        <f t="shared" si="7"/>
        <v>50.34922962042416</v>
      </c>
      <c r="J63" s="13">
        <f t="shared" si="7"/>
        <v>55.773359221530264</v>
      </c>
      <c r="K63" s="13">
        <f t="shared" si="7"/>
        <v>42.28713531757283</v>
      </c>
      <c r="L63" s="13">
        <f t="shared" si="7"/>
        <v>12.86402598094021</v>
      </c>
      <c r="M63" s="13">
        <f t="shared" si="7"/>
        <v>26.921567770508297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34.74463051735782</v>
      </c>
      <c r="W63" s="13">
        <f t="shared" si="7"/>
        <v>79.92829913855361</v>
      </c>
      <c r="X63" s="13">
        <f t="shared" si="7"/>
        <v>0</v>
      </c>
      <c r="Y63" s="13">
        <f t="shared" si="7"/>
        <v>0</v>
      </c>
      <c r="Z63" s="14">
        <f t="shared" si="7"/>
        <v>87.61800228068482</v>
      </c>
    </row>
    <row r="64" spans="1:26" ht="13.5">
      <c r="A64" s="38" t="s">
        <v>116</v>
      </c>
      <c r="B64" s="12">
        <f t="shared" si="7"/>
        <v>104.42354900923982</v>
      </c>
      <c r="C64" s="12">
        <f t="shared" si="7"/>
        <v>0</v>
      </c>
      <c r="D64" s="3">
        <f t="shared" si="7"/>
        <v>81.8376280596511</v>
      </c>
      <c r="E64" s="13">
        <f t="shared" si="7"/>
        <v>81.8376280596511</v>
      </c>
      <c r="F64" s="13">
        <f t="shared" si="7"/>
        <v>47.848321776061255</v>
      </c>
      <c r="G64" s="13">
        <f t="shared" si="7"/>
        <v>60.28611724040479</v>
      </c>
      <c r="H64" s="13">
        <f t="shared" si="7"/>
        <v>43.85765944353376</v>
      </c>
      <c r="I64" s="13">
        <f t="shared" si="7"/>
        <v>50.66289039479439</v>
      </c>
      <c r="J64" s="13">
        <f t="shared" si="7"/>
        <v>56.76837435067467</v>
      </c>
      <c r="K64" s="13">
        <f t="shared" si="7"/>
        <v>55.836983255169606</v>
      </c>
      <c r="L64" s="13">
        <f t="shared" si="7"/>
        <v>43.63218948073893</v>
      </c>
      <c r="M64" s="13">
        <f t="shared" si="7"/>
        <v>52.2351327565121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51.444771289828694</v>
      </c>
      <c r="W64" s="13">
        <f t="shared" si="7"/>
        <v>78.50348361978637</v>
      </c>
      <c r="X64" s="13">
        <f t="shared" si="7"/>
        <v>0</v>
      </c>
      <c r="Y64" s="13">
        <f t="shared" si="7"/>
        <v>0</v>
      </c>
      <c r="Z64" s="14">
        <f t="shared" si="7"/>
        <v>81.8376280596511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53.69036980725823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1.2551909813358557</v>
      </c>
      <c r="G66" s="16">
        <f t="shared" si="7"/>
        <v>5.839734687008555</v>
      </c>
      <c r="H66" s="16">
        <f t="shared" si="7"/>
        <v>6.172631862217439</v>
      </c>
      <c r="I66" s="16">
        <f t="shared" si="7"/>
        <v>4.2887409246398</v>
      </c>
      <c r="J66" s="16">
        <f t="shared" si="7"/>
        <v>16.86938724612093</v>
      </c>
      <c r="K66" s="16">
        <f t="shared" si="7"/>
        <v>7.2268335654167455</v>
      </c>
      <c r="L66" s="16">
        <f t="shared" si="7"/>
        <v>2.8051648104792664</v>
      </c>
      <c r="M66" s="16">
        <f t="shared" si="7"/>
        <v>7.106523753646502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5.662995400360136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112764641</v>
      </c>
      <c r="C67" s="23"/>
      <c r="D67" s="24">
        <v>162079589</v>
      </c>
      <c r="E67" s="25">
        <v>162079589</v>
      </c>
      <c r="F67" s="25">
        <v>12165700</v>
      </c>
      <c r="G67" s="25">
        <v>13664806</v>
      </c>
      <c r="H67" s="25">
        <v>11568365</v>
      </c>
      <c r="I67" s="25">
        <v>37398871</v>
      </c>
      <c r="J67" s="25">
        <v>12095979</v>
      </c>
      <c r="K67" s="25">
        <v>17903984</v>
      </c>
      <c r="L67" s="25">
        <v>17816995</v>
      </c>
      <c r="M67" s="25">
        <v>47816958</v>
      </c>
      <c r="N67" s="25"/>
      <c r="O67" s="25"/>
      <c r="P67" s="25"/>
      <c r="Q67" s="25"/>
      <c r="R67" s="25"/>
      <c r="S67" s="25"/>
      <c r="T67" s="25"/>
      <c r="U67" s="25"/>
      <c r="V67" s="25">
        <v>85215829</v>
      </c>
      <c r="W67" s="25">
        <v>81039796</v>
      </c>
      <c r="X67" s="25"/>
      <c r="Y67" s="24"/>
      <c r="Z67" s="26">
        <v>162079589</v>
      </c>
    </row>
    <row r="68" spans="1:26" ht="13.5" hidden="1">
      <c r="A68" s="36" t="s">
        <v>31</v>
      </c>
      <c r="B68" s="18">
        <v>12075736</v>
      </c>
      <c r="C68" s="18"/>
      <c r="D68" s="19">
        <v>23650000</v>
      </c>
      <c r="E68" s="20">
        <v>23650000</v>
      </c>
      <c r="F68" s="20">
        <v>1376246</v>
      </c>
      <c r="G68" s="20">
        <v>1376941</v>
      </c>
      <c r="H68" s="20">
        <v>1376940</v>
      </c>
      <c r="I68" s="20">
        <v>4130127</v>
      </c>
      <c r="J68" s="20">
        <v>1375598</v>
      </c>
      <c r="K68" s="20">
        <v>1381195</v>
      </c>
      <c r="L68" s="20">
        <v>1633626</v>
      </c>
      <c r="M68" s="20">
        <v>4390419</v>
      </c>
      <c r="N68" s="20"/>
      <c r="O68" s="20"/>
      <c r="P68" s="20"/>
      <c r="Q68" s="20"/>
      <c r="R68" s="20"/>
      <c r="S68" s="20"/>
      <c r="T68" s="20"/>
      <c r="U68" s="20"/>
      <c r="V68" s="20">
        <v>8520546</v>
      </c>
      <c r="W68" s="20">
        <v>11825000</v>
      </c>
      <c r="X68" s="20"/>
      <c r="Y68" s="19"/>
      <c r="Z68" s="22">
        <v>23650000</v>
      </c>
    </row>
    <row r="69" spans="1:26" ht="13.5" hidden="1">
      <c r="A69" s="37" t="s">
        <v>32</v>
      </c>
      <c r="B69" s="18">
        <v>92451614</v>
      </c>
      <c r="C69" s="18"/>
      <c r="D69" s="19">
        <v>133875033</v>
      </c>
      <c r="E69" s="20">
        <v>133875033</v>
      </c>
      <c r="F69" s="20">
        <v>9827449</v>
      </c>
      <c r="G69" s="20">
        <v>11417346</v>
      </c>
      <c r="H69" s="20">
        <v>9359041</v>
      </c>
      <c r="I69" s="20">
        <v>30603836</v>
      </c>
      <c r="J69" s="20">
        <v>10215170</v>
      </c>
      <c r="K69" s="20">
        <v>15661748</v>
      </c>
      <c r="L69" s="20">
        <v>15012600</v>
      </c>
      <c r="M69" s="20">
        <v>40889518</v>
      </c>
      <c r="N69" s="20"/>
      <c r="O69" s="20"/>
      <c r="P69" s="20"/>
      <c r="Q69" s="20"/>
      <c r="R69" s="20"/>
      <c r="S69" s="20"/>
      <c r="T69" s="20"/>
      <c r="U69" s="20"/>
      <c r="V69" s="20">
        <v>71493354</v>
      </c>
      <c r="W69" s="20">
        <v>66937518</v>
      </c>
      <c r="X69" s="20"/>
      <c r="Y69" s="19"/>
      <c r="Z69" s="22">
        <v>133875033</v>
      </c>
    </row>
    <row r="70" spans="1:26" ht="13.5" hidden="1">
      <c r="A70" s="38" t="s">
        <v>113</v>
      </c>
      <c r="B70" s="18">
        <v>44089001</v>
      </c>
      <c r="C70" s="18"/>
      <c r="D70" s="19">
        <v>53898237</v>
      </c>
      <c r="E70" s="20">
        <v>53898237</v>
      </c>
      <c r="F70" s="20">
        <v>5509431</v>
      </c>
      <c r="G70" s="20">
        <v>4131532</v>
      </c>
      <c r="H70" s="20">
        <v>4110663</v>
      </c>
      <c r="I70" s="20">
        <v>13751626</v>
      </c>
      <c r="J70" s="20">
        <v>5573187</v>
      </c>
      <c r="K70" s="20">
        <v>3167305</v>
      </c>
      <c r="L70" s="20">
        <v>8836766</v>
      </c>
      <c r="M70" s="20">
        <v>17577258</v>
      </c>
      <c r="N70" s="20"/>
      <c r="O70" s="20"/>
      <c r="P70" s="20"/>
      <c r="Q70" s="20"/>
      <c r="R70" s="20"/>
      <c r="S70" s="20"/>
      <c r="T70" s="20"/>
      <c r="U70" s="20"/>
      <c r="V70" s="20">
        <v>31328884</v>
      </c>
      <c r="W70" s="20">
        <v>26949119</v>
      </c>
      <c r="X70" s="20"/>
      <c r="Y70" s="19"/>
      <c r="Z70" s="22">
        <v>53898237</v>
      </c>
    </row>
    <row r="71" spans="1:26" ht="13.5" hidden="1">
      <c r="A71" s="38" t="s">
        <v>114</v>
      </c>
      <c r="B71" s="18">
        <v>28517315</v>
      </c>
      <c r="C71" s="18"/>
      <c r="D71" s="19">
        <v>57184229</v>
      </c>
      <c r="E71" s="20">
        <v>57184229</v>
      </c>
      <c r="F71" s="20">
        <v>2541313</v>
      </c>
      <c r="G71" s="20">
        <v>5495744</v>
      </c>
      <c r="H71" s="20">
        <v>3461093</v>
      </c>
      <c r="I71" s="20">
        <v>11498150</v>
      </c>
      <c r="J71" s="20">
        <v>2858300</v>
      </c>
      <c r="K71" s="20">
        <v>10279298</v>
      </c>
      <c r="L71" s="20">
        <v>1717949</v>
      </c>
      <c r="M71" s="20">
        <v>14855547</v>
      </c>
      <c r="N71" s="20"/>
      <c r="O71" s="20"/>
      <c r="P71" s="20"/>
      <c r="Q71" s="20"/>
      <c r="R71" s="20"/>
      <c r="S71" s="20"/>
      <c r="T71" s="20"/>
      <c r="U71" s="20"/>
      <c r="V71" s="20">
        <v>26353697</v>
      </c>
      <c r="W71" s="20">
        <v>28592115</v>
      </c>
      <c r="X71" s="20"/>
      <c r="Y71" s="19"/>
      <c r="Z71" s="22">
        <v>57184229</v>
      </c>
    </row>
    <row r="72" spans="1:26" ht="13.5" hidden="1">
      <c r="A72" s="38" t="s">
        <v>115</v>
      </c>
      <c r="B72" s="18">
        <v>11654567</v>
      </c>
      <c r="C72" s="18"/>
      <c r="D72" s="19">
        <v>13126759</v>
      </c>
      <c r="E72" s="20">
        <v>13126759</v>
      </c>
      <c r="F72" s="20">
        <v>1036190</v>
      </c>
      <c r="G72" s="20">
        <v>1054078</v>
      </c>
      <c r="H72" s="20">
        <v>1052793</v>
      </c>
      <c r="I72" s="20">
        <v>3143061</v>
      </c>
      <c r="J72" s="20">
        <v>1052732</v>
      </c>
      <c r="K72" s="20">
        <v>1460106</v>
      </c>
      <c r="L72" s="20">
        <v>3756600</v>
      </c>
      <c r="M72" s="20">
        <v>6269438</v>
      </c>
      <c r="N72" s="20"/>
      <c r="O72" s="20"/>
      <c r="P72" s="20"/>
      <c r="Q72" s="20"/>
      <c r="R72" s="20"/>
      <c r="S72" s="20"/>
      <c r="T72" s="20"/>
      <c r="U72" s="20"/>
      <c r="V72" s="20">
        <v>9412499</v>
      </c>
      <c r="W72" s="20">
        <v>6563380</v>
      </c>
      <c r="X72" s="20"/>
      <c r="Y72" s="19"/>
      <c r="Z72" s="22">
        <v>13126759</v>
      </c>
    </row>
    <row r="73" spans="1:26" ht="13.5" hidden="1">
      <c r="A73" s="38" t="s">
        <v>116</v>
      </c>
      <c r="B73" s="18">
        <v>8190731</v>
      </c>
      <c r="C73" s="18"/>
      <c r="D73" s="19">
        <v>9665808</v>
      </c>
      <c r="E73" s="20">
        <v>9665808</v>
      </c>
      <c r="F73" s="20">
        <v>740515</v>
      </c>
      <c r="G73" s="20">
        <v>735992</v>
      </c>
      <c r="H73" s="20">
        <v>734492</v>
      </c>
      <c r="I73" s="20">
        <v>2210999</v>
      </c>
      <c r="J73" s="20">
        <v>730951</v>
      </c>
      <c r="K73" s="20">
        <v>755039</v>
      </c>
      <c r="L73" s="20">
        <v>701285</v>
      </c>
      <c r="M73" s="20">
        <v>2187275</v>
      </c>
      <c r="N73" s="20"/>
      <c r="O73" s="20"/>
      <c r="P73" s="20"/>
      <c r="Q73" s="20"/>
      <c r="R73" s="20"/>
      <c r="S73" s="20"/>
      <c r="T73" s="20"/>
      <c r="U73" s="20"/>
      <c r="V73" s="20">
        <v>4398274</v>
      </c>
      <c r="W73" s="20">
        <v>4832904</v>
      </c>
      <c r="X73" s="20"/>
      <c r="Y73" s="19"/>
      <c r="Z73" s="22">
        <v>9665808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8237291</v>
      </c>
      <c r="C75" s="27"/>
      <c r="D75" s="28">
        <v>4554556</v>
      </c>
      <c r="E75" s="29">
        <v>4554556</v>
      </c>
      <c r="F75" s="29">
        <v>962005</v>
      </c>
      <c r="G75" s="29">
        <v>870519</v>
      </c>
      <c r="H75" s="29">
        <v>832384</v>
      </c>
      <c r="I75" s="29">
        <v>2664908</v>
      </c>
      <c r="J75" s="29">
        <v>505211</v>
      </c>
      <c r="K75" s="29">
        <v>861041</v>
      </c>
      <c r="L75" s="29">
        <v>1170769</v>
      </c>
      <c r="M75" s="29">
        <v>2537021</v>
      </c>
      <c r="N75" s="29"/>
      <c r="O75" s="29"/>
      <c r="P75" s="29"/>
      <c r="Q75" s="29"/>
      <c r="R75" s="29"/>
      <c r="S75" s="29"/>
      <c r="T75" s="29"/>
      <c r="U75" s="29"/>
      <c r="V75" s="29">
        <v>5201929</v>
      </c>
      <c r="W75" s="29">
        <v>2277278</v>
      </c>
      <c r="X75" s="29"/>
      <c r="Y75" s="28"/>
      <c r="Z75" s="30">
        <v>4554556</v>
      </c>
    </row>
    <row r="76" spans="1:26" ht="13.5" hidden="1">
      <c r="A76" s="41" t="s">
        <v>120</v>
      </c>
      <c r="B76" s="31">
        <v>110643272</v>
      </c>
      <c r="C76" s="31"/>
      <c r="D76" s="32">
        <v>133164935</v>
      </c>
      <c r="E76" s="33">
        <v>133164935</v>
      </c>
      <c r="F76" s="33">
        <v>6682032</v>
      </c>
      <c r="G76" s="33">
        <v>8178623</v>
      </c>
      <c r="H76" s="33">
        <v>7240016</v>
      </c>
      <c r="I76" s="33">
        <v>22100671</v>
      </c>
      <c r="J76" s="33">
        <v>7194278</v>
      </c>
      <c r="K76" s="33">
        <v>8720105</v>
      </c>
      <c r="L76" s="33">
        <v>5737665</v>
      </c>
      <c r="M76" s="33">
        <v>21652048</v>
      </c>
      <c r="N76" s="33"/>
      <c r="O76" s="33"/>
      <c r="P76" s="33"/>
      <c r="Q76" s="33"/>
      <c r="R76" s="33"/>
      <c r="S76" s="33"/>
      <c r="T76" s="33"/>
      <c r="U76" s="33"/>
      <c r="V76" s="33">
        <v>43752719</v>
      </c>
      <c r="W76" s="33">
        <v>65140996</v>
      </c>
      <c r="X76" s="33"/>
      <c r="Y76" s="32"/>
      <c r="Z76" s="34">
        <v>133164935</v>
      </c>
    </row>
    <row r="77" spans="1:26" ht="13.5" hidden="1">
      <c r="A77" s="36" t="s">
        <v>31</v>
      </c>
      <c r="B77" s="18">
        <v>12556928</v>
      </c>
      <c r="C77" s="18"/>
      <c r="D77" s="19">
        <v>13120000</v>
      </c>
      <c r="E77" s="20">
        <v>13120000</v>
      </c>
      <c r="F77" s="20">
        <v>719977</v>
      </c>
      <c r="G77" s="20">
        <v>899061</v>
      </c>
      <c r="H77" s="20">
        <v>756146</v>
      </c>
      <c r="I77" s="20">
        <v>2375184</v>
      </c>
      <c r="J77" s="20">
        <v>1172706</v>
      </c>
      <c r="K77" s="20">
        <v>819587</v>
      </c>
      <c r="L77" s="20">
        <v>862368</v>
      </c>
      <c r="M77" s="20">
        <v>2854661</v>
      </c>
      <c r="N77" s="20"/>
      <c r="O77" s="20"/>
      <c r="P77" s="20"/>
      <c r="Q77" s="20"/>
      <c r="R77" s="20"/>
      <c r="S77" s="20"/>
      <c r="T77" s="20"/>
      <c r="U77" s="20"/>
      <c r="V77" s="20">
        <v>5229845</v>
      </c>
      <c r="W77" s="20">
        <v>6610000</v>
      </c>
      <c r="X77" s="20"/>
      <c r="Y77" s="19"/>
      <c r="Z77" s="22">
        <v>13120000</v>
      </c>
    </row>
    <row r="78" spans="1:26" ht="13.5" hidden="1">
      <c r="A78" s="37" t="s">
        <v>32</v>
      </c>
      <c r="B78" s="18">
        <v>93663712</v>
      </c>
      <c r="C78" s="18"/>
      <c r="D78" s="19">
        <v>120044935</v>
      </c>
      <c r="E78" s="20">
        <v>120044935</v>
      </c>
      <c r="F78" s="20">
        <v>5949980</v>
      </c>
      <c r="G78" s="20">
        <v>7228726</v>
      </c>
      <c r="H78" s="20">
        <v>6432490</v>
      </c>
      <c r="I78" s="20">
        <v>19611196</v>
      </c>
      <c r="J78" s="20">
        <v>5936346</v>
      </c>
      <c r="K78" s="20">
        <v>7838292</v>
      </c>
      <c r="L78" s="20">
        <v>4842455</v>
      </c>
      <c r="M78" s="20">
        <v>18617093</v>
      </c>
      <c r="N78" s="20"/>
      <c r="O78" s="20"/>
      <c r="P78" s="20"/>
      <c r="Q78" s="20"/>
      <c r="R78" s="20"/>
      <c r="S78" s="20"/>
      <c r="T78" s="20"/>
      <c r="U78" s="20"/>
      <c r="V78" s="20">
        <v>38228289</v>
      </c>
      <c r="W78" s="20">
        <v>58530996</v>
      </c>
      <c r="X78" s="20"/>
      <c r="Y78" s="19"/>
      <c r="Z78" s="22">
        <v>120044935</v>
      </c>
    </row>
    <row r="79" spans="1:26" ht="13.5" hidden="1">
      <c r="A79" s="38" t="s">
        <v>113</v>
      </c>
      <c r="B79" s="18">
        <v>44945585</v>
      </c>
      <c r="C79" s="18"/>
      <c r="D79" s="19">
        <v>52810419</v>
      </c>
      <c r="E79" s="20">
        <v>52810419</v>
      </c>
      <c r="F79" s="20">
        <v>2426121</v>
      </c>
      <c r="G79" s="20">
        <v>4124839</v>
      </c>
      <c r="H79" s="20">
        <v>3087100</v>
      </c>
      <c r="I79" s="20">
        <v>9638060</v>
      </c>
      <c r="J79" s="20">
        <v>2858805</v>
      </c>
      <c r="K79" s="20">
        <v>3813239</v>
      </c>
      <c r="L79" s="20">
        <v>2659551</v>
      </c>
      <c r="M79" s="20">
        <v>9331595</v>
      </c>
      <c r="N79" s="20"/>
      <c r="O79" s="20"/>
      <c r="P79" s="20"/>
      <c r="Q79" s="20"/>
      <c r="R79" s="20"/>
      <c r="S79" s="20"/>
      <c r="T79" s="20"/>
      <c r="U79" s="20"/>
      <c r="V79" s="20">
        <v>18969655</v>
      </c>
      <c r="W79" s="20">
        <v>24573000</v>
      </c>
      <c r="X79" s="20"/>
      <c r="Y79" s="19"/>
      <c r="Z79" s="22">
        <v>52810419</v>
      </c>
    </row>
    <row r="80" spans="1:26" ht="13.5" hidden="1">
      <c r="A80" s="38" t="s">
        <v>114</v>
      </c>
      <c r="B80" s="18">
        <v>28155217</v>
      </c>
      <c r="C80" s="18"/>
      <c r="D80" s="19">
        <v>47822844</v>
      </c>
      <c r="E80" s="20">
        <v>47822844</v>
      </c>
      <c r="F80" s="20">
        <v>2710869</v>
      </c>
      <c r="G80" s="20">
        <v>2012874</v>
      </c>
      <c r="H80" s="20">
        <v>2546730</v>
      </c>
      <c r="I80" s="20">
        <v>7270473</v>
      </c>
      <c r="J80" s="20">
        <v>2075448</v>
      </c>
      <c r="K80" s="20">
        <v>2986025</v>
      </c>
      <c r="L80" s="20">
        <v>1393668</v>
      </c>
      <c r="M80" s="20">
        <v>6455141</v>
      </c>
      <c r="N80" s="20"/>
      <c r="O80" s="20"/>
      <c r="P80" s="20"/>
      <c r="Q80" s="20"/>
      <c r="R80" s="20"/>
      <c r="S80" s="20"/>
      <c r="T80" s="20"/>
      <c r="U80" s="20"/>
      <c r="V80" s="20">
        <v>13725614</v>
      </c>
      <c r="W80" s="20">
        <v>24918000</v>
      </c>
      <c r="X80" s="20"/>
      <c r="Y80" s="19"/>
      <c r="Z80" s="22">
        <v>47822844</v>
      </c>
    </row>
    <row r="81" spans="1:26" ht="13.5" hidden="1">
      <c r="A81" s="38" t="s">
        <v>115</v>
      </c>
      <c r="B81" s="18">
        <v>12009858</v>
      </c>
      <c r="C81" s="18"/>
      <c r="D81" s="19">
        <v>11501404</v>
      </c>
      <c r="E81" s="20">
        <v>11501404</v>
      </c>
      <c r="F81" s="20">
        <v>458666</v>
      </c>
      <c r="G81" s="20">
        <v>647312</v>
      </c>
      <c r="H81" s="20">
        <v>476529</v>
      </c>
      <c r="I81" s="20">
        <v>1582507</v>
      </c>
      <c r="J81" s="20">
        <v>587144</v>
      </c>
      <c r="K81" s="20">
        <v>617437</v>
      </c>
      <c r="L81" s="20">
        <v>483250</v>
      </c>
      <c r="M81" s="20">
        <v>1687831</v>
      </c>
      <c r="N81" s="20"/>
      <c r="O81" s="20"/>
      <c r="P81" s="20"/>
      <c r="Q81" s="20"/>
      <c r="R81" s="20"/>
      <c r="S81" s="20"/>
      <c r="T81" s="20"/>
      <c r="U81" s="20"/>
      <c r="V81" s="20">
        <v>3270338</v>
      </c>
      <c r="W81" s="20">
        <v>5245998</v>
      </c>
      <c r="X81" s="20"/>
      <c r="Y81" s="19"/>
      <c r="Z81" s="22">
        <v>11501404</v>
      </c>
    </row>
    <row r="82" spans="1:26" ht="13.5" hidden="1">
      <c r="A82" s="38" t="s">
        <v>116</v>
      </c>
      <c r="B82" s="18">
        <v>8553052</v>
      </c>
      <c r="C82" s="18"/>
      <c r="D82" s="19">
        <v>7910268</v>
      </c>
      <c r="E82" s="20">
        <v>7910268</v>
      </c>
      <c r="F82" s="20">
        <v>354324</v>
      </c>
      <c r="G82" s="20">
        <v>443701</v>
      </c>
      <c r="H82" s="20">
        <v>322131</v>
      </c>
      <c r="I82" s="20">
        <v>1120156</v>
      </c>
      <c r="J82" s="20">
        <v>414949</v>
      </c>
      <c r="K82" s="20">
        <v>421591</v>
      </c>
      <c r="L82" s="20">
        <v>305986</v>
      </c>
      <c r="M82" s="20">
        <v>1142526</v>
      </c>
      <c r="N82" s="20"/>
      <c r="O82" s="20"/>
      <c r="P82" s="20"/>
      <c r="Q82" s="20"/>
      <c r="R82" s="20"/>
      <c r="S82" s="20"/>
      <c r="T82" s="20"/>
      <c r="U82" s="20"/>
      <c r="V82" s="20">
        <v>2262682</v>
      </c>
      <c r="W82" s="20">
        <v>3793998</v>
      </c>
      <c r="X82" s="20"/>
      <c r="Y82" s="19"/>
      <c r="Z82" s="22">
        <v>7910268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4422632</v>
      </c>
      <c r="C84" s="27"/>
      <c r="D84" s="28"/>
      <c r="E84" s="29"/>
      <c r="F84" s="29">
        <v>12075</v>
      </c>
      <c r="G84" s="29">
        <v>50836</v>
      </c>
      <c r="H84" s="29">
        <v>51380</v>
      </c>
      <c r="I84" s="29">
        <v>114291</v>
      </c>
      <c r="J84" s="29">
        <v>85226</v>
      </c>
      <c r="K84" s="29">
        <v>62226</v>
      </c>
      <c r="L84" s="29">
        <v>32842</v>
      </c>
      <c r="M84" s="29">
        <v>180294</v>
      </c>
      <c r="N84" s="29"/>
      <c r="O84" s="29"/>
      <c r="P84" s="29"/>
      <c r="Q84" s="29"/>
      <c r="R84" s="29"/>
      <c r="S84" s="29"/>
      <c r="T84" s="29"/>
      <c r="U84" s="29"/>
      <c r="V84" s="29">
        <v>294585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28317885</v>
      </c>
      <c r="C5" s="18">
        <v>0</v>
      </c>
      <c r="D5" s="58">
        <v>30000000</v>
      </c>
      <c r="E5" s="59">
        <v>30000000</v>
      </c>
      <c r="F5" s="59">
        <v>2169703</v>
      </c>
      <c r="G5" s="59">
        <v>2305160</v>
      </c>
      <c r="H5" s="59">
        <v>2299711</v>
      </c>
      <c r="I5" s="59">
        <v>6774574</v>
      </c>
      <c r="J5" s="59">
        <v>2254170</v>
      </c>
      <c r="K5" s="59">
        <v>2259713</v>
      </c>
      <c r="L5" s="59">
        <v>2265413</v>
      </c>
      <c r="M5" s="59">
        <v>6779296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13553870</v>
      </c>
      <c r="W5" s="59">
        <v>15000000</v>
      </c>
      <c r="X5" s="59">
        <v>-1446130</v>
      </c>
      <c r="Y5" s="60">
        <v>-9.64</v>
      </c>
      <c r="Z5" s="61">
        <v>30000000</v>
      </c>
    </row>
    <row r="6" spans="1:26" ht="13.5">
      <c r="A6" s="57" t="s">
        <v>32</v>
      </c>
      <c r="B6" s="18">
        <v>3945251</v>
      </c>
      <c r="C6" s="18">
        <v>0</v>
      </c>
      <c r="D6" s="58">
        <v>2500000</v>
      </c>
      <c r="E6" s="59">
        <v>2500000</v>
      </c>
      <c r="F6" s="59">
        <v>337629</v>
      </c>
      <c r="G6" s="59">
        <v>348156</v>
      </c>
      <c r="H6" s="59">
        <v>325975</v>
      </c>
      <c r="I6" s="59">
        <v>1011760</v>
      </c>
      <c r="J6" s="59">
        <v>328374</v>
      </c>
      <c r="K6" s="59">
        <v>327998</v>
      </c>
      <c r="L6" s="59">
        <v>308378</v>
      </c>
      <c r="M6" s="59">
        <v>964750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1976510</v>
      </c>
      <c r="W6" s="59">
        <v>1250000</v>
      </c>
      <c r="X6" s="59">
        <v>726510</v>
      </c>
      <c r="Y6" s="60">
        <v>58.12</v>
      </c>
      <c r="Z6" s="61">
        <v>2500000</v>
      </c>
    </row>
    <row r="7" spans="1:26" ht="13.5">
      <c r="A7" s="57" t="s">
        <v>33</v>
      </c>
      <c r="B7" s="18">
        <v>5150186</v>
      </c>
      <c r="C7" s="18">
        <v>0</v>
      </c>
      <c r="D7" s="58">
        <v>5000000</v>
      </c>
      <c r="E7" s="59">
        <v>5000000</v>
      </c>
      <c r="F7" s="59">
        <v>160825</v>
      </c>
      <c r="G7" s="59">
        <v>506745</v>
      </c>
      <c r="H7" s="59">
        <v>517296</v>
      </c>
      <c r="I7" s="59">
        <v>1184866</v>
      </c>
      <c r="J7" s="59">
        <v>460849</v>
      </c>
      <c r="K7" s="59">
        <v>416189</v>
      </c>
      <c r="L7" s="59">
        <v>430137</v>
      </c>
      <c r="M7" s="59">
        <v>1307175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2492041</v>
      </c>
      <c r="W7" s="59">
        <v>2500000</v>
      </c>
      <c r="X7" s="59">
        <v>-7959</v>
      </c>
      <c r="Y7" s="60">
        <v>-0.32</v>
      </c>
      <c r="Z7" s="61">
        <v>5000000</v>
      </c>
    </row>
    <row r="8" spans="1:26" ht="13.5">
      <c r="A8" s="57" t="s">
        <v>34</v>
      </c>
      <c r="B8" s="18">
        <v>136020877</v>
      </c>
      <c r="C8" s="18">
        <v>0</v>
      </c>
      <c r="D8" s="58">
        <v>151959000</v>
      </c>
      <c r="E8" s="59">
        <v>151959000</v>
      </c>
      <c r="F8" s="59">
        <v>63260000</v>
      </c>
      <c r="G8" s="59">
        <v>1290000</v>
      </c>
      <c r="H8" s="59">
        <v>0</v>
      </c>
      <c r="I8" s="59">
        <v>64550000</v>
      </c>
      <c r="J8" s="59">
        <v>0</v>
      </c>
      <c r="K8" s="59">
        <v>49221000</v>
      </c>
      <c r="L8" s="59">
        <v>0</v>
      </c>
      <c r="M8" s="59">
        <v>49221000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113771000</v>
      </c>
      <c r="W8" s="59">
        <v>75979500</v>
      </c>
      <c r="X8" s="59">
        <v>37791500</v>
      </c>
      <c r="Y8" s="60">
        <v>49.74</v>
      </c>
      <c r="Z8" s="61">
        <v>151959000</v>
      </c>
    </row>
    <row r="9" spans="1:26" ht="13.5">
      <c r="A9" s="57" t="s">
        <v>35</v>
      </c>
      <c r="B9" s="18">
        <v>14023785</v>
      </c>
      <c r="C9" s="18">
        <v>0</v>
      </c>
      <c r="D9" s="58">
        <v>9876247</v>
      </c>
      <c r="E9" s="59">
        <v>9876247</v>
      </c>
      <c r="F9" s="59">
        <v>1954434</v>
      </c>
      <c r="G9" s="59">
        <v>707057</v>
      </c>
      <c r="H9" s="59">
        <v>1758181</v>
      </c>
      <c r="I9" s="59">
        <v>4419672</v>
      </c>
      <c r="J9" s="59">
        <v>1826549</v>
      </c>
      <c r="K9" s="59">
        <v>1327394</v>
      </c>
      <c r="L9" s="59">
        <v>1629305</v>
      </c>
      <c r="M9" s="59">
        <v>4783248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9202920</v>
      </c>
      <c r="W9" s="59">
        <v>4938124</v>
      </c>
      <c r="X9" s="59">
        <v>4264796</v>
      </c>
      <c r="Y9" s="60">
        <v>86.36</v>
      </c>
      <c r="Z9" s="61">
        <v>9876247</v>
      </c>
    </row>
    <row r="10" spans="1:26" ht="25.5">
      <c r="A10" s="62" t="s">
        <v>105</v>
      </c>
      <c r="B10" s="63">
        <f>SUM(B5:B9)</f>
        <v>187457984</v>
      </c>
      <c r="C10" s="63">
        <f>SUM(C5:C9)</f>
        <v>0</v>
      </c>
      <c r="D10" s="64">
        <f aca="true" t="shared" si="0" ref="D10:Z10">SUM(D5:D9)</f>
        <v>199335247</v>
      </c>
      <c r="E10" s="65">
        <f t="shared" si="0"/>
        <v>199335247</v>
      </c>
      <c r="F10" s="65">
        <f t="shared" si="0"/>
        <v>67882591</v>
      </c>
      <c r="G10" s="65">
        <f t="shared" si="0"/>
        <v>5157118</v>
      </c>
      <c r="H10" s="65">
        <f t="shared" si="0"/>
        <v>4901163</v>
      </c>
      <c r="I10" s="65">
        <f t="shared" si="0"/>
        <v>77940872</v>
      </c>
      <c r="J10" s="65">
        <f t="shared" si="0"/>
        <v>4869942</v>
      </c>
      <c r="K10" s="65">
        <f t="shared" si="0"/>
        <v>53552294</v>
      </c>
      <c r="L10" s="65">
        <f t="shared" si="0"/>
        <v>4633233</v>
      </c>
      <c r="M10" s="65">
        <f t="shared" si="0"/>
        <v>63055469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140996341</v>
      </c>
      <c r="W10" s="65">
        <f t="shared" si="0"/>
        <v>99667624</v>
      </c>
      <c r="X10" s="65">
        <f t="shared" si="0"/>
        <v>41328717</v>
      </c>
      <c r="Y10" s="66">
        <f>+IF(W10&lt;&gt;0,(X10/W10)*100,0)</f>
        <v>41.46654183308313</v>
      </c>
      <c r="Z10" s="67">
        <f t="shared" si="0"/>
        <v>199335247</v>
      </c>
    </row>
    <row r="11" spans="1:26" ht="13.5">
      <c r="A11" s="57" t="s">
        <v>36</v>
      </c>
      <c r="B11" s="18">
        <v>72920333</v>
      </c>
      <c r="C11" s="18">
        <v>0</v>
      </c>
      <c r="D11" s="58">
        <v>81753926</v>
      </c>
      <c r="E11" s="59">
        <v>81753926</v>
      </c>
      <c r="F11" s="59">
        <v>6479073</v>
      </c>
      <c r="G11" s="59">
        <v>6662672</v>
      </c>
      <c r="H11" s="59">
        <v>6299500</v>
      </c>
      <c r="I11" s="59">
        <v>19441245</v>
      </c>
      <c r="J11" s="59">
        <v>6478525</v>
      </c>
      <c r="K11" s="59">
        <v>6406992</v>
      </c>
      <c r="L11" s="59">
        <v>6434709</v>
      </c>
      <c r="M11" s="59">
        <v>19320226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38761471</v>
      </c>
      <c r="W11" s="59">
        <v>40876963</v>
      </c>
      <c r="X11" s="59">
        <v>-2115492</v>
      </c>
      <c r="Y11" s="60">
        <v>-5.18</v>
      </c>
      <c r="Z11" s="61">
        <v>81753926</v>
      </c>
    </row>
    <row r="12" spans="1:26" ht="13.5">
      <c r="A12" s="57" t="s">
        <v>37</v>
      </c>
      <c r="B12" s="18">
        <v>15760408</v>
      </c>
      <c r="C12" s="18">
        <v>0</v>
      </c>
      <c r="D12" s="58">
        <v>18446136</v>
      </c>
      <c r="E12" s="59">
        <v>18446136</v>
      </c>
      <c r="F12" s="59">
        <v>1248864</v>
      </c>
      <c r="G12" s="59">
        <v>1206861</v>
      </c>
      <c r="H12" s="59">
        <v>1206861</v>
      </c>
      <c r="I12" s="59">
        <v>3662586</v>
      </c>
      <c r="J12" s="59">
        <v>1224033</v>
      </c>
      <c r="K12" s="59">
        <v>1224033</v>
      </c>
      <c r="L12" s="59">
        <v>1224033</v>
      </c>
      <c r="M12" s="59">
        <v>3672099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7334685</v>
      </c>
      <c r="W12" s="59">
        <v>9223068</v>
      </c>
      <c r="X12" s="59">
        <v>-1888383</v>
      </c>
      <c r="Y12" s="60">
        <v>-20.47</v>
      </c>
      <c r="Z12" s="61">
        <v>18446136</v>
      </c>
    </row>
    <row r="13" spans="1:26" ht="13.5">
      <c r="A13" s="57" t="s">
        <v>106</v>
      </c>
      <c r="B13" s="18">
        <v>20375504</v>
      </c>
      <c r="C13" s="18">
        <v>0</v>
      </c>
      <c r="D13" s="58">
        <v>19722000</v>
      </c>
      <c r="E13" s="59">
        <v>19722000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9861000</v>
      </c>
      <c r="X13" s="59">
        <v>-9861000</v>
      </c>
      <c r="Y13" s="60">
        <v>-100</v>
      </c>
      <c r="Z13" s="61">
        <v>19722000</v>
      </c>
    </row>
    <row r="14" spans="1:26" ht="13.5">
      <c r="A14" s="57" t="s">
        <v>38</v>
      </c>
      <c r="B14" s="18">
        <v>277855</v>
      </c>
      <c r="C14" s="18">
        <v>0</v>
      </c>
      <c r="D14" s="58">
        <v>200000</v>
      </c>
      <c r="E14" s="59">
        <v>200000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100000</v>
      </c>
      <c r="X14" s="59">
        <v>-100000</v>
      </c>
      <c r="Y14" s="60">
        <v>-100</v>
      </c>
      <c r="Z14" s="61">
        <v>200000</v>
      </c>
    </row>
    <row r="15" spans="1:26" ht="13.5">
      <c r="A15" s="57" t="s">
        <v>39</v>
      </c>
      <c r="B15" s="18">
        <v>4173608</v>
      </c>
      <c r="C15" s="18">
        <v>0</v>
      </c>
      <c r="D15" s="58">
        <v>3330000</v>
      </c>
      <c r="E15" s="59">
        <v>3330000</v>
      </c>
      <c r="F15" s="59">
        <v>13992</v>
      </c>
      <c r="G15" s="59">
        <v>152490</v>
      </c>
      <c r="H15" s="59">
        <v>308014</v>
      </c>
      <c r="I15" s="59">
        <v>474496</v>
      </c>
      <c r="J15" s="59">
        <v>149235</v>
      </c>
      <c r="K15" s="59">
        <v>188398</v>
      </c>
      <c r="L15" s="59">
        <v>127115</v>
      </c>
      <c r="M15" s="59">
        <v>464748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939244</v>
      </c>
      <c r="W15" s="59">
        <v>1665000</v>
      </c>
      <c r="X15" s="59">
        <v>-725756</v>
      </c>
      <c r="Y15" s="60">
        <v>-43.59</v>
      </c>
      <c r="Z15" s="61">
        <v>3330000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66886661</v>
      </c>
      <c r="C17" s="18">
        <v>0</v>
      </c>
      <c r="D17" s="58">
        <v>64386973</v>
      </c>
      <c r="E17" s="59">
        <v>64386973</v>
      </c>
      <c r="F17" s="59">
        <v>3826454</v>
      </c>
      <c r="G17" s="59">
        <v>3155234</v>
      </c>
      <c r="H17" s="59">
        <v>3316492</v>
      </c>
      <c r="I17" s="59">
        <v>10298180</v>
      </c>
      <c r="J17" s="59">
        <v>3891330</v>
      </c>
      <c r="K17" s="59">
        <v>3428995</v>
      </c>
      <c r="L17" s="59">
        <v>4547512</v>
      </c>
      <c r="M17" s="59">
        <v>11867837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22166017</v>
      </c>
      <c r="W17" s="59">
        <v>32193487</v>
      </c>
      <c r="X17" s="59">
        <v>-10027470</v>
      </c>
      <c r="Y17" s="60">
        <v>-31.15</v>
      </c>
      <c r="Z17" s="61">
        <v>64386973</v>
      </c>
    </row>
    <row r="18" spans="1:26" ht="13.5">
      <c r="A18" s="69" t="s">
        <v>42</v>
      </c>
      <c r="B18" s="70">
        <f>SUM(B11:B17)</f>
        <v>180394369</v>
      </c>
      <c r="C18" s="70">
        <f>SUM(C11:C17)</f>
        <v>0</v>
      </c>
      <c r="D18" s="71">
        <f aca="true" t="shared" si="1" ref="D18:Z18">SUM(D11:D17)</f>
        <v>187839035</v>
      </c>
      <c r="E18" s="72">
        <f t="shared" si="1"/>
        <v>187839035</v>
      </c>
      <c r="F18" s="72">
        <f t="shared" si="1"/>
        <v>11568383</v>
      </c>
      <c r="G18" s="72">
        <f t="shared" si="1"/>
        <v>11177257</v>
      </c>
      <c r="H18" s="72">
        <f t="shared" si="1"/>
        <v>11130867</v>
      </c>
      <c r="I18" s="72">
        <f t="shared" si="1"/>
        <v>33876507</v>
      </c>
      <c r="J18" s="72">
        <f t="shared" si="1"/>
        <v>11743123</v>
      </c>
      <c r="K18" s="72">
        <f t="shared" si="1"/>
        <v>11248418</v>
      </c>
      <c r="L18" s="72">
        <f t="shared" si="1"/>
        <v>12333369</v>
      </c>
      <c r="M18" s="72">
        <f t="shared" si="1"/>
        <v>35324910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69201417</v>
      </c>
      <c r="W18" s="72">
        <f t="shared" si="1"/>
        <v>93919518</v>
      </c>
      <c r="X18" s="72">
        <f t="shared" si="1"/>
        <v>-24718101</v>
      </c>
      <c r="Y18" s="66">
        <f>+IF(W18&lt;&gt;0,(X18/W18)*100,0)</f>
        <v>-26.318385705514373</v>
      </c>
      <c r="Z18" s="73">
        <f t="shared" si="1"/>
        <v>187839035</v>
      </c>
    </row>
    <row r="19" spans="1:26" ht="13.5">
      <c r="A19" s="69" t="s">
        <v>43</v>
      </c>
      <c r="B19" s="74">
        <f>+B10-B18</f>
        <v>7063615</v>
      </c>
      <c r="C19" s="74">
        <f>+C10-C18</f>
        <v>0</v>
      </c>
      <c r="D19" s="75">
        <f aca="true" t="shared" si="2" ref="D19:Z19">+D10-D18</f>
        <v>11496212</v>
      </c>
      <c r="E19" s="76">
        <f t="shared" si="2"/>
        <v>11496212</v>
      </c>
      <c r="F19" s="76">
        <f t="shared" si="2"/>
        <v>56314208</v>
      </c>
      <c r="G19" s="76">
        <f t="shared" si="2"/>
        <v>-6020139</v>
      </c>
      <c r="H19" s="76">
        <f t="shared" si="2"/>
        <v>-6229704</v>
      </c>
      <c r="I19" s="76">
        <f t="shared" si="2"/>
        <v>44064365</v>
      </c>
      <c r="J19" s="76">
        <f t="shared" si="2"/>
        <v>-6873181</v>
      </c>
      <c r="K19" s="76">
        <f t="shared" si="2"/>
        <v>42303876</v>
      </c>
      <c r="L19" s="76">
        <f t="shared" si="2"/>
        <v>-7700136</v>
      </c>
      <c r="M19" s="76">
        <f t="shared" si="2"/>
        <v>27730559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71794924</v>
      </c>
      <c r="W19" s="76">
        <f>IF(E10=E18,0,W10-W18)</f>
        <v>5748106</v>
      </c>
      <c r="X19" s="76">
        <f t="shared" si="2"/>
        <v>66046818</v>
      </c>
      <c r="Y19" s="77">
        <f>+IF(W19&lt;&gt;0,(X19/W19)*100,0)</f>
        <v>1149.0187898413844</v>
      </c>
      <c r="Z19" s="78">
        <f t="shared" si="2"/>
        <v>11496212</v>
      </c>
    </row>
    <row r="20" spans="1:26" ht="13.5">
      <c r="A20" s="57" t="s">
        <v>44</v>
      </c>
      <c r="B20" s="18">
        <v>35282273</v>
      </c>
      <c r="C20" s="18">
        <v>0</v>
      </c>
      <c r="D20" s="58">
        <v>59115000</v>
      </c>
      <c r="E20" s="59">
        <v>59115000</v>
      </c>
      <c r="F20" s="59">
        <v>10815000</v>
      </c>
      <c r="G20" s="59">
        <v>5000000</v>
      </c>
      <c r="H20" s="59">
        <v>1000000</v>
      </c>
      <c r="I20" s="59">
        <v>16815000</v>
      </c>
      <c r="J20" s="59">
        <v>24303454</v>
      </c>
      <c r="K20" s="59">
        <v>1000000</v>
      </c>
      <c r="L20" s="59">
        <v>0</v>
      </c>
      <c r="M20" s="59">
        <v>25303454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42118454</v>
      </c>
      <c r="W20" s="59">
        <v>29557500</v>
      </c>
      <c r="X20" s="59">
        <v>12560954</v>
      </c>
      <c r="Y20" s="60">
        <v>42.5</v>
      </c>
      <c r="Z20" s="61">
        <v>59115000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42345888</v>
      </c>
      <c r="C22" s="85">
        <f>SUM(C19:C21)</f>
        <v>0</v>
      </c>
      <c r="D22" s="86">
        <f aca="true" t="shared" si="3" ref="D22:Z22">SUM(D19:D21)</f>
        <v>70611212</v>
      </c>
      <c r="E22" s="87">
        <f t="shared" si="3"/>
        <v>70611212</v>
      </c>
      <c r="F22" s="87">
        <f t="shared" si="3"/>
        <v>67129208</v>
      </c>
      <c r="G22" s="87">
        <f t="shared" si="3"/>
        <v>-1020139</v>
      </c>
      <c r="H22" s="87">
        <f t="shared" si="3"/>
        <v>-5229704</v>
      </c>
      <c r="I22" s="87">
        <f t="shared" si="3"/>
        <v>60879365</v>
      </c>
      <c r="J22" s="87">
        <f t="shared" si="3"/>
        <v>17430273</v>
      </c>
      <c r="K22" s="87">
        <f t="shared" si="3"/>
        <v>43303876</v>
      </c>
      <c r="L22" s="87">
        <f t="shared" si="3"/>
        <v>-7700136</v>
      </c>
      <c r="M22" s="87">
        <f t="shared" si="3"/>
        <v>53034013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113913378</v>
      </c>
      <c r="W22" s="87">
        <f t="shared" si="3"/>
        <v>35305606</v>
      </c>
      <c r="X22" s="87">
        <f t="shared" si="3"/>
        <v>78607772</v>
      </c>
      <c r="Y22" s="88">
        <f>+IF(W22&lt;&gt;0,(X22/W22)*100,0)</f>
        <v>222.64954749679129</v>
      </c>
      <c r="Z22" s="89">
        <f t="shared" si="3"/>
        <v>70611212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42345888</v>
      </c>
      <c r="C24" s="74">
        <f>SUM(C22:C23)</f>
        <v>0</v>
      </c>
      <c r="D24" s="75">
        <f aca="true" t="shared" si="4" ref="D24:Z24">SUM(D22:D23)</f>
        <v>70611212</v>
      </c>
      <c r="E24" s="76">
        <f t="shared" si="4"/>
        <v>70611212</v>
      </c>
      <c r="F24" s="76">
        <f t="shared" si="4"/>
        <v>67129208</v>
      </c>
      <c r="G24" s="76">
        <f t="shared" si="4"/>
        <v>-1020139</v>
      </c>
      <c r="H24" s="76">
        <f t="shared" si="4"/>
        <v>-5229704</v>
      </c>
      <c r="I24" s="76">
        <f t="shared" si="4"/>
        <v>60879365</v>
      </c>
      <c r="J24" s="76">
        <f t="shared" si="4"/>
        <v>17430273</v>
      </c>
      <c r="K24" s="76">
        <f t="shared" si="4"/>
        <v>43303876</v>
      </c>
      <c r="L24" s="76">
        <f t="shared" si="4"/>
        <v>-7700136</v>
      </c>
      <c r="M24" s="76">
        <f t="shared" si="4"/>
        <v>53034013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113913378</v>
      </c>
      <c r="W24" s="76">
        <f t="shared" si="4"/>
        <v>35305606</v>
      </c>
      <c r="X24" s="76">
        <f t="shared" si="4"/>
        <v>78607772</v>
      </c>
      <c r="Y24" s="77">
        <f>+IF(W24&lt;&gt;0,(X24/W24)*100,0)</f>
        <v>222.64954749679129</v>
      </c>
      <c r="Z24" s="78">
        <f t="shared" si="4"/>
        <v>70611212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90333211</v>
      </c>
      <c r="E27" s="99">
        <v>90333211</v>
      </c>
      <c r="F27" s="99">
        <v>384955</v>
      </c>
      <c r="G27" s="99">
        <v>10752805</v>
      </c>
      <c r="H27" s="99">
        <v>5594904</v>
      </c>
      <c r="I27" s="99">
        <v>16732664</v>
      </c>
      <c r="J27" s="99">
        <v>6732777</v>
      </c>
      <c r="K27" s="99">
        <v>8524968</v>
      </c>
      <c r="L27" s="99">
        <v>8653350</v>
      </c>
      <c r="M27" s="99">
        <v>23911095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40643759</v>
      </c>
      <c r="W27" s="99">
        <v>45166606</v>
      </c>
      <c r="X27" s="99">
        <v>-4522847</v>
      </c>
      <c r="Y27" s="100">
        <v>-10.01</v>
      </c>
      <c r="Z27" s="101">
        <v>90333211</v>
      </c>
    </row>
    <row r="28" spans="1:26" ht="13.5">
      <c r="A28" s="102" t="s">
        <v>44</v>
      </c>
      <c r="B28" s="18">
        <v>0</v>
      </c>
      <c r="C28" s="18">
        <v>0</v>
      </c>
      <c r="D28" s="58">
        <v>59115000</v>
      </c>
      <c r="E28" s="59">
        <v>59115000</v>
      </c>
      <c r="F28" s="59">
        <v>0</v>
      </c>
      <c r="G28" s="59">
        <v>8316584</v>
      </c>
      <c r="H28" s="59">
        <v>3457094</v>
      </c>
      <c r="I28" s="59">
        <v>11773678</v>
      </c>
      <c r="J28" s="59">
        <v>6588738</v>
      </c>
      <c r="K28" s="59">
        <v>4971857</v>
      </c>
      <c r="L28" s="59">
        <v>4743229</v>
      </c>
      <c r="M28" s="59">
        <v>16303824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28077502</v>
      </c>
      <c r="W28" s="59">
        <v>29557500</v>
      </c>
      <c r="X28" s="59">
        <v>-1479998</v>
      </c>
      <c r="Y28" s="60">
        <v>-5.01</v>
      </c>
      <c r="Z28" s="61">
        <v>59115000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31218211</v>
      </c>
      <c r="E31" s="59">
        <v>31218211</v>
      </c>
      <c r="F31" s="59">
        <v>384955</v>
      </c>
      <c r="G31" s="59">
        <v>2436221</v>
      </c>
      <c r="H31" s="59">
        <v>2137810</v>
      </c>
      <c r="I31" s="59">
        <v>4958986</v>
      </c>
      <c r="J31" s="59">
        <v>144039</v>
      </c>
      <c r="K31" s="59">
        <v>3553111</v>
      </c>
      <c r="L31" s="59">
        <v>3910121</v>
      </c>
      <c r="M31" s="59">
        <v>7607271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12566257</v>
      </c>
      <c r="W31" s="59">
        <v>15609106</v>
      </c>
      <c r="X31" s="59">
        <v>-3042849</v>
      </c>
      <c r="Y31" s="60">
        <v>-19.49</v>
      </c>
      <c r="Z31" s="61">
        <v>31218211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90333211</v>
      </c>
      <c r="E32" s="99">
        <f t="shared" si="5"/>
        <v>90333211</v>
      </c>
      <c r="F32" s="99">
        <f t="shared" si="5"/>
        <v>384955</v>
      </c>
      <c r="G32" s="99">
        <f t="shared" si="5"/>
        <v>10752805</v>
      </c>
      <c r="H32" s="99">
        <f t="shared" si="5"/>
        <v>5594904</v>
      </c>
      <c r="I32" s="99">
        <f t="shared" si="5"/>
        <v>16732664</v>
      </c>
      <c r="J32" s="99">
        <f t="shared" si="5"/>
        <v>6732777</v>
      </c>
      <c r="K32" s="99">
        <f t="shared" si="5"/>
        <v>8524968</v>
      </c>
      <c r="L32" s="99">
        <f t="shared" si="5"/>
        <v>8653350</v>
      </c>
      <c r="M32" s="99">
        <f t="shared" si="5"/>
        <v>23911095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40643759</v>
      </c>
      <c r="W32" s="99">
        <f t="shared" si="5"/>
        <v>45166606</v>
      </c>
      <c r="X32" s="99">
        <f t="shared" si="5"/>
        <v>-4522847</v>
      </c>
      <c r="Y32" s="100">
        <f>+IF(W32&lt;&gt;0,(X32/W32)*100,0)</f>
        <v>-10.013696844965505</v>
      </c>
      <c r="Z32" s="101">
        <f t="shared" si="5"/>
        <v>90333211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96278462</v>
      </c>
      <c r="C35" s="18">
        <v>0</v>
      </c>
      <c r="D35" s="58">
        <v>146598682</v>
      </c>
      <c r="E35" s="59">
        <v>146598682</v>
      </c>
      <c r="F35" s="59">
        <v>289774064</v>
      </c>
      <c r="G35" s="59">
        <v>272425796</v>
      </c>
      <c r="H35" s="59">
        <v>327521933</v>
      </c>
      <c r="I35" s="59">
        <v>327521933</v>
      </c>
      <c r="J35" s="59">
        <v>300142171</v>
      </c>
      <c r="K35" s="59">
        <v>286013148</v>
      </c>
      <c r="L35" s="59">
        <v>385122395</v>
      </c>
      <c r="M35" s="59">
        <v>385122395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385122395</v>
      </c>
      <c r="W35" s="59">
        <v>73299341</v>
      </c>
      <c r="X35" s="59">
        <v>311823054</v>
      </c>
      <c r="Y35" s="60">
        <v>425.41</v>
      </c>
      <c r="Z35" s="61">
        <v>146598682</v>
      </c>
    </row>
    <row r="36" spans="1:26" ht="13.5">
      <c r="A36" s="57" t="s">
        <v>53</v>
      </c>
      <c r="B36" s="18">
        <v>213334996</v>
      </c>
      <c r="C36" s="18">
        <v>0</v>
      </c>
      <c r="D36" s="58">
        <v>367499000</v>
      </c>
      <c r="E36" s="59">
        <v>367499000</v>
      </c>
      <c r="F36" s="59">
        <v>232860136</v>
      </c>
      <c r="G36" s="59">
        <v>213334996</v>
      </c>
      <c r="H36" s="59">
        <v>213334996</v>
      </c>
      <c r="I36" s="59">
        <v>213334996</v>
      </c>
      <c r="J36" s="59">
        <v>213334996</v>
      </c>
      <c r="K36" s="59">
        <v>209053673</v>
      </c>
      <c r="L36" s="59">
        <v>209053673</v>
      </c>
      <c r="M36" s="59">
        <v>209053673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209053673</v>
      </c>
      <c r="W36" s="59">
        <v>183749500</v>
      </c>
      <c r="X36" s="59">
        <v>25304173</v>
      </c>
      <c r="Y36" s="60">
        <v>13.77</v>
      </c>
      <c r="Z36" s="61">
        <v>367499000</v>
      </c>
    </row>
    <row r="37" spans="1:26" ht="13.5">
      <c r="A37" s="57" t="s">
        <v>54</v>
      </c>
      <c r="B37" s="18">
        <v>38987592</v>
      </c>
      <c r="C37" s="18">
        <v>0</v>
      </c>
      <c r="D37" s="58">
        <v>55497000</v>
      </c>
      <c r="E37" s="59">
        <v>55497000</v>
      </c>
      <c r="F37" s="59">
        <v>239328750</v>
      </c>
      <c r="G37" s="59">
        <v>272555763</v>
      </c>
      <c r="H37" s="59">
        <v>280644220</v>
      </c>
      <c r="I37" s="59">
        <v>280644220</v>
      </c>
      <c r="J37" s="59">
        <v>265144634</v>
      </c>
      <c r="K37" s="59">
        <v>264662770</v>
      </c>
      <c r="L37" s="59">
        <v>316227904</v>
      </c>
      <c r="M37" s="59">
        <v>316227904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316227904</v>
      </c>
      <c r="W37" s="59">
        <v>27748500</v>
      </c>
      <c r="X37" s="59">
        <v>288479404</v>
      </c>
      <c r="Y37" s="60">
        <v>1039.62</v>
      </c>
      <c r="Z37" s="61">
        <v>55497000</v>
      </c>
    </row>
    <row r="38" spans="1:26" ht="13.5">
      <c r="A38" s="57" t="s">
        <v>55</v>
      </c>
      <c r="B38" s="18">
        <v>11446599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259179267</v>
      </c>
      <c r="C39" s="18">
        <v>0</v>
      </c>
      <c r="D39" s="58">
        <v>458600682</v>
      </c>
      <c r="E39" s="59">
        <v>458600682</v>
      </c>
      <c r="F39" s="59">
        <v>283305450</v>
      </c>
      <c r="G39" s="59">
        <v>213205029</v>
      </c>
      <c r="H39" s="59">
        <v>260212709</v>
      </c>
      <c r="I39" s="59">
        <v>260212709</v>
      </c>
      <c r="J39" s="59">
        <v>248332533</v>
      </c>
      <c r="K39" s="59">
        <v>230404051</v>
      </c>
      <c r="L39" s="59">
        <v>277948164</v>
      </c>
      <c r="M39" s="59">
        <v>277948164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277948164</v>
      </c>
      <c r="W39" s="59">
        <v>229300341</v>
      </c>
      <c r="X39" s="59">
        <v>48647823</v>
      </c>
      <c r="Y39" s="60">
        <v>21.22</v>
      </c>
      <c r="Z39" s="61">
        <v>458600682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65563034</v>
      </c>
      <c r="C42" s="18">
        <v>0</v>
      </c>
      <c r="D42" s="58">
        <v>94262552</v>
      </c>
      <c r="E42" s="59">
        <v>94262552</v>
      </c>
      <c r="F42" s="59">
        <v>46226561</v>
      </c>
      <c r="G42" s="59">
        <v>-6019239</v>
      </c>
      <c r="H42" s="59">
        <v>-7924213</v>
      </c>
      <c r="I42" s="59">
        <v>32283109</v>
      </c>
      <c r="J42" s="59">
        <v>14729849</v>
      </c>
      <c r="K42" s="59">
        <v>39660390</v>
      </c>
      <c r="L42" s="59">
        <v>-12495280</v>
      </c>
      <c r="M42" s="59">
        <v>41894959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74178068</v>
      </c>
      <c r="W42" s="59">
        <v>90216908</v>
      </c>
      <c r="X42" s="59">
        <v>-16038840</v>
      </c>
      <c r="Y42" s="60">
        <v>-17.78</v>
      </c>
      <c r="Z42" s="61">
        <v>94262552</v>
      </c>
    </row>
    <row r="43" spans="1:26" ht="13.5">
      <c r="A43" s="57" t="s">
        <v>59</v>
      </c>
      <c r="B43" s="18">
        <v>-45657176</v>
      </c>
      <c r="C43" s="18">
        <v>0</v>
      </c>
      <c r="D43" s="58">
        <v>-90333211</v>
      </c>
      <c r="E43" s="59">
        <v>-90333211</v>
      </c>
      <c r="F43" s="59">
        <v>-384955</v>
      </c>
      <c r="G43" s="59">
        <v>-10752804</v>
      </c>
      <c r="H43" s="59">
        <v>-5594904</v>
      </c>
      <c r="I43" s="59">
        <v>-16732663</v>
      </c>
      <c r="J43" s="59">
        <v>-6732777</v>
      </c>
      <c r="K43" s="59">
        <v>-8524967</v>
      </c>
      <c r="L43" s="59">
        <v>-8653350</v>
      </c>
      <c r="M43" s="59">
        <v>-23911094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-40643757</v>
      </c>
      <c r="W43" s="59">
        <v>-40603000</v>
      </c>
      <c r="X43" s="59">
        <v>-40757</v>
      </c>
      <c r="Y43" s="60">
        <v>0.1</v>
      </c>
      <c r="Z43" s="61">
        <v>-90333211</v>
      </c>
    </row>
    <row r="44" spans="1:26" ht="13.5">
      <c r="A44" s="57" t="s">
        <v>60</v>
      </c>
      <c r="B44" s="18">
        <v>1064661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82971403</v>
      </c>
      <c r="C45" s="21">
        <v>0</v>
      </c>
      <c r="D45" s="98">
        <v>23929341</v>
      </c>
      <c r="E45" s="99">
        <v>23929341</v>
      </c>
      <c r="F45" s="99">
        <v>142738425</v>
      </c>
      <c r="G45" s="99">
        <v>125966382</v>
      </c>
      <c r="H45" s="99">
        <v>112447265</v>
      </c>
      <c r="I45" s="99">
        <v>112447265</v>
      </c>
      <c r="J45" s="99">
        <v>120444337</v>
      </c>
      <c r="K45" s="99">
        <v>151579760</v>
      </c>
      <c r="L45" s="99">
        <v>130431130</v>
      </c>
      <c r="M45" s="99">
        <v>130431130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130431130</v>
      </c>
      <c r="W45" s="99">
        <v>69613908</v>
      </c>
      <c r="X45" s="99">
        <v>60817222</v>
      </c>
      <c r="Y45" s="100">
        <v>87.36</v>
      </c>
      <c r="Z45" s="101">
        <v>23929341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391884</v>
      </c>
      <c r="C49" s="51">
        <v>0</v>
      </c>
      <c r="D49" s="128">
        <v>785232</v>
      </c>
      <c r="E49" s="53">
        <v>3012732</v>
      </c>
      <c r="F49" s="53">
        <v>0</v>
      </c>
      <c r="G49" s="53">
        <v>0</v>
      </c>
      <c r="H49" s="53">
        <v>0</v>
      </c>
      <c r="I49" s="53">
        <v>1892631</v>
      </c>
      <c r="J49" s="53">
        <v>0</v>
      </c>
      <c r="K49" s="53">
        <v>0</v>
      </c>
      <c r="L49" s="53">
        <v>0</v>
      </c>
      <c r="M49" s="53">
        <v>1956194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3230510</v>
      </c>
      <c r="W49" s="53">
        <v>20046851</v>
      </c>
      <c r="X49" s="53">
        <v>57273655</v>
      </c>
      <c r="Y49" s="53">
        <v>88589689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80.47832766712763</v>
      </c>
      <c r="C58" s="5">
        <f>IF(C67=0,0,+(C76/C67)*100)</f>
        <v>0</v>
      </c>
      <c r="D58" s="6">
        <f aca="true" t="shared" si="6" ref="D58:Z58">IF(D67=0,0,+(D76/D67)*100)</f>
        <v>59.93238051329338</v>
      </c>
      <c r="E58" s="7">
        <f t="shared" si="6"/>
        <v>59.93238051329338</v>
      </c>
      <c r="F58" s="7">
        <f t="shared" si="6"/>
        <v>6.632208078976245</v>
      </c>
      <c r="G58" s="7">
        <f t="shared" si="6"/>
        <v>47.068120455742154</v>
      </c>
      <c r="H58" s="7">
        <f t="shared" si="6"/>
        <v>48.89520641313479</v>
      </c>
      <c r="I58" s="7">
        <f t="shared" si="6"/>
        <v>34.62567864061553</v>
      </c>
      <c r="J58" s="7">
        <f t="shared" si="6"/>
        <v>16.149042500715428</v>
      </c>
      <c r="K58" s="7">
        <f t="shared" si="6"/>
        <v>79.78036691015535</v>
      </c>
      <c r="L58" s="7">
        <f t="shared" si="6"/>
        <v>87.46792225344389</v>
      </c>
      <c r="M58" s="7">
        <f t="shared" si="6"/>
        <v>59.602181784107536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47.37643608856868</v>
      </c>
      <c r="W58" s="7">
        <f t="shared" si="6"/>
        <v>65.7630244352236</v>
      </c>
      <c r="X58" s="7">
        <f t="shared" si="6"/>
        <v>0</v>
      </c>
      <c r="Y58" s="7">
        <f t="shared" si="6"/>
        <v>0</v>
      </c>
      <c r="Z58" s="8">
        <f t="shared" si="6"/>
        <v>59.93238051329338</v>
      </c>
    </row>
    <row r="59" spans="1:26" ht="13.5">
      <c r="A59" s="36" t="s">
        <v>31</v>
      </c>
      <c r="B59" s="9">
        <f aca="true" t="shared" si="7" ref="B59:Z66">IF(B68=0,0,+(B77/B68)*100)</f>
        <v>88.37959120181469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6.853610839824621</v>
      </c>
      <c r="G59" s="10">
        <f t="shared" si="7"/>
        <v>69.6389404640025</v>
      </c>
      <c r="H59" s="10">
        <f t="shared" si="7"/>
        <v>66.84996506082722</v>
      </c>
      <c r="I59" s="10">
        <f t="shared" si="7"/>
        <v>48.58383715345053</v>
      </c>
      <c r="J59" s="10">
        <f t="shared" si="7"/>
        <v>8.135544346699671</v>
      </c>
      <c r="K59" s="10">
        <f t="shared" si="7"/>
        <v>123.10364192266894</v>
      </c>
      <c r="L59" s="10">
        <f t="shared" si="7"/>
        <v>130.73898666600746</v>
      </c>
      <c r="M59" s="10">
        <f t="shared" si="7"/>
        <v>87.42730808626736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68.012338911322</v>
      </c>
      <c r="W59" s="10">
        <f t="shared" si="7"/>
        <v>66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178.0062409210466</v>
      </c>
      <c r="C60" s="12">
        <f t="shared" si="7"/>
        <v>0</v>
      </c>
      <c r="D60" s="3">
        <f t="shared" si="7"/>
        <v>59.96</v>
      </c>
      <c r="E60" s="13">
        <f t="shared" si="7"/>
        <v>59.96</v>
      </c>
      <c r="F60" s="13">
        <f t="shared" si="7"/>
        <v>22.961593938909274</v>
      </c>
      <c r="G60" s="13">
        <f t="shared" si="7"/>
        <v>21.61387424028309</v>
      </c>
      <c r="H60" s="13">
        <f t="shared" si="7"/>
        <v>65.13168187744459</v>
      </c>
      <c r="I60" s="13">
        <f t="shared" si="7"/>
        <v>36.0844469044042</v>
      </c>
      <c r="J60" s="13">
        <f t="shared" si="7"/>
        <v>136.96943119735423</v>
      </c>
      <c r="K60" s="13">
        <f t="shared" si="7"/>
        <v>14.819297678644382</v>
      </c>
      <c r="L60" s="13">
        <f t="shared" si="7"/>
        <v>45.034016693797874</v>
      </c>
      <c r="M60" s="13">
        <f t="shared" si="7"/>
        <v>66.05379632029023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50.712720907053345</v>
      </c>
      <c r="W60" s="13">
        <f t="shared" si="7"/>
        <v>63.839999999999996</v>
      </c>
      <c r="X60" s="13">
        <f t="shared" si="7"/>
        <v>0</v>
      </c>
      <c r="Y60" s="13">
        <f t="shared" si="7"/>
        <v>0</v>
      </c>
      <c r="Z60" s="14">
        <f t="shared" si="7"/>
        <v>59.96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178.0062409210466</v>
      </c>
      <c r="C64" s="12">
        <f t="shared" si="7"/>
        <v>0</v>
      </c>
      <c r="D64" s="3">
        <f t="shared" si="7"/>
        <v>59.96</v>
      </c>
      <c r="E64" s="13">
        <f t="shared" si="7"/>
        <v>59.96</v>
      </c>
      <c r="F64" s="13">
        <f t="shared" si="7"/>
        <v>22.961593938909274</v>
      </c>
      <c r="G64" s="13">
        <f t="shared" si="7"/>
        <v>21.61387424028309</v>
      </c>
      <c r="H64" s="13">
        <f t="shared" si="7"/>
        <v>65.13168187744459</v>
      </c>
      <c r="I64" s="13">
        <f t="shared" si="7"/>
        <v>36.0844469044042</v>
      </c>
      <c r="J64" s="13">
        <f t="shared" si="7"/>
        <v>136.96943119735423</v>
      </c>
      <c r="K64" s="13">
        <f t="shared" si="7"/>
        <v>14.819297678644382</v>
      </c>
      <c r="L64" s="13">
        <f t="shared" si="7"/>
        <v>45.034016693797874</v>
      </c>
      <c r="M64" s="13">
        <f t="shared" si="7"/>
        <v>66.05379632029023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50.712720907053345</v>
      </c>
      <c r="W64" s="13">
        <f t="shared" si="7"/>
        <v>63.839999999999996</v>
      </c>
      <c r="X64" s="13">
        <f t="shared" si="7"/>
        <v>0</v>
      </c>
      <c r="Y64" s="13">
        <f t="shared" si="7"/>
        <v>0</v>
      </c>
      <c r="Z64" s="14">
        <f t="shared" si="7"/>
        <v>59.96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39824416</v>
      </c>
      <c r="C67" s="23"/>
      <c r="D67" s="24">
        <v>32535000</v>
      </c>
      <c r="E67" s="25">
        <v>32535000</v>
      </c>
      <c r="F67" s="25">
        <v>3411051</v>
      </c>
      <c r="G67" s="25">
        <v>3570440</v>
      </c>
      <c r="H67" s="25">
        <v>3578406</v>
      </c>
      <c r="I67" s="25">
        <v>10559897</v>
      </c>
      <c r="J67" s="25">
        <v>3920734</v>
      </c>
      <c r="K67" s="25">
        <v>3547735</v>
      </c>
      <c r="L67" s="25">
        <v>3544903</v>
      </c>
      <c r="M67" s="25">
        <v>11013372</v>
      </c>
      <c r="N67" s="25"/>
      <c r="O67" s="25"/>
      <c r="P67" s="25"/>
      <c r="Q67" s="25"/>
      <c r="R67" s="25"/>
      <c r="S67" s="25"/>
      <c r="T67" s="25"/>
      <c r="U67" s="25"/>
      <c r="V67" s="25">
        <v>21573269</v>
      </c>
      <c r="W67" s="25">
        <v>16267500</v>
      </c>
      <c r="X67" s="25"/>
      <c r="Y67" s="24"/>
      <c r="Z67" s="26">
        <v>32535000</v>
      </c>
    </row>
    <row r="68" spans="1:26" ht="13.5" hidden="1">
      <c r="A68" s="36" t="s">
        <v>31</v>
      </c>
      <c r="B68" s="18">
        <v>28317885</v>
      </c>
      <c r="C68" s="18"/>
      <c r="D68" s="19">
        <v>30000000</v>
      </c>
      <c r="E68" s="20">
        <v>30000000</v>
      </c>
      <c r="F68" s="20">
        <v>2169703</v>
      </c>
      <c r="G68" s="20">
        <v>2305160</v>
      </c>
      <c r="H68" s="20">
        <v>2299711</v>
      </c>
      <c r="I68" s="20">
        <v>6774574</v>
      </c>
      <c r="J68" s="20">
        <v>2254170</v>
      </c>
      <c r="K68" s="20">
        <v>2259713</v>
      </c>
      <c r="L68" s="20">
        <v>2265413</v>
      </c>
      <c r="M68" s="20">
        <v>6779296</v>
      </c>
      <c r="N68" s="20"/>
      <c r="O68" s="20"/>
      <c r="P68" s="20"/>
      <c r="Q68" s="20"/>
      <c r="R68" s="20"/>
      <c r="S68" s="20"/>
      <c r="T68" s="20"/>
      <c r="U68" s="20"/>
      <c r="V68" s="20">
        <v>13553870</v>
      </c>
      <c r="W68" s="20">
        <v>15000000</v>
      </c>
      <c r="X68" s="20"/>
      <c r="Y68" s="19"/>
      <c r="Z68" s="22">
        <v>30000000</v>
      </c>
    </row>
    <row r="69" spans="1:26" ht="13.5" hidden="1">
      <c r="A69" s="37" t="s">
        <v>32</v>
      </c>
      <c r="B69" s="18">
        <v>3945251</v>
      </c>
      <c r="C69" s="18"/>
      <c r="D69" s="19">
        <v>2500000</v>
      </c>
      <c r="E69" s="20">
        <v>2500000</v>
      </c>
      <c r="F69" s="20">
        <v>337629</v>
      </c>
      <c r="G69" s="20">
        <v>348156</v>
      </c>
      <c r="H69" s="20">
        <v>325975</v>
      </c>
      <c r="I69" s="20">
        <v>1011760</v>
      </c>
      <c r="J69" s="20">
        <v>328374</v>
      </c>
      <c r="K69" s="20">
        <v>327998</v>
      </c>
      <c r="L69" s="20">
        <v>308378</v>
      </c>
      <c r="M69" s="20">
        <v>964750</v>
      </c>
      <c r="N69" s="20"/>
      <c r="O69" s="20"/>
      <c r="P69" s="20"/>
      <c r="Q69" s="20"/>
      <c r="R69" s="20"/>
      <c r="S69" s="20"/>
      <c r="T69" s="20"/>
      <c r="U69" s="20"/>
      <c r="V69" s="20">
        <v>1976510</v>
      </c>
      <c r="W69" s="20">
        <v>1250000</v>
      </c>
      <c r="X69" s="20"/>
      <c r="Y69" s="19"/>
      <c r="Z69" s="22">
        <v>2500000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3945251</v>
      </c>
      <c r="C73" s="18"/>
      <c r="D73" s="19">
        <v>2500000</v>
      </c>
      <c r="E73" s="20">
        <v>2500000</v>
      </c>
      <c r="F73" s="20">
        <v>337629</v>
      </c>
      <c r="G73" s="20">
        <v>348156</v>
      </c>
      <c r="H73" s="20">
        <v>325975</v>
      </c>
      <c r="I73" s="20">
        <v>1011760</v>
      </c>
      <c r="J73" s="20">
        <v>328374</v>
      </c>
      <c r="K73" s="20">
        <v>327998</v>
      </c>
      <c r="L73" s="20">
        <v>308378</v>
      </c>
      <c r="M73" s="20">
        <v>964750</v>
      </c>
      <c r="N73" s="20"/>
      <c r="O73" s="20"/>
      <c r="P73" s="20"/>
      <c r="Q73" s="20"/>
      <c r="R73" s="20"/>
      <c r="S73" s="20"/>
      <c r="T73" s="20"/>
      <c r="U73" s="20"/>
      <c r="V73" s="20">
        <v>1976510</v>
      </c>
      <c r="W73" s="20">
        <v>1250000</v>
      </c>
      <c r="X73" s="20"/>
      <c r="Y73" s="19"/>
      <c r="Z73" s="22">
        <v>2500000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7561280</v>
      </c>
      <c r="C75" s="27"/>
      <c r="D75" s="28">
        <v>35000</v>
      </c>
      <c r="E75" s="29">
        <v>35000</v>
      </c>
      <c r="F75" s="29">
        <v>903719</v>
      </c>
      <c r="G75" s="29">
        <v>917124</v>
      </c>
      <c r="H75" s="29">
        <v>952720</v>
      </c>
      <c r="I75" s="29">
        <v>2773563</v>
      </c>
      <c r="J75" s="29">
        <v>1338190</v>
      </c>
      <c r="K75" s="29">
        <v>960024</v>
      </c>
      <c r="L75" s="29">
        <v>971112</v>
      </c>
      <c r="M75" s="29">
        <v>3269326</v>
      </c>
      <c r="N75" s="29"/>
      <c r="O75" s="29"/>
      <c r="P75" s="29"/>
      <c r="Q75" s="29"/>
      <c r="R75" s="29"/>
      <c r="S75" s="29"/>
      <c r="T75" s="29"/>
      <c r="U75" s="29"/>
      <c r="V75" s="29">
        <v>6042889</v>
      </c>
      <c r="W75" s="29">
        <v>17500</v>
      </c>
      <c r="X75" s="29"/>
      <c r="Y75" s="28"/>
      <c r="Z75" s="30">
        <v>35000</v>
      </c>
    </row>
    <row r="76" spans="1:26" ht="13.5" hidden="1">
      <c r="A76" s="41" t="s">
        <v>120</v>
      </c>
      <c r="B76" s="31">
        <v>32050024</v>
      </c>
      <c r="C76" s="31"/>
      <c r="D76" s="32">
        <v>19499000</v>
      </c>
      <c r="E76" s="33">
        <v>19499000</v>
      </c>
      <c r="F76" s="33">
        <v>226228</v>
      </c>
      <c r="G76" s="33">
        <v>1680539</v>
      </c>
      <c r="H76" s="33">
        <v>1749669</v>
      </c>
      <c r="I76" s="33">
        <v>3656436</v>
      </c>
      <c r="J76" s="33">
        <v>633161</v>
      </c>
      <c r="K76" s="33">
        <v>2830396</v>
      </c>
      <c r="L76" s="33">
        <v>3100653</v>
      </c>
      <c r="M76" s="33">
        <v>6564210</v>
      </c>
      <c r="N76" s="33"/>
      <c r="O76" s="33"/>
      <c r="P76" s="33"/>
      <c r="Q76" s="33"/>
      <c r="R76" s="33"/>
      <c r="S76" s="33"/>
      <c r="T76" s="33"/>
      <c r="U76" s="33"/>
      <c r="V76" s="33">
        <v>10220646</v>
      </c>
      <c r="W76" s="33">
        <v>10698000</v>
      </c>
      <c r="X76" s="33"/>
      <c r="Y76" s="32"/>
      <c r="Z76" s="34">
        <v>19499000</v>
      </c>
    </row>
    <row r="77" spans="1:26" ht="13.5" hidden="1">
      <c r="A77" s="36" t="s">
        <v>31</v>
      </c>
      <c r="B77" s="18">
        <v>25027231</v>
      </c>
      <c r="C77" s="18"/>
      <c r="D77" s="19">
        <v>18000000</v>
      </c>
      <c r="E77" s="20">
        <v>18000000</v>
      </c>
      <c r="F77" s="20">
        <v>148703</v>
      </c>
      <c r="G77" s="20">
        <v>1605289</v>
      </c>
      <c r="H77" s="20">
        <v>1537356</v>
      </c>
      <c r="I77" s="20">
        <v>3291348</v>
      </c>
      <c r="J77" s="20">
        <v>183389</v>
      </c>
      <c r="K77" s="20">
        <v>2781789</v>
      </c>
      <c r="L77" s="20">
        <v>2961778</v>
      </c>
      <c r="M77" s="20">
        <v>5926956</v>
      </c>
      <c r="N77" s="20"/>
      <c r="O77" s="20"/>
      <c r="P77" s="20"/>
      <c r="Q77" s="20"/>
      <c r="R77" s="20"/>
      <c r="S77" s="20"/>
      <c r="T77" s="20"/>
      <c r="U77" s="20"/>
      <c r="V77" s="20">
        <v>9218304</v>
      </c>
      <c r="W77" s="20">
        <v>9900000</v>
      </c>
      <c r="X77" s="20"/>
      <c r="Y77" s="19"/>
      <c r="Z77" s="22">
        <v>18000000</v>
      </c>
    </row>
    <row r="78" spans="1:26" ht="13.5" hidden="1">
      <c r="A78" s="37" t="s">
        <v>32</v>
      </c>
      <c r="B78" s="18">
        <v>7022793</v>
      </c>
      <c r="C78" s="18"/>
      <c r="D78" s="19">
        <v>1499000</v>
      </c>
      <c r="E78" s="20">
        <v>1499000</v>
      </c>
      <c r="F78" s="20">
        <v>77525</v>
      </c>
      <c r="G78" s="20">
        <v>75250</v>
      </c>
      <c r="H78" s="20">
        <v>212313</v>
      </c>
      <c r="I78" s="20">
        <v>365088</v>
      </c>
      <c r="J78" s="20">
        <v>449772</v>
      </c>
      <c r="K78" s="20">
        <v>48607</v>
      </c>
      <c r="L78" s="20">
        <v>138875</v>
      </c>
      <c r="M78" s="20">
        <v>637254</v>
      </c>
      <c r="N78" s="20"/>
      <c r="O78" s="20"/>
      <c r="P78" s="20"/>
      <c r="Q78" s="20"/>
      <c r="R78" s="20"/>
      <c r="S78" s="20"/>
      <c r="T78" s="20"/>
      <c r="U78" s="20"/>
      <c r="V78" s="20">
        <v>1002342</v>
      </c>
      <c r="W78" s="20">
        <v>798000</v>
      </c>
      <c r="X78" s="20"/>
      <c r="Y78" s="19"/>
      <c r="Z78" s="22">
        <v>1499000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7022793</v>
      </c>
      <c r="C82" s="18"/>
      <c r="D82" s="19">
        <v>1499000</v>
      </c>
      <c r="E82" s="20">
        <v>1499000</v>
      </c>
      <c r="F82" s="20">
        <v>77525</v>
      </c>
      <c r="G82" s="20">
        <v>75250</v>
      </c>
      <c r="H82" s="20">
        <v>212313</v>
      </c>
      <c r="I82" s="20">
        <v>365088</v>
      </c>
      <c r="J82" s="20">
        <v>449772</v>
      </c>
      <c r="K82" s="20">
        <v>48607</v>
      </c>
      <c r="L82" s="20">
        <v>138875</v>
      </c>
      <c r="M82" s="20">
        <v>637254</v>
      </c>
      <c r="N82" s="20"/>
      <c r="O82" s="20"/>
      <c r="P82" s="20"/>
      <c r="Q82" s="20"/>
      <c r="R82" s="20"/>
      <c r="S82" s="20"/>
      <c r="T82" s="20"/>
      <c r="U82" s="20"/>
      <c r="V82" s="20">
        <v>1002342</v>
      </c>
      <c r="W82" s="20">
        <v>798000</v>
      </c>
      <c r="X82" s="20"/>
      <c r="Y82" s="19"/>
      <c r="Z82" s="22">
        <v>1499000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30651811</v>
      </c>
      <c r="C5" s="18">
        <v>0</v>
      </c>
      <c r="D5" s="58">
        <v>36161000</v>
      </c>
      <c r="E5" s="59">
        <v>36161000</v>
      </c>
      <c r="F5" s="59">
        <v>0</v>
      </c>
      <c r="G5" s="59">
        <v>0</v>
      </c>
      <c r="H5" s="59">
        <v>3438000</v>
      </c>
      <c r="I5" s="59">
        <v>3438000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3438000</v>
      </c>
      <c r="W5" s="59">
        <v>18080500</v>
      </c>
      <c r="X5" s="59">
        <v>-14642500</v>
      </c>
      <c r="Y5" s="60">
        <v>-80.99</v>
      </c>
      <c r="Z5" s="61">
        <v>36161000</v>
      </c>
    </row>
    <row r="6" spans="1:26" ht="13.5">
      <c r="A6" s="57" t="s">
        <v>32</v>
      </c>
      <c r="B6" s="18">
        <v>154343054</v>
      </c>
      <c r="C6" s="18">
        <v>0</v>
      </c>
      <c r="D6" s="58">
        <v>163840539</v>
      </c>
      <c r="E6" s="59">
        <v>163840539</v>
      </c>
      <c r="F6" s="59">
        <v>0</v>
      </c>
      <c r="G6" s="59">
        <v>0</v>
      </c>
      <c r="H6" s="59">
        <v>17236000</v>
      </c>
      <c r="I6" s="59">
        <v>17236000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17236000</v>
      </c>
      <c r="W6" s="59">
        <v>81920270</v>
      </c>
      <c r="X6" s="59">
        <v>-64684270</v>
      </c>
      <c r="Y6" s="60">
        <v>-78.96</v>
      </c>
      <c r="Z6" s="61">
        <v>163840539</v>
      </c>
    </row>
    <row r="7" spans="1:26" ht="13.5">
      <c r="A7" s="57" t="s">
        <v>33</v>
      </c>
      <c r="B7" s="18">
        <v>6596624</v>
      </c>
      <c r="C7" s="18">
        <v>0</v>
      </c>
      <c r="D7" s="58">
        <v>5326720</v>
      </c>
      <c r="E7" s="59">
        <v>5326720</v>
      </c>
      <c r="F7" s="59">
        <v>0</v>
      </c>
      <c r="G7" s="59">
        <v>0</v>
      </c>
      <c r="H7" s="59">
        <v>586000</v>
      </c>
      <c r="I7" s="59">
        <v>586000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586000</v>
      </c>
      <c r="W7" s="59">
        <v>2663360</v>
      </c>
      <c r="X7" s="59">
        <v>-2077360</v>
      </c>
      <c r="Y7" s="60">
        <v>-78</v>
      </c>
      <c r="Z7" s="61">
        <v>5326720</v>
      </c>
    </row>
    <row r="8" spans="1:26" ht="13.5">
      <c r="A8" s="57" t="s">
        <v>34</v>
      </c>
      <c r="B8" s="18">
        <v>89688068</v>
      </c>
      <c r="C8" s="18">
        <v>0</v>
      </c>
      <c r="D8" s="58">
        <v>84628001</v>
      </c>
      <c r="E8" s="59">
        <v>84628001</v>
      </c>
      <c r="F8" s="59">
        <v>0</v>
      </c>
      <c r="G8" s="59">
        <v>0</v>
      </c>
      <c r="H8" s="59">
        <v>91513</v>
      </c>
      <c r="I8" s="59">
        <v>91513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91513</v>
      </c>
      <c r="W8" s="59">
        <v>42314001</v>
      </c>
      <c r="X8" s="59">
        <v>-42222488</v>
      </c>
      <c r="Y8" s="60">
        <v>-99.78</v>
      </c>
      <c r="Z8" s="61">
        <v>84628001</v>
      </c>
    </row>
    <row r="9" spans="1:26" ht="13.5">
      <c r="A9" s="57" t="s">
        <v>35</v>
      </c>
      <c r="B9" s="18">
        <v>122823485</v>
      </c>
      <c r="C9" s="18">
        <v>0</v>
      </c>
      <c r="D9" s="58">
        <v>99990870</v>
      </c>
      <c r="E9" s="59">
        <v>99990870</v>
      </c>
      <c r="F9" s="59">
        <v>0</v>
      </c>
      <c r="G9" s="59">
        <v>0</v>
      </c>
      <c r="H9" s="59">
        <v>2841755</v>
      </c>
      <c r="I9" s="59">
        <v>2841755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2841755</v>
      </c>
      <c r="W9" s="59">
        <v>49995435</v>
      </c>
      <c r="X9" s="59">
        <v>-47153680</v>
      </c>
      <c r="Y9" s="60">
        <v>-94.32</v>
      </c>
      <c r="Z9" s="61">
        <v>99990870</v>
      </c>
    </row>
    <row r="10" spans="1:26" ht="25.5">
      <c r="A10" s="62" t="s">
        <v>105</v>
      </c>
      <c r="B10" s="63">
        <f>SUM(B5:B9)</f>
        <v>404103042</v>
      </c>
      <c r="C10" s="63">
        <f>SUM(C5:C9)</f>
        <v>0</v>
      </c>
      <c r="D10" s="64">
        <f aca="true" t="shared" si="0" ref="D10:Z10">SUM(D5:D9)</f>
        <v>389947130</v>
      </c>
      <c r="E10" s="65">
        <f t="shared" si="0"/>
        <v>389947130</v>
      </c>
      <c r="F10" s="65">
        <f t="shared" si="0"/>
        <v>0</v>
      </c>
      <c r="G10" s="65">
        <f t="shared" si="0"/>
        <v>0</v>
      </c>
      <c r="H10" s="65">
        <f t="shared" si="0"/>
        <v>24193268</v>
      </c>
      <c r="I10" s="65">
        <f t="shared" si="0"/>
        <v>24193268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24193268</v>
      </c>
      <c r="W10" s="65">
        <f t="shared" si="0"/>
        <v>194973566</v>
      </c>
      <c r="X10" s="65">
        <f t="shared" si="0"/>
        <v>-170780298</v>
      </c>
      <c r="Y10" s="66">
        <f>+IF(W10&lt;&gt;0,(X10/W10)*100,0)</f>
        <v>-87.59151381577541</v>
      </c>
      <c r="Z10" s="67">
        <f t="shared" si="0"/>
        <v>389947130</v>
      </c>
    </row>
    <row r="11" spans="1:26" ht="13.5">
      <c r="A11" s="57" t="s">
        <v>36</v>
      </c>
      <c r="B11" s="18">
        <v>100756157</v>
      </c>
      <c r="C11" s="18">
        <v>0</v>
      </c>
      <c r="D11" s="58">
        <v>112952673</v>
      </c>
      <c r="E11" s="59">
        <v>112952673</v>
      </c>
      <c r="F11" s="59">
        <v>0</v>
      </c>
      <c r="G11" s="59">
        <v>0</v>
      </c>
      <c r="H11" s="59">
        <v>10376729</v>
      </c>
      <c r="I11" s="59">
        <v>10376729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10376729</v>
      </c>
      <c r="W11" s="59">
        <v>56476337</v>
      </c>
      <c r="X11" s="59">
        <v>-46099608</v>
      </c>
      <c r="Y11" s="60">
        <v>-81.63</v>
      </c>
      <c r="Z11" s="61">
        <v>112952673</v>
      </c>
    </row>
    <row r="12" spans="1:26" ht="13.5">
      <c r="A12" s="57" t="s">
        <v>37</v>
      </c>
      <c r="B12" s="18">
        <v>6148860</v>
      </c>
      <c r="C12" s="18">
        <v>0</v>
      </c>
      <c r="D12" s="58">
        <v>7421853</v>
      </c>
      <c r="E12" s="59">
        <v>7421853</v>
      </c>
      <c r="F12" s="59">
        <v>0</v>
      </c>
      <c r="G12" s="59">
        <v>0</v>
      </c>
      <c r="H12" s="59">
        <v>545000</v>
      </c>
      <c r="I12" s="59">
        <v>545000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545000</v>
      </c>
      <c r="W12" s="59">
        <v>3710927</v>
      </c>
      <c r="X12" s="59">
        <v>-3165927</v>
      </c>
      <c r="Y12" s="60">
        <v>-85.31</v>
      </c>
      <c r="Z12" s="61">
        <v>7421853</v>
      </c>
    </row>
    <row r="13" spans="1:26" ht="13.5">
      <c r="A13" s="57" t="s">
        <v>106</v>
      </c>
      <c r="B13" s="18">
        <v>56022364</v>
      </c>
      <c r="C13" s="18">
        <v>0</v>
      </c>
      <c r="D13" s="58">
        <v>14617000</v>
      </c>
      <c r="E13" s="59">
        <v>14617000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7308500</v>
      </c>
      <c r="X13" s="59">
        <v>-7308500</v>
      </c>
      <c r="Y13" s="60">
        <v>-100</v>
      </c>
      <c r="Z13" s="61">
        <v>14617000</v>
      </c>
    </row>
    <row r="14" spans="1:26" ht="13.5">
      <c r="A14" s="57" t="s">
        <v>38</v>
      </c>
      <c r="B14" s="18">
        <v>12524936</v>
      </c>
      <c r="C14" s="18">
        <v>0</v>
      </c>
      <c r="D14" s="58">
        <v>12510650</v>
      </c>
      <c r="E14" s="59">
        <v>12510650</v>
      </c>
      <c r="F14" s="59">
        <v>0</v>
      </c>
      <c r="G14" s="59">
        <v>0</v>
      </c>
      <c r="H14" s="59">
        <v>1210591</v>
      </c>
      <c r="I14" s="59">
        <v>1210591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1210591</v>
      </c>
      <c r="W14" s="59">
        <v>6255325</v>
      </c>
      <c r="X14" s="59">
        <v>-5044734</v>
      </c>
      <c r="Y14" s="60">
        <v>-80.65</v>
      </c>
      <c r="Z14" s="61">
        <v>12510650</v>
      </c>
    </row>
    <row r="15" spans="1:26" ht="13.5">
      <c r="A15" s="57" t="s">
        <v>39</v>
      </c>
      <c r="B15" s="18">
        <v>86738156</v>
      </c>
      <c r="C15" s="18">
        <v>0</v>
      </c>
      <c r="D15" s="58">
        <v>96098714</v>
      </c>
      <c r="E15" s="59">
        <v>96098714</v>
      </c>
      <c r="F15" s="59">
        <v>0</v>
      </c>
      <c r="G15" s="59">
        <v>0</v>
      </c>
      <c r="H15" s="59">
        <v>8304000</v>
      </c>
      <c r="I15" s="59">
        <v>8304000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8304000</v>
      </c>
      <c r="W15" s="59">
        <v>48049357</v>
      </c>
      <c r="X15" s="59">
        <v>-39745357</v>
      </c>
      <c r="Y15" s="60">
        <v>-82.72</v>
      </c>
      <c r="Z15" s="61">
        <v>96098714</v>
      </c>
    </row>
    <row r="16" spans="1:26" ht="13.5">
      <c r="A16" s="68" t="s">
        <v>40</v>
      </c>
      <c r="B16" s="18">
        <v>1054000</v>
      </c>
      <c r="C16" s="18">
        <v>0</v>
      </c>
      <c r="D16" s="58">
        <v>1113026</v>
      </c>
      <c r="E16" s="59">
        <v>1113026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556513</v>
      </c>
      <c r="X16" s="59">
        <v>-556513</v>
      </c>
      <c r="Y16" s="60">
        <v>-100</v>
      </c>
      <c r="Z16" s="61">
        <v>1113026</v>
      </c>
    </row>
    <row r="17" spans="1:26" ht="13.5">
      <c r="A17" s="57" t="s">
        <v>41</v>
      </c>
      <c r="B17" s="18">
        <v>73099774</v>
      </c>
      <c r="C17" s="18">
        <v>0</v>
      </c>
      <c r="D17" s="58">
        <v>74144324</v>
      </c>
      <c r="E17" s="59">
        <v>74144324</v>
      </c>
      <c r="F17" s="59">
        <v>0</v>
      </c>
      <c r="G17" s="59">
        <v>0</v>
      </c>
      <c r="H17" s="59">
        <v>4164062</v>
      </c>
      <c r="I17" s="59">
        <v>4164062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4164062</v>
      </c>
      <c r="W17" s="59">
        <v>37072162</v>
      </c>
      <c r="X17" s="59">
        <v>-32908100</v>
      </c>
      <c r="Y17" s="60">
        <v>-88.77</v>
      </c>
      <c r="Z17" s="61">
        <v>74144324</v>
      </c>
    </row>
    <row r="18" spans="1:26" ht="13.5">
      <c r="A18" s="69" t="s">
        <v>42</v>
      </c>
      <c r="B18" s="70">
        <f>SUM(B11:B17)</f>
        <v>336344247</v>
      </c>
      <c r="C18" s="70">
        <f>SUM(C11:C17)</f>
        <v>0</v>
      </c>
      <c r="D18" s="71">
        <f aca="true" t="shared" si="1" ref="D18:Z18">SUM(D11:D17)</f>
        <v>318858240</v>
      </c>
      <c r="E18" s="72">
        <f t="shared" si="1"/>
        <v>318858240</v>
      </c>
      <c r="F18" s="72">
        <f t="shared" si="1"/>
        <v>0</v>
      </c>
      <c r="G18" s="72">
        <f t="shared" si="1"/>
        <v>0</v>
      </c>
      <c r="H18" s="72">
        <f t="shared" si="1"/>
        <v>24600382</v>
      </c>
      <c r="I18" s="72">
        <f t="shared" si="1"/>
        <v>24600382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24600382</v>
      </c>
      <c r="W18" s="72">
        <f t="shared" si="1"/>
        <v>159429121</v>
      </c>
      <c r="X18" s="72">
        <f t="shared" si="1"/>
        <v>-134828739</v>
      </c>
      <c r="Y18" s="66">
        <f>+IF(W18&lt;&gt;0,(X18/W18)*100,0)</f>
        <v>-84.56970605765304</v>
      </c>
      <c r="Z18" s="73">
        <f t="shared" si="1"/>
        <v>318858240</v>
      </c>
    </row>
    <row r="19" spans="1:26" ht="13.5">
      <c r="A19" s="69" t="s">
        <v>43</v>
      </c>
      <c r="B19" s="74">
        <f>+B10-B18</f>
        <v>67758795</v>
      </c>
      <c r="C19" s="74">
        <f>+C10-C18</f>
        <v>0</v>
      </c>
      <c r="D19" s="75">
        <f aca="true" t="shared" si="2" ref="D19:Z19">+D10-D18</f>
        <v>71088890</v>
      </c>
      <c r="E19" s="76">
        <f t="shared" si="2"/>
        <v>71088890</v>
      </c>
      <c r="F19" s="76">
        <f t="shared" si="2"/>
        <v>0</v>
      </c>
      <c r="G19" s="76">
        <f t="shared" si="2"/>
        <v>0</v>
      </c>
      <c r="H19" s="76">
        <f t="shared" si="2"/>
        <v>-407114</v>
      </c>
      <c r="I19" s="76">
        <f t="shared" si="2"/>
        <v>-407114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-407114</v>
      </c>
      <c r="W19" s="76">
        <f>IF(E10=E18,0,W10-W18)</f>
        <v>35544445</v>
      </c>
      <c r="X19" s="76">
        <f t="shared" si="2"/>
        <v>-35951559</v>
      </c>
      <c r="Y19" s="77">
        <f>+IF(W19&lt;&gt;0,(X19/W19)*100,0)</f>
        <v>-101.14536603398928</v>
      </c>
      <c r="Z19" s="78">
        <f t="shared" si="2"/>
        <v>71088890</v>
      </c>
    </row>
    <row r="20" spans="1:26" ht="13.5">
      <c r="A20" s="57" t="s">
        <v>44</v>
      </c>
      <c r="B20" s="18">
        <v>27746539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95505334</v>
      </c>
      <c r="C22" s="85">
        <f>SUM(C19:C21)</f>
        <v>0</v>
      </c>
      <c r="D22" s="86">
        <f aca="true" t="shared" si="3" ref="D22:Z22">SUM(D19:D21)</f>
        <v>71088890</v>
      </c>
      <c r="E22" s="87">
        <f t="shared" si="3"/>
        <v>71088890</v>
      </c>
      <c r="F22" s="87">
        <f t="shared" si="3"/>
        <v>0</v>
      </c>
      <c r="G22" s="87">
        <f t="shared" si="3"/>
        <v>0</v>
      </c>
      <c r="H22" s="87">
        <f t="shared" si="3"/>
        <v>-407114</v>
      </c>
      <c r="I22" s="87">
        <f t="shared" si="3"/>
        <v>-407114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-407114</v>
      </c>
      <c r="W22" s="87">
        <f t="shared" si="3"/>
        <v>35544445</v>
      </c>
      <c r="X22" s="87">
        <f t="shared" si="3"/>
        <v>-35951559</v>
      </c>
      <c r="Y22" s="88">
        <f>+IF(W22&lt;&gt;0,(X22/W22)*100,0)</f>
        <v>-101.14536603398928</v>
      </c>
      <c r="Z22" s="89">
        <f t="shared" si="3"/>
        <v>71088890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95505334</v>
      </c>
      <c r="C24" s="74">
        <f>SUM(C22:C23)</f>
        <v>0</v>
      </c>
      <c r="D24" s="75">
        <f aca="true" t="shared" si="4" ref="D24:Z24">SUM(D22:D23)</f>
        <v>71088890</v>
      </c>
      <c r="E24" s="76">
        <f t="shared" si="4"/>
        <v>71088890</v>
      </c>
      <c r="F24" s="76">
        <f t="shared" si="4"/>
        <v>0</v>
      </c>
      <c r="G24" s="76">
        <f t="shared" si="4"/>
        <v>0</v>
      </c>
      <c r="H24" s="76">
        <f t="shared" si="4"/>
        <v>-407114</v>
      </c>
      <c r="I24" s="76">
        <f t="shared" si="4"/>
        <v>-407114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-407114</v>
      </c>
      <c r="W24" s="76">
        <f t="shared" si="4"/>
        <v>35544445</v>
      </c>
      <c r="X24" s="76">
        <f t="shared" si="4"/>
        <v>-35951559</v>
      </c>
      <c r="Y24" s="77">
        <f>+IF(W24&lt;&gt;0,(X24/W24)*100,0)</f>
        <v>-101.14536603398928</v>
      </c>
      <c r="Z24" s="78">
        <f t="shared" si="4"/>
        <v>71088890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47820970</v>
      </c>
      <c r="C27" s="21">
        <v>0</v>
      </c>
      <c r="D27" s="98">
        <v>70997600</v>
      </c>
      <c r="E27" s="99">
        <v>70997600</v>
      </c>
      <c r="F27" s="99">
        <v>231936</v>
      </c>
      <c r="G27" s="99">
        <v>9296601</v>
      </c>
      <c r="H27" s="99">
        <v>8571178</v>
      </c>
      <c r="I27" s="99">
        <v>18099715</v>
      </c>
      <c r="J27" s="99">
        <v>0</v>
      </c>
      <c r="K27" s="99">
        <v>0</v>
      </c>
      <c r="L27" s="99">
        <v>12558056</v>
      </c>
      <c r="M27" s="99">
        <v>12558056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30657771</v>
      </c>
      <c r="W27" s="99">
        <v>35498800</v>
      </c>
      <c r="X27" s="99">
        <v>-4841029</v>
      </c>
      <c r="Y27" s="100">
        <v>-13.64</v>
      </c>
      <c r="Z27" s="101">
        <v>70997600</v>
      </c>
    </row>
    <row r="28" spans="1:26" ht="13.5">
      <c r="A28" s="102" t="s">
        <v>44</v>
      </c>
      <c r="B28" s="18">
        <v>30196485</v>
      </c>
      <c r="C28" s="18">
        <v>0</v>
      </c>
      <c r="D28" s="58">
        <v>46360600</v>
      </c>
      <c r="E28" s="59">
        <v>46360600</v>
      </c>
      <c r="F28" s="59">
        <v>0</v>
      </c>
      <c r="G28" s="59">
        <v>8620306</v>
      </c>
      <c r="H28" s="59">
        <v>7517080</v>
      </c>
      <c r="I28" s="59">
        <v>16137386</v>
      </c>
      <c r="J28" s="59">
        <v>0</v>
      </c>
      <c r="K28" s="59">
        <v>0</v>
      </c>
      <c r="L28" s="59">
        <v>7658441</v>
      </c>
      <c r="M28" s="59">
        <v>7658441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23795827</v>
      </c>
      <c r="W28" s="59">
        <v>23180300</v>
      </c>
      <c r="X28" s="59">
        <v>615527</v>
      </c>
      <c r="Y28" s="60">
        <v>2.66</v>
      </c>
      <c r="Z28" s="61">
        <v>46360600</v>
      </c>
    </row>
    <row r="29" spans="1:26" ht="13.5">
      <c r="A29" s="57" t="s">
        <v>110</v>
      </c>
      <c r="B29" s="18">
        <v>2922894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14701591</v>
      </c>
      <c r="C31" s="18">
        <v>0</v>
      </c>
      <c r="D31" s="58">
        <v>24637000</v>
      </c>
      <c r="E31" s="59">
        <v>24637000</v>
      </c>
      <c r="F31" s="59">
        <v>231936</v>
      </c>
      <c r="G31" s="59">
        <v>676295</v>
      </c>
      <c r="H31" s="59">
        <v>1054098</v>
      </c>
      <c r="I31" s="59">
        <v>1962329</v>
      </c>
      <c r="J31" s="59">
        <v>0</v>
      </c>
      <c r="K31" s="59">
        <v>0</v>
      </c>
      <c r="L31" s="59">
        <v>4899615</v>
      </c>
      <c r="M31" s="59">
        <v>4899615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6861944</v>
      </c>
      <c r="W31" s="59">
        <v>12318500</v>
      </c>
      <c r="X31" s="59">
        <v>-5456556</v>
      </c>
      <c r="Y31" s="60">
        <v>-44.3</v>
      </c>
      <c r="Z31" s="61">
        <v>24637000</v>
      </c>
    </row>
    <row r="32" spans="1:26" ht="13.5">
      <c r="A32" s="69" t="s">
        <v>50</v>
      </c>
      <c r="B32" s="21">
        <f>SUM(B28:B31)</f>
        <v>47820970</v>
      </c>
      <c r="C32" s="21">
        <f>SUM(C28:C31)</f>
        <v>0</v>
      </c>
      <c r="D32" s="98">
        <f aca="true" t="shared" si="5" ref="D32:Z32">SUM(D28:D31)</f>
        <v>70997600</v>
      </c>
      <c r="E32" s="99">
        <f t="shared" si="5"/>
        <v>70997600</v>
      </c>
      <c r="F32" s="99">
        <f t="shared" si="5"/>
        <v>231936</v>
      </c>
      <c r="G32" s="99">
        <f t="shared" si="5"/>
        <v>9296601</v>
      </c>
      <c r="H32" s="99">
        <f t="shared" si="5"/>
        <v>8571178</v>
      </c>
      <c r="I32" s="99">
        <f t="shared" si="5"/>
        <v>18099715</v>
      </c>
      <c r="J32" s="99">
        <f t="shared" si="5"/>
        <v>0</v>
      </c>
      <c r="K32" s="99">
        <f t="shared" si="5"/>
        <v>0</v>
      </c>
      <c r="L32" s="99">
        <f t="shared" si="5"/>
        <v>12558056</v>
      </c>
      <c r="M32" s="99">
        <f t="shared" si="5"/>
        <v>12558056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30657771</v>
      </c>
      <c r="W32" s="99">
        <f t="shared" si="5"/>
        <v>35498800</v>
      </c>
      <c r="X32" s="99">
        <f t="shared" si="5"/>
        <v>-4841029</v>
      </c>
      <c r="Y32" s="100">
        <f>+IF(W32&lt;&gt;0,(X32/W32)*100,0)</f>
        <v>-13.637162382953791</v>
      </c>
      <c r="Z32" s="101">
        <f t="shared" si="5"/>
        <v>70997600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236552873</v>
      </c>
      <c r="C35" s="18">
        <v>0</v>
      </c>
      <c r="D35" s="58">
        <v>154228000</v>
      </c>
      <c r="E35" s="59">
        <v>154228000</v>
      </c>
      <c r="F35" s="59">
        <v>274868278</v>
      </c>
      <c r="G35" s="59">
        <v>0</v>
      </c>
      <c r="H35" s="59">
        <v>0</v>
      </c>
      <c r="I35" s="59">
        <v>0</v>
      </c>
      <c r="J35" s="59">
        <v>232320730</v>
      </c>
      <c r="K35" s="59">
        <v>233769123</v>
      </c>
      <c r="L35" s="59">
        <v>267695781</v>
      </c>
      <c r="M35" s="59">
        <v>267695781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267695781</v>
      </c>
      <c r="W35" s="59">
        <v>77114000</v>
      </c>
      <c r="X35" s="59">
        <v>190581781</v>
      </c>
      <c r="Y35" s="60">
        <v>247.14</v>
      </c>
      <c r="Z35" s="61">
        <v>154228000</v>
      </c>
    </row>
    <row r="36" spans="1:26" ht="13.5">
      <c r="A36" s="57" t="s">
        <v>53</v>
      </c>
      <c r="B36" s="18">
        <v>1058427768</v>
      </c>
      <c r="C36" s="18">
        <v>0</v>
      </c>
      <c r="D36" s="58">
        <v>1002433000</v>
      </c>
      <c r="E36" s="59">
        <v>1002433000</v>
      </c>
      <c r="F36" s="59">
        <v>933271326</v>
      </c>
      <c r="G36" s="59">
        <v>0</v>
      </c>
      <c r="H36" s="59">
        <v>0</v>
      </c>
      <c r="I36" s="59">
        <v>0</v>
      </c>
      <c r="J36" s="59">
        <v>1000132229</v>
      </c>
      <c r="K36" s="59">
        <v>1037631559</v>
      </c>
      <c r="L36" s="59">
        <v>1022831372</v>
      </c>
      <c r="M36" s="59">
        <v>1022831372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1022831372</v>
      </c>
      <c r="W36" s="59">
        <v>501216500</v>
      </c>
      <c r="X36" s="59">
        <v>521614872</v>
      </c>
      <c r="Y36" s="60">
        <v>104.07</v>
      </c>
      <c r="Z36" s="61">
        <v>1002433000</v>
      </c>
    </row>
    <row r="37" spans="1:26" ht="13.5">
      <c r="A37" s="57" t="s">
        <v>54</v>
      </c>
      <c r="B37" s="18">
        <v>97948511</v>
      </c>
      <c r="C37" s="18">
        <v>0</v>
      </c>
      <c r="D37" s="58">
        <v>50904000</v>
      </c>
      <c r="E37" s="59">
        <v>50904000</v>
      </c>
      <c r="F37" s="59">
        <v>159613938</v>
      </c>
      <c r="G37" s="59">
        <v>0</v>
      </c>
      <c r="H37" s="59">
        <v>0</v>
      </c>
      <c r="I37" s="59">
        <v>0</v>
      </c>
      <c r="J37" s="59">
        <v>108496560</v>
      </c>
      <c r="K37" s="59">
        <v>90905411</v>
      </c>
      <c r="L37" s="59">
        <v>100305699</v>
      </c>
      <c r="M37" s="59">
        <v>100305699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100305699</v>
      </c>
      <c r="W37" s="59">
        <v>25452000</v>
      </c>
      <c r="X37" s="59">
        <v>74853699</v>
      </c>
      <c r="Y37" s="60">
        <v>294.1</v>
      </c>
      <c r="Z37" s="61">
        <v>50904000</v>
      </c>
    </row>
    <row r="38" spans="1:26" ht="13.5">
      <c r="A38" s="57" t="s">
        <v>55</v>
      </c>
      <c r="B38" s="18">
        <v>36502092</v>
      </c>
      <c r="C38" s="18">
        <v>0</v>
      </c>
      <c r="D38" s="58">
        <v>125952000</v>
      </c>
      <c r="E38" s="59">
        <v>125952000</v>
      </c>
      <c r="F38" s="59">
        <v>8364958</v>
      </c>
      <c r="G38" s="59">
        <v>0</v>
      </c>
      <c r="H38" s="59">
        <v>0</v>
      </c>
      <c r="I38" s="59">
        <v>0</v>
      </c>
      <c r="J38" s="59">
        <v>38274573</v>
      </c>
      <c r="K38" s="59">
        <v>38274573</v>
      </c>
      <c r="L38" s="59">
        <v>38274573</v>
      </c>
      <c r="M38" s="59">
        <v>38274573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38274573</v>
      </c>
      <c r="W38" s="59">
        <v>62976000</v>
      </c>
      <c r="X38" s="59">
        <v>-24701427</v>
      </c>
      <c r="Y38" s="60">
        <v>-39.22</v>
      </c>
      <c r="Z38" s="61">
        <v>125952000</v>
      </c>
    </row>
    <row r="39" spans="1:26" ht="13.5">
      <c r="A39" s="57" t="s">
        <v>56</v>
      </c>
      <c r="B39" s="18">
        <v>1160530038</v>
      </c>
      <c r="C39" s="18">
        <v>0</v>
      </c>
      <c r="D39" s="58">
        <v>979805000</v>
      </c>
      <c r="E39" s="59">
        <v>979805000</v>
      </c>
      <c r="F39" s="59">
        <v>1040160708</v>
      </c>
      <c r="G39" s="59">
        <v>0</v>
      </c>
      <c r="H39" s="59">
        <v>0</v>
      </c>
      <c r="I39" s="59">
        <v>0</v>
      </c>
      <c r="J39" s="59">
        <v>1085681826</v>
      </c>
      <c r="K39" s="59">
        <v>1142220698</v>
      </c>
      <c r="L39" s="59">
        <v>1151946881</v>
      </c>
      <c r="M39" s="59">
        <v>1151946881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1151946881</v>
      </c>
      <c r="W39" s="59">
        <v>489902500</v>
      </c>
      <c r="X39" s="59">
        <v>662044381</v>
      </c>
      <c r="Y39" s="60">
        <v>135.14</v>
      </c>
      <c r="Z39" s="61">
        <v>979805000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50736456</v>
      </c>
      <c r="C42" s="18">
        <v>0</v>
      </c>
      <c r="D42" s="58">
        <v>51049000</v>
      </c>
      <c r="E42" s="59">
        <v>51049000</v>
      </c>
      <c r="F42" s="59">
        <v>33419087</v>
      </c>
      <c r="G42" s="59">
        <v>1151667</v>
      </c>
      <c r="H42" s="59">
        <v>0</v>
      </c>
      <c r="I42" s="59">
        <v>34570754</v>
      </c>
      <c r="J42" s="59">
        <v>2963102</v>
      </c>
      <c r="K42" s="59">
        <v>19078719</v>
      </c>
      <c r="L42" s="59">
        <v>40027996</v>
      </c>
      <c r="M42" s="59">
        <v>62069817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96640571</v>
      </c>
      <c r="W42" s="59">
        <v>72504000</v>
      </c>
      <c r="X42" s="59">
        <v>24136571</v>
      </c>
      <c r="Y42" s="60">
        <v>33.29</v>
      </c>
      <c r="Z42" s="61">
        <v>51049000</v>
      </c>
    </row>
    <row r="43" spans="1:26" ht="13.5">
      <c r="A43" s="57" t="s">
        <v>59</v>
      </c>
      <c r="B43" s="18">
        <v>-47820000</v>
      </c>
      <c r="C43" s="18">
        <v>0</v>
      </c>
      <c r="D43" s="58">
        <v>-70998000</v>
      </c>
      <c r="E43" s="59">
        <v>-70998000</v>
      </c>
      <c r="F43" s="59">
        <v>1221872</v>
      </c>
      <c r="G43" s="59">
        <v>-9296601</v>
      </c>
      <c r="H43" s="59">
        <v>0</v>
      </c>
      <c r="I43" s="59">
        <v>-8074729</v>
      </c>
      <c r="J43" s="59">
        <v>0</v>
      </c>
      <c r="K43" s="59">
        <v>0</v>
      </c>
      <c r="L43" s="59">
        <v>-14561980</v>
      </c>
      <c r="M43" s="59">
        <v>-14561980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-22636709</v>
      </c>
      <c r="W43" s="59">
        <v>-28696000</v>
      </c>
      <c r="X43" s="59">
        <v>6059291</v>
      </c>
      <c r="Y43" s="60">
        <v>-21.12</v>
      </c>
      <c r="Z43" s="61">
        <v>-70998000</v>
      </c>
    </row>
    <row r="44" spans="1:26" ht="13.5">
      <c r="A44" s="57" t="s">
        <v>60</v>
      </c>
      <c r="B44" s="18">
        <v>-2629980</v>
      </c>
      <c r="C44" s="18">
        <v>0</v>
      </c>
      <c r="D44" s="58">
        <v>-4944000</v>
      </c>
      <c r="E44" s="59">
        <v>-4944000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-2472000</v>
      </c>
      <c r="X44" s="59">
        <v>2472000</v>
      </c>
      <c r="Y44" s="60">
        <v>-100</v>
      </c>
      <c r="Z44" s="61">
        <v>-4944000</v>
      </c>
    </row>
    <row r="45" spans="1:26" ht="13.5">
      <c r="A45" s="69" t="s">
        <v>61</v>
      </c>
      <c r="B45" s="21">
        <v>118083212</v>
      </c>
      <c r="C45" s="21">
        <v>0</v>
      </c>
      <c r="D45" s="98">
        <v>94311000</v>
      </c>
      <c r="E45" s="99">
        <v>94311000</v>
      </c>
      <c r="F45" s="99">
        <v>34640959</v>
      </c>
      <c r="G45" s="99">
        <v>26496025</v>
      </c>
      <c r="H45" s="99">
        <v>26496025</v>
      </c>
      <c r="I45" s="99">
        <v>26496025</v>
      </c>
      <c r="J45" s="99">
        <v>29459127</v>
      </c>
      <c r="K45" s="99">
        <v>48537846</v>
      </c>
      <c r="L45" s="99">
        <v>74003862</v>
      </c>
      <c r="M45" s="99">
        <v>74003862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74003862</v>
      </c>
      <c r="W45" s="99">
        <v>160540000</v>
      </c>
      <c r="X45" s="99">
        <v>-86536138</v>
      </c>
      <c r="Y45" s="100">
        <v>-53.9</v>
      </c>
      <c r="Z45" s="101">
        <v>94311000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10813171</v>
      </c>
      <c r="C49" s="51">
        <v>0</v>
      </c>
      <c r="D49" s="128">
        <v>7337341</v>
      </c>
      <c r="E49" s="53">
        <v>5149234</v>
      </c>
      <c r="F49" s="53">
        <v>0</v>
      </c>
      <c r="G49" s="53">
        <v>0</v>
      </c>
      <c r="H49" s="53">
        <v>0</v>
      </c>
      <c r="I49" s="53">
        <v>6237648</v>
      </c>
      <c r="J49" s="53">
        <v>0</v>
      </c>
      <c r="K49" s="53">
        <v>0</v>
      </c>
      <c r="L49" s="53">
        <v>0</v>
      </c>
      <c r="M49" s="53">
        <v>5865501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4407335</v>
      </c>
      <c r="W49" s="53">
        <v>19423232</v>
      </c>
      <c r="X49" s="53">
        <v>77633684</v>
      </c>
      <c r="Y49" s="53">
        <v>136867146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96.97996282494125</v>
      </c>
      <c r="C58" s="5">
        <f>IF(C67=0,0,+(C76/C67)*100)</f>
        <v>0</v>
      </c>
      <c r="D58" s="6">
        <f aca="true" t="shared" si="6" ref="D58:Z58">IF(D67=0,0,+(D76/D67)*100)</f>
        <v>81.28933715388249</v>
      </c>
      <c r="E58" s="7">
        <f t="shared" si="6"/>
        <v>81.28933715388249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165.09215686937716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467.63911713018507</v>
      </c>
      <c r="W58" s="7">
        <f t="shared" si="6"/>
        <v>79.25986249985343</v>
      </c>
      <c r="X58" s="7">
        <f t="shared" si="6"/>
        <v>0</v>
      </c>
      <c r="Y58" s="7">
        <f t="shared" si="6"/>
        <v>0</v>
      </c>
      <c r="Z58" s="8">
        <f t="shared" si="6"/>
        <v>81.28933715388249</v>
      </c>
    </row>
    <row r="59" spans="1:26" ht="13.5">
      <c r="A59" s="36" t="s">
        <v>31</v>
      </c>
      <c r="B59" s="9">
        <f aca="true" t="shared" si="7" ref="B59:Z66">IF(B68=0,0,+(B77/B68)*100)</f>
        <v>81.31508444965944</v>
      </c>
      <c r="C59" s="9">
        <f t="shared" si="7"/>
        <v>0</v>
      </c>
      <c r="D59" s="2">
        <f t="shared" si="7"/>
        <v>85.0004148115373</v>
      </c>
      <c r="E59" s="10">
        <f t="shared" si="7"/>
        <v>85.0004148115373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141.1394124490983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378.07033158813266</v>
      </c>
      <c r="W59" s="10">
        <f t="shared" si="7"/>
        <v>85.32949863112192</v>
      </c>
      <c r="X59" s="10">
        <f t="shared" si="7"/>
        <v>0</v>
      </c>
      <c r="Y59" s="10">
        <f t="shared" si="7"/>
        <v>0</v>
      </c>
      <c r="Z59" s="11">
        <f t="shared" si="7"/>
        <v>85.0004148115373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83.72225875062581</v>
      </c>
      <c r="E60" s="13">
        <f t="shared" si="7"/>
        <v>83.72225875062581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170.07767463448596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486.0935483870968</v>
      </c>
      <c r="W60" s="13">
        <f t="shared" si="7"/>
        <v>81.0910413259136</v>
      </c>
      <c r="X60" s="13">
        <f t="shared" si="7"/>
        <v>0</v>
      </c>
      <c r="Y60" s="13">
        <f t="shared" si="7"/>
        <v>0</v>
      </c>
      <c r="Z60" s="14">
        <f t="shared" si="7"/>
        <v>83.72225875062581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84.19122368519024</v>
      </c>
      <c r="E61" s="13">
        <f t="shared" si="7"/>
        <v>84.19122368519024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166.96664044747422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502.1755112742528</v>
      </c>
      <c r="W61" s="13">
        <f t="shared" si="7"/>
        <v>81.67352491355963</v>
      </c>
      <c r="X61" s="13">
        <f t="shared" si="7"/>
        <v>0</v>
      </c>
      <c r="Y61" s="13">
        <f t="shared" si="7"/>
        <v>0</v>
      </c>
      <c r="Z61" s="14">
        <f t="shared" si="7"/>
        <v>84.19122368519024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78.07216526026072</v>
      </c>
      <c r="E62" s="13">
        <f t="shared" si="7"/>
        <v>78.07216526026072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138.3639879457559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338.54060773480666</v>
      </c>
      <c r="W62" s="13">
        <f t="shared" si="7"/>
        <v>74.65747209872062</v>
      </c>
      <c r="X62" s="13">
        <f t="shared" si="7"/>
        <v>0</v>
      </c>
      <c r="Y62" s="13">
        <f t="shared" si="7"/>
        <v>0</v>
      </c>
      <c r="Z62" s="14">
        <f t="shared" si="7"/>
        <v>78.07216526026072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89.99287449101891</v>
      </c>
      <c r="E63" s="13">
        <f t="shared" si="7"/>
        <v>89.99287449101891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355.4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690.0968253968255</v>
      </c>
      <c r="W63" s="13">
        <f t="shared" si="7"/>
        <v>86.1715297896649</v>
      </c>
      <c r="X63" s="13">
        <f t="shared" si="7"/>
        <v>0</v>
      </c>
      <c r="Y63" s="13">
        <f t="shared" si="7"/>
        <v>0</v>
      </c>
      <c r="Z63" s="14">
        <f t="shared" si="7"/>
        <v>89.99287449101891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89.95965371147243</v>
      </c>
      <c r="E64" s="13">
        <f t="shared" si="7"/>
        <v>89.95965371147243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120.6851551956815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735.8350877192983</v>
      </c>
      <c r="W64" s="13">
        <f t="shared" si="7"/>
        <v>91.52059747450252</v>
      </c>
      <c r="X64" s="13">
        <f t="shared" si="7"/>
        <v>0</v>
      </c>
      <c r="Y64" s="13">
        <f t="shared" si="7"/>
        <v>0</v>
      </c>
      <c r="Z64" s="14">
        <f t="shared" si="7"/>
        <v>89.95965371147243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189642202</v>
      </c>
      <c r="C67" s="23"/>
      <c r="D67" s="24">
        <v>206555996</v>
      </c>
      <c r="E67" s="25">
        <v>206555996</v>
      </c>
      <c r="F67" s="25"/>
      <c r="G67" s="25"/>
      <c r="H67" s="25">
        <v>20695690</v>
      </c>
      <c r="I67" s="25">
        <v>20695690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20695690</v>
      </c>
      <c r="W67" s="25">
        <v>103277999</v>
      </c>
      <c r="X67" s="25"/>
      <c r="Y67" s="24"/>
      <c r="Z67" s="26">
        <v>206555996</v>
      </c>
    </row>
    <row r="68" spans="1:26" ht="13.5" hidden="1">
      <c r="A68" s="36" t="s">
        <v>31</v>
      </c>
      <c r="B68" s="18">
        <v>30651811</v>
      </c>
      <c r="C68" s="18"/>
      <c r="D68" s="19">
        <v>36161000</v>
      </c>
      <c r="E68" s="20">
        <v>36161000</v>
      </c>
      <c r="F68" s="20"/>
      <c r="G68" s="20"/>
      <c r="H68" s="20">
        <v>3438000</v>
      </c>
      <c r="I68" s="20">
        <v>3438000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3438000</v>
      </c>
      <c r="W68" s="20">
        <v>18080500</v>
      </c>
      <c r="X68" s="20"/>
      <c r="Y68" s="19"/>
      <c r="Z68" s="22">
        <v>36161000</v>
      </c>
    </row>
    <row r="69" spans="1:26" ht="13.5" hidden="1">
      <c r="A69" s="37" t="s">
        <v>32</v>
      </c>
      <c r="B69" s="18">
        <v>154343054</v>
      </c>
      <c r="C69" s="18"/>
      <c r="D69" s="19">
        <v>163840539</v>
      </c>
      <c r="E69" s="20">
        <v>163840539</v>
      </c>
      <c r="F69" s="20"/>
      <c r="G69" s="20"/>
      <c r="H69" s="20">
        <v>17236000</v>
      </c>
      <c r="I69" s="20">
        <v>17236000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17236000</v>
      </c>
      <c r="W69" s="20">
        <v>81920270</v>
      </c>
      <c r="X69" s="20"/>
      <c r="Y69" s="19"/>
      <c r="Z69" s="22">
        <v>163840539</v>
      </c>
    </row>
    <row r="70" spans="1:26" ht="13.5" hidden="1">
      <c r="A70" s="38" t="s">
        <v>113</v>
      </c>
      <c r="B70" s="18">
        <v>103097303</v>
      </c>
      <c r="C70" s="18"/>
      <c r="D70" s="19">
        <v>109107572</v>
      </c>
      <c r="E70" s="20">
        <v>109107572</v>
      </c>
      <c r="F70" s="20"/>
      <c r="G70" s="20"/>
      <c r="H70" s="20">
        <v>11442000</v>
      </c>
      <c r="I70" s="20">
        <v>11442000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11442000</v>
      </c>
      <c r="W70" s="20">
        <v>54553786</v>
      </c>
      <c r="X70" s="20"/>
      <c r="Y70" s="19"/>
      <c r="Z70" s="22">
        <v>109107572</v>
      </c>
    </row>
    <row r="71" spans="1:26" ht="13.5" hidden="1">
      <c r="A71" s="38" t="s">
        <v>114</v>
      </c>
      <c r="B71" s="18">
        <v>28707591</v>
      </c>
      <c r="C71" s="18"/>
      <c r="D71" s="19">
        <v>33063000</v>
      </c>
      <c r="E71" s="20">
        <v>33063000</v>
      </c>
      <c r="F71" s="20"/>
      <c r="G71" s="20"/>
      <c r="H71" s="20">
        <v>3982000</v>
      </c>
      <c r="I71" s="20">
        <v>3982000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3982000</v>
      </c>
      <c r="W71" s="20">
        <v>16531500</v>
      </c>
      <c r="X71" s="20"/>
      <c r="Y71" s="19"/>
      <c r="Z71" s="22">
        <v>33063000</v>
      </c>
    </row>
    <row r="72" spans="1:26" ht="13.5" hidden="1">
      <c r="A72" s="38" t="s">
        <v>115</v>
      </c>
      <c r="B72" s="18">
        <v>15621583</v>
      </c>
      <c r="C72" s="18"/>
      <c r="D72" s="19">
        <v>14366693</v>
      </c>
      <c r="E72" s="20">
        <v>14366693</v>
      </c>
      <c r="F72" s="20"/>
      <c r="G72" s="20"/>
      <c r="H72" s="20">
        <v>1071000</v>
      </c>
      <c r="I72" s="20">
        <v>1071000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1071000</v>
      </c>
      <c r="W72" s="20">
        <v>7183347</v>
      </c>
      <c r="X72" s="20"/>
      <c r="Y72" s="19"/>
      <c r="Z72" s="22">
        <v>14366693</v>
      </c>
    </row>
    <row r="73" spans="1:26" ht="13.5" hidden="1">
      <c r="A73" s="38" t="s">
        <v>116</v>
      </c>
      <c r="B73" s="18">
        <v>6916577</v>
      </c>
      <c r="C73" s="18"/>
      <c r="D73" s="19">
        <v>7303274</v>
      </c>
      <c r="E73" s="20">
        <v>7303274</v>
      </c>
      <c r="F73" s="20"/>
      <c r="G73" s="20"/>
      <c r="H73" s="20">
        <v>741000</v>
      </c>
      <c r="I73" s="20">
        <v>741000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741000</v>
      </c>
      <c r="W73" s="20">
        <v>3651637</v>
      </c>
      <c r="X73" s="20"/>
      <c r="Y73" s="19"/>
      <c r="Z73" s="22">
        <v>7303274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4647337</v>
      </c>
      <c r="C75" s="27"/>
      <c r="D75" s="28">
        <v>6554457</v>
      </c>
      <c r="E75" s="29">
        <v>6554457</v>
      </c>
      <c r="F75" s="29"/>
      <c r="G75" s="29"/>
      <c r="H75" s="29">
        <v>21690</v>
      </c>
      <c r="I75" s="29">
        <v>21690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21690</v>
      </c>
      <c r="W75" s="29">
        <v>3277229</v>
      </c>
      <c r="X75" s="29"/>
      <c r="Y75" s="28"/>
      <c r="Z75" s="30">
        <v>6554457</v>
      </c>
    </row>
    <row r="76" spans="1:26" ht="13.5" hidden="1">
      <c r="A76" s="41" t="s">
        <v>120</v>
      </c>
      <c r="B76" s="31">
        <v>183914937</v>
      </c>
      <c r="C76" s="31"/>
      <c r="D76" s="32">
        <v>167908000</v>
      </c>
      <c r="E76" s="33">
        <v>167908000</v>
      </c>
      <c r="F76" s="33">
        <v>19323315</v>
      </c>
      <c r="G76" s="33">
        <v>14843646</v>
      </c>
      <c r="H76" s="33"/>
      <c r="I76" s="33">
        <v>34166961</v>
      </c>
      <c r="J76" s="33">
        <v>21853666</v>
      </c>
      <c r="K76" s="33">
        <v>22249950</v>
      </c>
      <c r="L76" s="33">
        <v>18510565</v>
      </c>
      <c r="M76" s="33">
        <v>62614181</v>
      </c>
      <c r="N76" s="33"/>
      <c r="O76" s="33"/>
      <c r="P76" s="33"/>
      <c r="Q76" s="33"/>
      <c r="R76" s="33"/>
      <c r="S76" s="33"/>
      <c r="T76" s="33"/>
      <c r="U76" s="33"/>
      <c r="V76" s="33">
        <v>96781142</v>
      </c>
      <c r="W76" s="33">
        <v>81858000</v>
      </c>
      <c r="X76" s="33"/>
      <c r="Y76" s="32"/>
      <c r="Z76" s="34">
        <v>167908000</v>
      </c>
    </row>
    <row r="77" spans="1:26" ht="13.5" hidden="1">
      <c r="A77" s="36" t="s">
        <v>31</v>
      </c>
      <c r="B77" s="18">
        <v>24924546</v>
      </c>
      <c r="C77" s="18"/>
      <c r="D77" s="19">
        <v>30737000</v>
      </c>
      <c r="E77" s="20">
        <v>30737000</v>
      </c>
      <c r="F77" s="20">
        <v>2639086</v>
      </c>
      <c r="G77" s="20">
        <v>2213287</v>
      </c>
      <c r="H77" s="20"/>
      <c r="I77" s="20">
        <v>4852373</v>
      </c>
      <c r="J77" s="20">
        <v>1204951</v>
      </c>
      <c r="K77" s="20">
        <v>3182641</v>
      </c>
      <c r="L77" s="20">
        <v>3758093</v>
      </c>
      <c r="M77" s="20">
        <v>8145685</v>
      </c>
      <c r="N77" s="20"/>
      <c r="O77" s="20"/>
      <c r="P77" s="20"/>
      <c r="Q77" s="20"/>
      <c r="R77" s="20"/>
      <c r="S77" s="20"/>
      <c r="T77" s="20"/>
      <c r="U77" s="20"/>
      <c r="V77" s="20">
        <v>12998058</v>
      </c>
      <c r="W77" s="20">
        <v>15428000</v>
      </c>
      <c r="X77" s="20"/>
      <c r="Y77" s="19"/>
      <c r="Z77" s="22">
        <v>30737000</v>
      </c>
    </row>
    <row r="78" spans="1:26" ht="13.5" hidden="1">
      <c r="A78" s="37" t="s">
        <v>32</v>
      </c>
      <c r="B78" s="18">
        <v>154343054</v>
      </c>
      <c r="C78" s="18"/>
      <c r="D78" s="19">
        <v>137171000</v>
      </c>
      <c r="E78" s="20">
        <v>137171000</v>
      </c>
      <c r="F78" s="20">
        <v>16684229</v>
      </c>
      <c r="G78" s="20">
        <v>12630359</v>
      </c>
      <c r="H78" s="20"/>
      <c r="I78" s="20">
        <v>29314588</v>
      </c>
      <c r="J78" s="20">
        <v>20648715</v>
      </c>
      <c r="K78" s="20">
        <v>19067309</v>
      </c>
      <c r="L78" s="20">
        <v>14752472</v>
      </c>
      <c r="M78" s="20">
        <v>54468496</v>
      </c>
      <c r="N78" s="20"/>
      <c r="O78" s="20"/>
      <c r="P78" s="20"/>
      <c r="Q78" s="20"/>
      <c r="R78" s="20"/>
      <c r="S78" s="20"/>
      <c r="T78" s="20"/>
      <c r="U78" s="20"/>
      <c r="V78" s="20">
        <v>83783084</v>
      </c>
      <c r="W78" s="20">
        <v>66430000</v>
      </c>
      <c r="X78" s="20"/>
      <c r="Y78" s="19"/>
      <c r="Z78" s="22">
        <v>137171000</v>
      </c>
    </row>
    <row r="79" spans="1:26" ht="13.5" hidden="1">
      <c r="A79" s="38" t="s">
        <v>113</v>
      </c>
      <c r="B79" s="18">
        <v>103097303</v>
      </c>
      <c r="C79" s="18"/>
      <c r="D79" s="19">
        <v>91859000</v>
      </c>
      <c r="E79" s="20">
        <v>91859000</v>
      </c>
      <c r="F79" s="20">
        <v>10848360</v>
      </c>
      <c r="G79" s="20">
        <v>8255963</v>
      </c>
      <c r="H79" s="20"/>
      <c r="I79" s="20">
        <v>19104323</v>
      </c>
      <c r="J79" s="20">
        <v>13998258</v>
      </c>
      <c r="K79" s="20">
        <v>13404350</v>
      </c>
      <c r="L79" s="20">
        <v>10951991</v>
      </c>
      <c r="M79" s="20">
        <v>38354599</v>
      </c>
      <c r="N79" s="20"/>
      <c r="O79" s="20"/>
      <c r="P79" s="20"/>
      <c r="Q79" s="20"/>
      <c r="R79" s="20"/>
      <c r="S79" s="20"/>
      <c r="T79" s="20"/>
      <c r="U79" s="20"/>
      <c r="V79" s="20">
        <v>57458922</v>
      </c>
      <c r="W79" s="20">
        <v>44556000</v>
      </c>
      <c r="X79" s="20"/>
      <c r="Y79" s="19"/>
      <c r="Z79" s="22">
        <v>91859000</v>
      </c>
    </row>
    <row r="80" spans="1:26" ht="13.5" hidden="1">
      <c r="A80" s="38" t="s">
        <v>114</v>
      </c>
      <c r="B80" s="18">
        <v>28707591</v>
      </c>
      <c r="C80" s="18"/>
      <c r="D80" s="19">
        <v>25813000</v>
      </c>
      <c r="E80" s="20">
        <v>25813000</v>
      </c>
      <c r="F80" s="20">
        <v>3752236</v>
      </c>
      <c r="G80" s="20">
        <v>1757418</v>
      </c>
      <c r="H80" s="20"/>
      <c r="I80" s="20">
        <v>5509654</v>
      </c>
      <c r="J80" s="20">
        <v>1977969</v>
      </c>
      <c r="K80" s="20">
        <v>3917540</v>
      </c>
      <c r="L80" s="20">
        <v>2075524</v>
      </c>
      <c r="M80" s="20">
        <v>7971033</v>
      </c>
      <c r="N80" s="20"/>
      <c r="O80" s="20"/>
      <c r="P80" s="20"/>
      <c r="Q80" s="20"/>
      <c r="R80" s="20"/>
      <c r="S80" s="20"/>
      <c r="T80" s="20"/>
      <c r="U80" s="20"/>
      <c r="V80" s="20">
        <v>13480687</v>
      </c>
      <c r="W80" s="20">
        <v>12342000</v>
      </c>
      <c r="X80" s="20"/>
      <c r="Y80" s="19"/>
      <c r="Z80" s="22">
        <v>25813000</v>
      </c>
    </row>
    <row r="81" spans="1:26" ht="13.5" hidden="1">
      <c r="A81" s="38" t="s">
        <v>115</v>
      </c>
      <c r="B81" s="18">
        <v>15621583</v>
      </c>
      <c r="C81" s="18"/>
      <c r="D81" s="19">
        <v>12929000</v>
      </c>
      <c r="E81" s="20">
        <v>12929000</v>
      </c>
      <c r="F81" s="20">
        <v>1419577</v>
      </c>
      <c r="G81" s="20">
        <v>2386757</v>
      </c>
      <c r="H81" s="20"/>
      <c r="I81" s="20">
        <v>3806334</v>
      </c>
      <c r="J81" s="20">
        <v>1407333</v>
      </c>
      <c r="K81" s="20">
        <v>1130634</v>
      </c>
      <c r="L81" s="20">
        <v>1046636</v>
      </c>
      <c r="M81" s="20">
        <v>3584603</v>
      </c>
      <c r="N81" s="20"/>
      <c r="O81" s="20"/>
      <c r="P81" s="20"/>
      <c r="Q81" s="20"/>
      <c r="R81" s="20"/>
      <c r="S81" s="20"/>
      <c r="T81" s="20"/>
      <c r="U81" s="20"/>
      <c r="V81" s="20">
        <v>7390937</v>
      </c>
      <c r="W81" s="20">
        <v>6190000</v>
      </c>
      <c r="X81" s="20"/>
      <c r="Y81" s="19"/>
      <c r="Z81" s="22">
        <v>12929000</v>
      </c>
    </row>
    <row r="82" spans="1:26" ht="13.5" hidden="1">
      <c r="A82" s="38" t="s">
        <v>116</v>
      </c>
      <c r="B82" s="18">
        <v>6916577</v>
      </c>
      <c r="C82" s="18"/>
      <c r="D82" s="19">
        <v>6570000</v>
      </c>
      <c r="E82" s="20">
        <v>6570000</v>
      </c>
      <c r="F82" s="20">
        <v>664056</v>
      </c>
      <c r="G82" s="20">
        <v>230221</v>
      </c>
      <c r="H82" s="20"/>
      <c r="I82" s="20">
        <v>894277</v>
      </c>
      <c r="J82" s="20">
        <v>3265155</v>
      </c>
      <c r="K82" s="20">
        <v>614785</v>
      </c>
      <c r="L82" s="20">
        <v>678321</v>
      </c>
      <c r="M82" s="20">
        <v>4558261</v>
      </c>
      <c r="N82" s="20"/>
      <c r="O82" s="20"/>
      <c r="P82" s="20"/>
      <c r="Q82" s="20"/>
      <c r="R82" s="20"/>
      <c r="S82" s="20"/>
      <c r="T82" s="20"/>
      <c r="U82" s="20"/>
      <c r="V82" s="20">
        <v>5452538</v>
      </c>
      <c r="W82" s="20">
        <v>3342000</v>
      </c>
      <c r="X82" s="20"/>
      <c r="Y82" s="19"/>
      <c r="Z82" s="22">
        <v>6570000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4647337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16902391</v>
      </c>
      <c r="C5" s="18">
        <v>0</v>
      </c>
      <c r="D5" s="58">
        <v>19969000</v>
      </c>
      <c r="E5" s="59">
        <v>19969000</v>
      </c>
      <c r="F5" s="59">
        <v>1661425</v>
      </c>
      <c r="G5" s="59">
        <v>-94185</v>
      </c>
      <c r="H5" s="59">
        <v>2270428</v>
      </c>
      <c r="I5" s="59">
        <v>3837668</v>
      </c>
      <c r="J5" s="59">
        <v>39325</v>
      </c>
      <c r="K5" s="59">
        <v>9057</v>
      </c>
      <c r="L5" s="59">
        <v>79784</v>
      </c>
      <c r="M5" s="59">
        <v>128166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3965834</v>
      </c>
      <c r="W5" s="59">
        <v>9984500</v>
      </c>
      <c r="X5" s="59">
        <v>-6018666</v>
      </c>
      <c r="Y5" s="60">
        <v>-60.28</v>
      </c>
      <c r="Z5" s="61">
        <v>19969000</v>
      </c>
    </row>
    <row r="6" spans="1:26" ht="13.5">
      <c r="A6" s="57" t="s">
        <v>32</v>
      </c>
      <c r="B6" s="18">
        <v>42710167</v>
      </c>
      <c r="C6" s="18">
        <v>0</v>
      </c>
      <c r="D6" s="58">
        <v>57826000</v>
      </c>
      <c r="E6" s="59">
        <v>57826000</v>
      </c>
      <c r="F6" s="59">
        <v>3293305</v>
      </c>
      <c r="G6" s="59">
        <v>4741911</v>
      </c>
      <c r="H6" s="59">
        <v>4458803</v>
      </c>
      <c r="I6" s="59">
        <v>12494019</v>
      </c>
      <c r="J6" s="59">
        <v>4570258</v>
      </c>
      <c r="K6" s="59">
        <v>3933705</v>
      </c>
      <c r="L6" s="59">
        <v>2922772</v>
      </c>
      <c r="M6" s="59">
        <v>11426735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23920754</v>
      </c>
      <c r="W6" s="59">
        <v>28913000</v>
      </c>
      <c r="X6" s="59">
        <v>-4992246</v>
      </c>
      <c r="Y6" s="60">
        <v>-17.27</v>
      </c>
      <c r="Z6" s="61">
        <v>57826000</v>
      </c>
    </row>
    <row r="7" spans="1:26" ht="13.5">
      <c r="A7" s="57" t="s">
        <v>33</v>
      </c>
      <c r="B7" s="18">
        <v>297819</v>
      </c>
      <c r="C7" s="18">
        <v>0</v>
      </c>
      <c r="D7" s="58">
        <v>40000</v>
      </c>
      <c r="E7" s="59">
        <v>40000</v>
      </c>
      <c r="F7" s="59">
        <v>3942</v>
      </c>
      <c r="G7" s="59">
        <v>2368</v>
      </c>
      <c r="H7" s="59">
        <v>956</v>
      </c>
      <c r="I7" s="59">
        <v>7266</v>
      </c>
      <c r="J7" s="59">
        <v>320</v>
      </c>
      <c r="K7" s="59">
        <v>976</v>
      </c>
      <c r="L7" s="59">
        <v>707</v>
      </c>
      <c r="M7" s="59">
        <v>2003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9269</v>
      </c>
      <c r="W7" s="59">
        <v>20000</v>
      </c>
      <c r="X7" s="59">
        <v>-10731</v>
      </c>
      <c r="Y7" s="60">
        <v>-53.66</v>
      </c>
      <c r="Z7" s="61">
        <v>40000</v>
      </c>
    </row>
    <row r="8" spans="1:26" ht="13.5">
      <c r="A8" s="57" t="s">
        <v>34</v>
      </c>
      <c r="B8" s="18">
        <v>29287322</v>
      </c>
      <c r="C8" s="18">
        <v>0</v>
      </c>
      <c r="D8" s="58">
        <v>33435000</v>
      </c>
      <c r="E8" s="59">
        <v>33435000</v>
      </c>
      <c r="F8" s="59">
        <v>12096640</v>
      </c>
      <c r="G8" s="59">
        <v>333701</v>
      </c>
      <c r="H8" s="59">
        <v>377282</v>
      </c>
      <c r="I8" s="59">
        <v>12807623</v>
      </c>
      <c r="J8" s="59">
        <v>661607</v>
      </c>
      <c r="K8" s="59">
        <v>592878</v>
      </c>
      <c r="L8" s="59">
        <v>0</v>
      </c>
      <c r="M8" s="59">
        <v>1254485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14062108</v>
      </c>
      <c r="W8" s="59">
        <v>16717500</v>
      </c>
      <c r="X8" s="59">
        <v>-2655392</v>
      </c>
      <c r="Y8" s="60">
        <v>-15.88</v>
      </c>
      <c r="Z8" s="61">
        <v>33435000</v>
      </c>
    </row>
    <row r="9" spans="1:26" ht="13.5">
      <c r="A9" s="57" t="s">
        <v>35</v>
      </c>
      <c r="B9" s="18">
        <v>8370696</v>
      </c>
      <c r="C9" s="18">
        <v>0</v>
      </c>
      <c r="D9" s="58">
        <v>7301061</v>
      </c>
      <c r="E9" s="59">
        <v>7301061</v>
      </c>
      <c r="F9" s="59">
        <v>852666</v>
      </c>
      <c r="G9" s="59">
        <v>1070821</v>
      </c>
      <c r="H9" s="59">
        <v>840250</v>
      </c>
      <c r="I9" s="59">
        <v>2763737</v>
      </c>
      <c r="J9" s="59">
        <v>1115713</v>
      </c>
      <c r="K9" s="59">
        <v>1184009</v>
      </c>
      <c r="L9" s="59">
        <v>634333</v>
      </c>
      <c r="M9" s="59">
        <v>2934055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5697792</v>
      </c>
      <c r="W9" s="59">
        <v>3650531</v>
      </c>
      <c r="X9" s="59">
        <v>2047261</v>
      </c>
      <c r="Y9" s="60">
        <v>56.08</v>
      </c>
      <c r="Z9" s="61">
        <v>7301061</v>
      </c>
    </row>
    <row r="10" spans="1:26" ht="25.5">
      <c r="A10" s="62" t="s">
        <v>105</v>
      </c>
      <c r="B10" s="63">
        <f>SUM(B5:B9)</f>
        <v>97568395</v>
      </c>
      <c r="C10" s="63">
        <f>SUM(C5:C9)</f>
        <v>0</v>
      </c>
      <c r="D10" s="64">
        <f aca="true" t="shared" si="0" ref="D10:Z10">SUM(D5:D9)</f>
        <v>118571061</v>
      </c>
      <c r="E10" s="65">
        <f t="shared" si="0"/>
        <v>118571061</v>
      </c>
      <c r="F10" s="65">
        <f t="shared" si="0"/>
        <v>17907978</v>
      </c>
      <c r="G10" s="65">
        <f t="shared" si="0"/>
        <v>6054616</v>
      </c>
      <c r="H10" s="65">
        <f t="shared" si="0"/>
        <v>7947719</v>
      </c>
      <c r="I10" s="65">
        <f t="shared" si="0"/>
        <v>31910313</v>
      </c>
      <c r="J10" s="65">
        <f t="shared" si="0"/>
        <v>6387223</v>
      </c>
      <c r="K10" s="65">
        <f t="shared" si="0"/>
        <v>5720625</v>
      </c>
      <c r="L10" s="65">
        <f t="shared" si="0"/>
        <v>3637596</v>
      </c>
      <c r="M10" s="65">
        <f t="shared" si="0"/>
        <v>15745444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47655757</v>
      </c>
      <c r="W10" s="65">
        <f t="shared" si="0"/>
        <v>59285531</v>
      </c>
      <c r="X10" s="65">
        <f t="shared" si="0"/>
        <v>-11629774</v>
      </c>
      <c r="Y10" s="66">
        <f>+IF(W10&lt;&gt;0,(X10/W10)*100,0)</f>
        <v>-19.61654691091491</v>
      </c>
      <c r="Z10" s="67">
        <f t="shared" si="0"/>
        <v>118571061</v>
      </c>
    </row>
    <row r="11" spans="1:26" ht="13.5">
      <c r="A11" s="57" t="s">
        <v>36</v>
      </c>
      <c r="B11" s="18">
        <v>42351462</v>
      </c>
      <c r="C11" s="18">
        <v>0</v>
      </c>
      <c r="D11" s="58">
        <v>42893951</v>
      </c>
      <c r="E11" s="59">
        <v>42893951</v>
      </c>
      <c r="F11" s="59">
        <v>3598065</v>
      </c>
      <c r="G11" s="59">
        <v>3624235</v>
      </c>
      <c r="H11" s="59">
        <v>3481633</v>
      </c>
      <c r="I11" s="59">
        <v>10703933</v>
      </c>
      <c r="J11" s="59">
        <v>3709296</v>
      </c>
      <c r="K11" s="59">
        <v>14820731</v>
      </c>
      <c r="L11" s="59">
        <v>187919</v>
      </c>
      <c r="M11" s="59">
        <v>18717946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29421879</v>
      </c>
      <c r="W11" s="59">
        <v>21446976</v>
      </c>
      <c r="X11" s="59">
        <v>7974903</v>
      </c>
      <c r="Y11" s="60">
        <v>37.18</v>
      </c>
      <c r="Z11" s="61">
        <v>42893951</v>
      </c>
    </row>
    <row r="12" spans="1:26" ht="13.5">
      <c r="A12" s="57" t="s">
        <v>37</v>
      </c>
      <c r="B12" s="18">
        <v>2858289</v>
      </c>
      <c r="C12" s="18">
        <v>0</v>
      </c>
      <c r="D12" s="58">
        <v>3034393</v>
      </c>
      <c r="E12" s="59">
        <v>3034393</v>
      </c>
      <c r="F12" s="59">
        <v>117134</v>
      </c>
      <c r="G12" s="59">
        <v>117134</v>
      </c>
      <c r="H12" s="59">
        <v>117134</v>
      </c>
      <c r="I12" s="59">
        <v>351402</v>
      </c>
      <c r="J12" s="59">
        <v>117134</v>
      </c>
      <c r="K12" s="59">
        <v>117134</v>
      </c>
      <c r="L12" s="59">
        <v>0</v>
      </c>
      <c r="M12" s="59">
        <v>234268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585670</v>
      </c>
      <c r="W12" s="59">
        <v>1517197</v>
      </c>
      <c r="X12" s="59">
        <v>-931527</v>
      </c>
      <c r="Y12" s="60">
        <v>-61.4</v>
      </c>
      <c r="Z12" s="61">
        <v>3034393</v>
      </c>
    </row>
    <row r="13" spans="1:26" ht="13.5">
      <c r="A13" s="57" t="s">
        <v>106</v>
      </c>
      <c r="B13" s="18">
        <v>17528581</v>
      </c>
      <c r="C13" s="18">
        <v>0</v>
      </c>
      <c r="D13" s="58">
        <v>17244000</v>
      </c>
      <c r="E13" s="59">
        <v>17244000</v>
      </c>
      <c r="F13" s="59">
        <v>1437001</v>
      </c>
      <c r="G13" s="59">
        <v>1437001</v>
      </c>
      <c r="H13" s="59">
        <v>1436751</v>
      </c>
      <c r="I13" s="59">
        <v>4310753</v>
      </c>
      <c r="J13" s="59">
        <v>1437001</v>
      </c>
      <c r="K13" s="59">
        <v>1432416</v>
      </c>
      <c r="L13" s="59">
        <v>831666</v>
      </c>
      <c r="M13" s="59">
        <v>3701083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8011836</v>
      </c>
      <c r="W13" s="59">
        <v>8622000</v>
      </c>
      <c r="X13" s="59">
        <v>-610164</v>
      </c>
      <c r="Y13" s="60">
        <v>-7.08</v>
      </c>
      <c r="Z13" s="61">
        <v>17244000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36281393</v>
      </c>
      <c r="C15" s="18">
        <v>0</v>
      </c>
      <c r="D15" s="58">
        <v>41914000</v>
      </c>
      <c r="E15" s="59">
        <v>41914000</v>
      </c>
      <c r="F15" s="59">
        <v>298746</v>
      </c>
      <c r="G15" s="59">
        <v>9228137</v>
      </c>
      <c r="H15" s="59">
        <v>2096481</v>
      </c>
      <c r="I15" s="59">
        <v>11623364</v>
      </c>
      <c r="J15" s="59">
        <v>2906652</v>
      </c>
      <c r="K15" s="59">
        <v>2468404</v>
      </c>
      <c r="L15" s="59">
        <v>1381659</v>
      </c>
      <c r="M15" s="59">
        <v>6756715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18380079</v>
      </c>
      <c r="W15" s="59">
        <v>20957000</v>
      </c>
      <c r="X15" s="59">
        <v>-2576921</v>
      </c>
      <c r="Y15" s="60">
        <v>-12.3</v>
      </c>
      <c r="Z15" s="61">
        <v>41914000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245444</v>
      </c>
      <c r="M16" s="59">
        <v>245444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245444</v>
      </c>
      <c r="W16" s="59">
        <v>0</v>
      </c>
      <c r="X16" s="59">
        <v>245444</v>
      </c>
      <c r="Y16" s="60">
        <v>0</v>
      </c>
      <c r="Z16" s="61">
        <v>0</v>
      </c>
    </row>
    <row r="17" spans="1:26" ht="13.5">
      <c r="A17" s="57" t="s">
        <v>41</v>
      </c>
      <c r="B17" s="18">
        <v>28555091</v>
      </c>
      <c r="C17" s="18">
        <v>0</v>
      </c>
      <c r="D17" s="58">
        <v>26076000</v>
      </c>
      <c r="E17" s="59">
        <v>26076000</v>
      </c>
      <c r="F17" s="59">
        <v>948298</v>
      </c>
      <c r="G17" s="59">
        <v>1765895</v>
      </c>
      <c r="H17" s="59">
        <v>2916117</v>
      </c>
      <c r="I17" s="59">
        <v>5630310</v>
      </c>
      <c r="J17" s="59">
        <v>1762423</v>
      </c>
      <c r="K17" s="59">
        <v>1348161</v>
      </c>
      <c r="L17" s="59">
        <v>1104200</v>
      </c>
      <c r="M17" s="59">
        <v>4214784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9845094</v>
      </c>
      <c r="W17" s="59">
        <v>13038000</v>
      </c>
      <c r="X17" s="59">
        <v>-3192906</v>
      </c>
      <c r="Y17" s="60">
        <v>-24.49</v>
      </c>
      <c r="Z17" s="61">
        <v>26076000</v>
      </c>
    </row>
    <row r="18" spans="1:26" ht="13.5">
      <c r="A18" s="69" t="s">
        <v>42</v>
      </c>
      <c r="B18" s="70">
        <f>SUM(B11:B17)</f>
        <v>127574816</v>
      </c>
      <c r="C18" s="70">
        <f>SUM(C11:C17)</f>
        <v>0</v>
      </c>
      <c r="D18" s="71">
        <f aca="true" t="shared" si="1" ref="D18:Z18">SUM(D11:D17)</f>
        <v>131162344</v>
      </c>
      <c r="E18" s="72">
        <f t="shared" si="1"/>
        <v>131162344</v>
      </c>
      <c r="F18" s="72">
        <f t="shared" si="1"/>
        <v>6399244</v>
      </c>
      <c r="G18" s="72">
        <f t="shared" si="1"/>
        <v>16172402</v>
      </c>
      <c r="H18" s="72">
        <f t="shared" si="1"/>
        <v>10048116</v>
      </c>
      <c r="I18" s="72">
        <f t="shared" si="1"/>
        <v>32619762</v>
      </c>
      <c r="J18" s="72">
        <f t="shared" si="1"/>
        <v>9932506</v>
      </c>
      <c r="K18" s="72">
        <f t="shared" si="1"/>
        <v>20186846</v>
      </c>
      <c r="L18" s="72">
        <f t="shared" si="1"/>
        <v>3750888</v>
      </c>
      <c r="M18" s="72">
        <f t="shared" si="1"/>
        <v>33870240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66490002</v>
      </c>
      <c r="W18" s="72">
        <f t="shared" si="1"/>
        <v>65581173</v>
      </c>
      <c r="X18" s="72">
        <f t="shared" si="1"/>
        <v>908829</v>
      </c>
      <c r="Y18" s="66">
        <f>+IF(W18&lt;&gt;0,(X18/W18)*100,0)</f>
        <v>1.3858077835844747</v>
      </c>
      <c r="Z18" s="73">
        <f t="shared" si="1"/>
        <v>131162344</v>
      </c>
    </row>
    <row r="19" spans="1:26" ht="13.5">
      <c r="A19" s="69" t="s">
        <v>43</v>
      </c>
      <c r="B19" s="74">
        <f>+B10-B18</f>
        <v>-30006421</v>
      </c>
      <c r="C19" s="74">
        <f>+C10-C18</f>
        <v>0</v>
      </c>
      <c r="D19" s="75">
        <f aca="true" t="shared" si="2" ref="D19:Z19">+D10-D18</f>
        <v>-12591283</v>
      </c>
      <c r="E19" s="76">
        <f t="shared" si="2"/>
        <v>-12591283</v>
      </c>
      <c r="F19" s="76">
        <f t="shared" si="2"/>
        <v>11508734</v>
      </c>
      <c r="G19" s="76">
        <f t="shared" si="2"/>
        <v>-10117786</v>
      </c>
      <c r="H19" s="76">
        <f t="shared" si="2"/>
        <v>-2100397</v>
      </c>
      <c r="I19" s="76">
        <f t="shared" si="2"/>
        <v>-709449</v>
      </c>
      <c r="J19" s="76">
        <f t="shared" si="2"/>
        <v>-3545283</v>
      </c>
      <c r="K19" s="76">
        <f t="shared" si="2"/>
        <v>-14466221</v>
      </c>
      <c r="L19" s="76">
        <f t="shared" si="2"/>
        <v>-113292</v>
      </c>
      <c r="M19" s="76">
        <f t="shared" si="2"/>
        <v>-18124796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-18834245</v>
      </c>
      <c r="W19" s="76">
        <f>IF(E10=E18,0,W10-W18)</f>
        <v>-6295642</v>
      </c>
      <c r="X19" s="76">
        <f t="shared" si="2"/>
        <v>-12538603</v>
      </c>
      <c r="Y19" s="77">
        <f>+IF(W19&lt;&gt;0,(X19/W19)*100,0)</f>
        <v>199.16321480795762</v>
      </c>
      <c r="Z19" s="78">
        <f t="shared" si="2"/>
        <v>-12591283</v>
      </c>
    </row>
    <row r="20" spans="1:26" ht="13.5">
      <c r="A20" s="57" t="s">
        <v>44</v>
      </c>
      <c r="B20" s="18">
        <v>18678588</v>
      </c>
      <c r="C20" s="18">
        <v>0</v>
      </c>
      <c r="D20" s="58">
        <v>14852000</v>
      </c>
      <c r="E20" s="59">
        <v>14852000</v>
      </c>
      <c r="F20" s="59">
        <v>0</v>
      </c>
      <c r="G20" s="59">
        <v>639715</v>
      </c>
      <c r="H20" s="59">
        <v>0</v>
      </c>
      <c r="I20" s="59">
        <v>639715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639715</v>
      </c>
      <c r="W20" s="59">
        <v>7426000</v>
      </c>
      <c r="X20" s="59">
        <v>-6786285</v>
      </c>
      <c r="Y20" s="60">
        <v>-91.39</v>
      </c>
      <c r="Z20" s="61">
        <v>14852000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-11327833</v>
      </c>
      <c r="C22" s="85">
        <f>SUM(C19:C21)</f>
        <v>0</v>
      </c>
      <c r="D22" s="86">
        <f aca="true" t="shared" si="3" ref="D22:Z22">SUM(D19:D21)</f>
        <v>2260717</v>
      </c>
      <c r="E22" s="87">
        <f t="shared" si="3"/>
        <v>2260717</v>
      </c>
      <c r="F22" s="87">
        <f t="shared" si="3"/>
        <v>11508734</v>
      </c>
      <c r="G22" s="87">
        <f t="shared" si="3"/>
        <v>-9478071</v>
      </c>
      <c r="H22" s="87">
        <f t="shared" si="3"/>
        <v>-2100397</v>
      </c>
      <c r="I22" s="87">
        <f t="shared" si="3"/>
        <v>-69734</v>
      </c>
      <c r="J22" s="87">
        <f t="shared" si="3"/>
        <v>-3545283</v>
      </c>
      <c r="K22" s="87">
        <f t="shared" si="3"/>
        <v>-14466221</v>
      </c>
      <c r="L22" s="87">
        <f t="shared" si="3"/>
        <v>-113292</v>
      </c>
      <c r="M22" s="87">
        <f t="shared" si="3"/>
        <v>-18124796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-18194530</v>
      </c>
      <c r="W22" s="87">
        <f t="shared" si="3"/>
        <v>1130358</v>
      </c>
      <c r="X22" s="87">
        <f t="shared" si="3"/>
        <v>-19324888</v>
      </c>
      <c r="Y22" s="88">
        <f>+IF(W22&lt;&gt;0,(X22/W22)*100,0)</f>
        <v>-1709.6254460976081</v>
      </c>
      <c r="Z22" s="89">
        <f t="shared" si="3"/>
        <v>2260717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-11327833</v>
      </c>
      <c r="C24" s="74">
        <f>SUM(C22:C23)</f>
        <v>0</v>
      </c>
      <c r="D24" s="75">
        <f aca="true" t="shared" si="4" ref="D24:Z24">SUM(D22:D23)</f>
        <v>2260717</v>
      </c>
      <c r="E24" s="76">
        <f t="shared" si="4"/>
        <v>2260717</v>
      </c>
      <c r="F24" s="76">
        <f t="shared" si="4"/>
        <v>11508734</v>
      </c>
      <c r="G24" s="76">
        <f t="shared" si="4"/>
        <v>-9478071</v>
      </c>
      <c r="H24" s="76">
        <f t="shared" si="4"/>
        <v>-2100397</v>
      </c>
      <c r="I24" s="76">
        <f t="shared" si="4"/>
        <v>-69734</v>
      </c>
      <c r="J24" s="76">
        <f t="shared" si="4"/>
        <v>-3545283</v>
      </c>
      <c r="K24" s="76">
        <f t="shared" si="4"/>
        <v>-14466221</v>
      </c>
      <c r="L24" s="76">
        <f t="shared" si="4"/>
        <v>-113292</v>
      </c>
      <c r="M24" s="76">
        <f t="shared" si="4"/>
        <v>-18124796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-18194530</v>
      </c>
      <c r="W24" s="76">
        <f t="shared" si="4"/>
        <v>1130358</v>
      </c>
      <c r="X24" s="76">
        <f t="shared" si="4"/>
        <v>-19324888</v>
      </c>
      <c r="Y24" s="77">
        <f>+IF(W24&lt;&gt;0,(X24/W24)*100,0)</f>
        <v>-1709.6254460976081</v>
      </c>
      <c r="Z24" s="78">
        <f t="shared" si="4"/>
        <v>2260717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18298057</v>
      </c>
      <c r="C27" s="21">
        <v>0</v>
      </c>
      <c r="D27" s="98">
        <v>18902000</v>
      </c>
      <c r="E27" s="99">
        <v>18902000</v>
      </c>
      <c r="F27" s="99">
        <v>0</v>
      </c>
      <c r="G27" s="99">
        <v>561153</v>
      </c>
      <c r="H27" s="99">
        <v>0</v>
      </c>
      <c r="I27" s="99">
        <v>561153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561153</v>
      </c>
      <c r="W27" s="99">
        <v>9451000</v>
      </c>
      <c r="X27" s="99">
        <v>-8889847</v>
      </c>
      <c r="Y27" s="100">
        <v>-94.06</v>
      </c>
      <c r="Z27" s="101">
        <v>18902000</v>
      </c>
    </row>
    <row r="28" spans="1:26" ht="13.5">
      <c r="A28" s="102" t="s">
        <v>44</v>
      </c>
      <c r="B28" s="18">
        <v>15803064</v>
      </c>
      <c r="C28" s="18">
        <v>0</v>
      </c>
      <c r="D28" s="58">
        <v>14852000</v>
      </c>
      <c r="E28" s="59">
        <v>14852000</v>
      </c>
      <c r="F28" s="59">
        <v>0</v>
      </c>
      <c r="G28" s="59">
        <v>561153</v>
      </c>
      <c r="H28" s="59">
        <v>0</v>
      </c>
      <c r="I28" s="59">
        <v>561153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561153</v>
      </c>
      <c r="W28" s="59">
        <v>7426000</v>
      </c>
      <c r="X28" s="59">
        <v>-6864847</v>
      </c>
      <c r="Y28" s="60">
        <v>-92.44</v>
      </c>
      <c r="Z28" s="61">
        <v>14852000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2494993</v>
      </c>
      <c r="C31" s="18">
        <v>0</v>
      </c>
      <c r="D31" s="58">
        <v>4050000</v>
      </c>
      <c r="E31" s="59">
        <v>4050000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2025000</v>
      </c>
      <c r="X31" s="59">
        <v>-2025000</v>
      </c>
      <c r="Y31" s="60">
        <v>-100</v>
      </c>
      <c r="Z31" s="61">
        <v>4050000</v>
      </c>
    </row>
    <row r="32" spans="1:26" ht="13.5">
      <c r="A32" s="69" t="s">
        <v>50</v>
      </c>
      <c r="B32" s="21">
        <f>SUM(B28:B31)</f>
        <v>18298057</v>
      </c>
      <c r="C32" s="21">
        <f>SUM(C28:C31)</f>
        <v>0</v>
      </c>
      <c r="D32" s="98">
        <f aca="true" t="shared" si="5" ref="D32:Z32">SUM(D28:D31)</f>
        <v>18902000</v>
      </c>
      <c r="E32" s="99">
        <f t="shared" si="5"/>
        <v>18902000</v>
      </c>
      <c r="F32" s="99">
        <f t="shared" si="5"/>
        <v>0</v>
      </c>
      <c r="G32" s="99">
        <f t="shared" si="5"/>
        <v>561153</v>
      </c>
      <c r="H32" s="99">
        <f t="shared" si="5"/>
        <v>0</v>
      </c>
      <c r="I32" s="99">
        <f t="shared" si="5"/>
        <v>561153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561153</v>
      </c>
      <c r="W32" s="99">
        <f t="shared" si="5"/>
        <v>9451000</v>
      </c>
      <c r="X32" s="99">
        <f t="shared" si="5"/>
        <v>-8889847</v>
      </c>
      <c r="Y32" s="100">
        <f>+IF(W32&lt;&gt;0,(X32/W32)*100,0)</f>
        <v>-94.06250132261137</v>
      </c>
      <c r="Z32" s="101">
        <f t="shared" si="5"/>
        <v>18902000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32859071</v>
      </c>
      <c r="C35" s="18">
        <v>0</v>
      </c>
      <c r="D35" s="58">
        <v>30049000</v>
      </c>
      <c r="E35" s="59">
        <v>30049000</v>
      </c>
      <c r="F35" s="59">
        <v>56961018</v>
      </c>
      <c r="G35" s="59">
        <v>54919890</v>
      </c>
      <c r="H35" s="59">
        <v>61094453</v>
      </c>
      <c r="I35" s="59">
        <v>61094453</v>
      </c>
      <c r="J35" s="59">
        <v>54217710</v>
      </c>
      <c r="K35" s="59">
        <v>0</v>
      </c>
      <c r="L35" s="59">
        <v>61094453</v>
      </c>
      <c r="M35" s="59">
        <v>61094453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61094453</v>
      </c>
      <c r="W35" s="59">
        <v>15024500</v>
      </c>
      <c r="X35" s="59">
        <v>46069953</v>
      </c>
      <c r="Y35" s="60">
        <v>306.63</v>
      </c>
      <c r="Z35" s="61">
        <v>30049000</v>
      </c>
    </row>
    <row r="36" spans="1:26" ht="13.5">
      <c r="A36" s="57" t="s">
        <v>53</v>
      </c>
      <c r="B36" s="18">
        <v>225573733</v>
      </c>
      <c r="C36" s="18">
        <v>0</v>
      </c>
      <c r="D36" s="58">
        <v>217026000</v>
      </c>
      <c r="E36" s="59">
        <v>217026000</v>
      </c>
      <c r="F36" s="59">
        <v>217026000</v>
      </c>
      <c r="G36" s="59">
        <v>217587153</v>
      </c>
      <c r="H36" s="59">
        <v>217587153</v>
      </c>
      <c r="I36" s="59">
        <v>217587153</v>
      </c>
      <c r="J36" s="59">
        <v>217587153</v>
      </c>
      <c r="K36" s="59">
        <v>0</v>
      </c>
      <c r="L36" s="59">
        <v>217587153</v>
      </c>
      <c r="M36" s="59">
        <v>217587153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217587153</v>
      </c>
      <c r="W36" s="59">
        <v>108513000</v>
      </c>
      <c r="X36" s="59">
        <v>109074153</v>
      </c>
      <c r="Y36" s="60">
        <v>100.52</v>
      </c>
      <c r="Z36" s="61">
        <v>217026000</v>
      </c>
    </row>
    <row r="37" spans="1:26" ht="13.5">
      <c r="A37" s="57" t="s">
        <v>54</v>
      </c>
      <c r="B37" s="18">
        <v>47128544</v>
      </c>
      <c r="C37" s="18">
        <v>0</v>
      </c>
      <c r="D37" s="58">
        <v>16079000</v>
      </c>
      <c r="E37" s="59">
        <v>16079000</v>
      </c>
      <c r="F37" s="59">
        <v>13077000</v>
      </c>
      <c r="G37" s="59">
        <v>13077224</v>
      </c>
      <c r="H37" s="59">
        <v>19044969</v>
      </c>
      <c r="I37" s="59">
        <v>19044969</v>
      </c>
      <c r="J37" s="59">
        <v>20452873</v>
      </c>
      <c r="K37" s="59">
        <v>0</v>
      </c>
      <c r="L37" s="59">
        <v>19044969</v>
      </c>
      <c r="M37" s="59">
        <v>19044969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19044969</v>
      </c>
      <c r="W37" s="59">
        <v>8039500</v>
      </c>
      <c r="X37" s="59">
        <v>11005469</v>
      </c>
      <c r="Y37" s="60">
        <v>136.89</v>
      </c>
      <c r="Z37" s="61">
        <v>16079000</v>
      </c>
    </row>
    <row r="38" spans="1:26" ht="13.5">
      <c r="A38" s="57" t="s">
        <v>55</v>
      </c>
      <c r="B38" s="18">
        <v>23254181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188050079</v>
      </c>
      <c r="C39" s="18">
        <v>0</v>
      </c>
      <c r="D39" s="58">
        <v>230996000</v>
      </c>
      <c r="E39" s="59">
        <v>230996000</v>
      </c>
      <c r="F39" s="59">
        <v>260910018</v>
      </c>
      <c r="G39" s="59">
        <v>259429819</v>
      </c>
      <c r="H39" s="59">
        <v>259636637</v>
      </c>
      <c r="I39" s="59">
        <v>259636637</v>
      </c>
      <c r="J39" s="59">
        <v>251351990</v>
      </c>
      <c r="K39" s="59">
        <v>0</v>
      </c>
      <c r="L39" s="59">
        <v>259636637</v>
      </c>
      <c r="M39" s="59">
        <v>259636637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259636637</v>
      </c>
      <c r="W39" s="59">
        <v>115498000</v>
      </c>
      <c r="X39" s="59">
        <v>144138637</v>
      </c>
      <c r="Y39" s="60">
        <v>124.8</v>
      </c>
      <c r="Z39" s="61">
        <v>230996000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20805099</v>
      </c>
      <c r="E42" s="59">
        <v>20805099</v>
      </c>
      <c r="F42" s="59">
        <v>9153429</v>
      </c>
      <c r="G42" s="59">
        <v>-6636337</v>
      </c>
      <c r="H42" s="59">
        <v>-2649604</v>
      </c>
      <c r="I42" s="59">
        <v>-132512</v>
      </c>
      <c r="J42" s="59">
        <v>-3855886</v>
      </c>
      <c r="K42" s="59">
        <v>0</v>
      </c>
      <c r="L42" s="59">
        <v>0</v>
      </c>
      <c r="M42" s="59">
        <v>-3855886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-3988398</v>
      </c>
      <c r="W42" s="59">
        <v>19689031</v>
      </c>
      <c r="X42" s="59">
        <v>-23677429</v>
      </c>
      <c r="Y42" s="60">
        <v>-120.26</v>
      </c>
      <c r="Z42" s="61">
        <v>20805099</v>
      </c>
    </row>
    <row r="43" spans="1:26" ht="13.5">
      <c r="A43" s="57" t="s">
        <v>59</v>
      </c>
      <c r="B43" s="18">
        <v>0</v>
      </c>
      <c r="C43" s="18">
        <v>0</v>
      </c>
      <c r="D43" s="58">
        <v>-18902000</v>
      </c>
      <c r="E43" s="59">
        <v>-18902000</v>
      </c>
      <c r="F43" s="59">
        <v>0</v>
      </c>
      <c r="G43" s="59">
        <v>-561153</v>
      </c>
      <c r="H43" s="59">
        <v>0</v>
      </c>
      <c r="I43" s="59">
        <v>-561153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-561153</v>
      </c>
      <c r="W43" s="59">
        <v>-13668000</v>
      </c>
      <c r="X43" s="59">
        <v>13106847</v>
      </c>
      <c r="Y43" s="60">
        <v>-95.89</v>
      </c>
      <c r="Z43" s="61">
        <v>-18902000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3515100</v>
      </c>
      <c r="E45" s="99">
        <v>3515100</v>
      </c>
      <c r="F45" s="99">
        <v>9275511</v>
      </c>
      <c r="G45" s="99">
        <v>2078021</v>
      </c>
      <c r="H45" s="99">
        <v>-571583</v>
      </c>
      <c r="I45" s="99">
        <v>-571583</v>
      </c>
      <c r="J45" s="99">
        <v>-4427469</v>
      </c>
      <c r="K45" s="99">
        <v>0</v>
      </c>
      <c r="L45" s="99">
        <v>0</v>
      </c>
      <c r="M45" s="99">
        <v>-4427469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-4427469</v>
      </c>
      <c r="W45" s="99">
        <v>7633032</v>
      </c>
      <c r="X45" s="99">
        <v>-12060501</v>
      </c>
      <c r="Y45" s="100">
        <v>-158</v>
      </c>
      <c r="Z45" s="101">
        <v>3515100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5666806</v>
      </c>
      <c r="C51" s="51">
        <v>0</v>
      </c>
      <c r="D51" s="128">
        <v>4884666</v>
      </c>
      <c r="E51" s="53">
        <v>2638992</v>
      </c>
      <c r="F51" s="53">
        <v>0</v>
      </c>
      <c r="G51" s="53">
        <v>0</v>
      </c>
      <c r="H51" s="53">
        <v>0</v>
      </c>
      <c r="I51" s="53">
        <v>207206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13397670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96.04912895857768</v>
      </c>
      <c r="E58" s="7">
        <f t="shared" si="6"/>
        <v>96.04912895857768</v>
      </c>
      <c r="F58" s="7">
        <f t="shared" si="6"/>
        <v>122.48753712143767</v>
      </c>
      <c r="G58" s="7">
        <f t="shared" si="6"/>
        <v>86.90271483664397</v>
      </c>
      <c r="H58" s="7">
        <f t="shared" si="6"/>
        <v>68.22493777465459</v>
      </c>
      <c r="I58" s="7">
        <f t="shared" si="6"/>
        <v>90.00813206942134</v>
      </c>
      <c r="J58" s="7">
        <f t="shared" si="6"/>
        <v>72.86520551151322</v>
      </c>
      <c r="K58" s="7">
        <f t="shared" si="6"/>
        <v>0</v>
      </c>
      <c r="L58" s="7">
        <f t="shared" si="6"/>
        <v>0</v>
      </c>
      <c r="M58" s="7">
        <f t="shared" si="6"/>
        <v>28.765219318448544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64.23580320562534</v>
      </c>
      <c r="W58" s="7">
        <f t="shared" si="6"/>
        <v>96.04912895857768</v>
      </c>
      <c r="X58" s="7">
        <f t="shared" si="6"/>
        <v>0</v>
      </c>
      <c r="Y58" s="7">
        <f t="shared" si="6"/>
        <v>0</v>
      </c>
      <c r="Z58" s="8">
        <f t="shared" si="6"/>
        <v>96.04912895857768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99.99997996895188</v>
      </c>
      <c r="E59" s="10">
        <f t="shared" si="7"/>
        <v>99.99997996895188</v>
      </c>
      <c r="F59" s="10">
        <f t="shared" si="7"/>
        <v>59.395579096257734</v>
      </c>
      <c r="G59" s="10">
        <f t="shared" si="7"/>
        <v>-946.7834580878058</v>
      </c>
      <c r="H59" s="10">
        <f t="shared" si="7"/>
        <v>37.9713428481326</v>
      </c>
      <c r="I59" s="10">
        <f t="shared" si="7"/>
        <v>71.41454133082904</v>
      </c>
      <c r="J59" s="10">
        <f t="shared" si="7"/>
        <v>1746.0673871582962</v>
      </c>
      <c r="K59" s="10">
        <f t="shared" si="7"/>
        <v>0</v>
      </c>
      <c r="L59" s="10">
        <f t="shared" si="7"/>
        <v>0</v>
      </c>
      <c r="M59" s="10">
        <f t="shared" si="7"/>
        <v>535.7434889128161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86.42051079293788</v>
      </c>
      <c r="W59" s="10">
        <f t="shared" si="7"/>
        <v>99.99997996895188</v>
      </c>
      <c r="X59" s="10">
        <f t="shared" si="7"/>
        <v>0</v>
      </c>
      <c r="Y59" s="10">
        <f t="shared" si="7"/>
        <v>0</v>
      </c>
      <c r="Z59" s="11">
        <f t="shared" si="7"/>
        <v>99.99997996895188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99.99999308269636</v>
      </c>
      <c r="E60" s="13">
        <f t="shared" si="7"/>
        <v>99.99999308269636</v>
      </c>
      <c r="F60" s="13">
        <f t="shared" si="7"/>
        <v>164.90410089560487</v>
      </c>
      <c r="G60" s="13">
        <f t="shared" si="7"/>
        <v>72.8200297306297</v>
      </c>
      <c r="H60" s="13">
        <f t="shared" si="7"/>
        <v>89.29717235769331</v>
      </c>
      <c r="I60" s="13">
        <f t="shared" si="7"/>
        <v>102.9727984245902</v>
      </c>
      <c r="J60" s="13">
        <f t="shared" si="7"/>
        <v>64.26805663925319</v>
      </c>
      <c r="K60" s="13">
        <f t="shared" si="7"/>
        <v>0</v>
      </c>
      <c r="L60" s="13">
        <f t="shared" si="7"/>
        <v>0</v>
      </c>
      <c r="M60" s="13">
        <f t="shared" si="7"/>
        <v>25.704770435299324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66.06253715915477</v>
      </c>
      <c r="W60" s="13">
        <f t="shared" si="7"/>
        <v>99.99999308269636</v>
      </c>
      <c r="X60" s="13">
        <f t="shared" si="7"/>
        <v>0</v>
      </c>
      <c r="Y60" s="13">
        <f t="shared" si="7"/>
        <v>0</v>
      </c>
      <c r="Z60" s="14">
        <f t="shared" si="7"/>
        <v>99.99999308269636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123.62935204047344</v>
      </c>
      <c r="G61" s="13">
        <f t="shared" si="7"/>
        <v>73.69353766724693</v>
      </c>
      <c r="H61" s="13">
        <f t="shared" si="7"/>
        <v>97.03459790458035</v>
      </c>
      <c r="I61" s="13">
        <f t="shared" si="7"/>
        <v>94.35249304081859</v>
      </c>
      <c r="J61" s="13">
        <f t="shared" si="7"/>
        <v>64.04791831195844</v>
      </c>
      <c r="K61" s="13">
        <f t="shared" si="7"/>
        <v>0</v>
      </c>
      <c r="L61" s="13">
        <f t="shared" si="7"/>
        <v>0</v>
      </c>
      <c r="M61" s="13">
        <f t="shared" si="7"/>
        <v>27.951633058421322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62.36884872843256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100.00006072567177</v>
      </c>
      <c r="E62" s="13">
        <f t="shared" si="7"/>
        <v>100.00006072567177</v>
      </c>
      <c r="F62" s="13">
        <f t="shared" si="7"/>
        <v>128.25479239449876</v>
      </c>
      <c r="G62" s="13">
        <f t="shared" si="7"/>
        <v>69.70155823244826</v>
      </c>
      <c r="H62" s="13">
        <f t="shared" si="7"/>
        <v>63.85607499994704</v>
      </c>
      <c r="I62" s="13">
        <f t="shared" si="7"/>
        <v>81.80208786297531</v>
      </c>
      <c r="J62" s="13">
        <f t="shared" si="7"/>
        <v>89.64785177707176</v>
      </c>
      <c r="K62" s="13">
        <f t="shared" si="7"/>
        <v>0</v>
      </c>
      <c r="L62" s="13">
        <f t="shared" si="7"/>
        <v>0</v>
      </c>
      <c r="M62" s="13">
        <f t="shared" si="7"/>
        <v>22.885545741719458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55.67554917282694</v>
      </c>
      <c r="W62" s="13">
        <f t="shared" si="7"/>
        <v>100.00006072567177</v>
      </c>
      <c r="X62" s="13">
        <f t="shared" si="7"/>
        <v>0</v>
      </c>
      <c r="Y62" s="13">
        <f t="shared" si="7"/>
        <v>0</v>
      </c>
      <c r="Z62" s="14">
        <f t="shared" si="7"/>
        <v>100.00006072567177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99.99991573625448</v>
      </c>
      <c r="E63" s="13">
        <f t="shared" si="7"/>
        <v>99.99991573625448</v>
      </c>
      <c r="F63" s="13">
        <f t="shared" si="7"/>
        <v>560.0332866013479</v>
      </c>
      <c r="G63" s="13">
        <f t="shared" si="7"/>
        <v>67.93636528607105</v>
      </c>
      <c r="H63" s="13">
        <f t="shared" si="7"/>
        <v>61.64279519733689</v>
      </c>
      <c r="I63" s="13">
        <f t="shared" si="7"/>
        <v>235.25431833778674</v>
      </c>
      <c r="J63" s="13">
        <f t="shared" si="7"/>
        <v>50.72436477613028</v>
      </c>
      <c r="K63" s="13">
        <f t="shared" si="7"/>
        <v>0</v>
      </c>
      <c r="L63" s="13">
        <f t="shared" si="7"/>
        <v>0</v>
      </c>
      <c r="M63" s="13">
        <f t="shared" si="7"/>
        <v>16.441134140170778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129.99133362694818</v>
      </c>
      <c r="W63" s="13">
        <f t="shared" si="7"/>
        <v>99.99991573625448</v>
      </c>
      <c r="X63" s="13">
        <f t="shared" si="7"/>
        <v>0</v>
      </c>
      <c r="Y63" s="13">
        <f t="shared" si="7"/>
        <v>0</v>
      </c>
      <c r="Z63" s="14">
        <f t="shared" si="7"/>
        <v>99.99991573625448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99.99991801598688</v>
      </c>
      <c r="E64" s="13">
        <f t="shared" si="7"/>
        <v>99.99991801598688</v>
      </c>
      <c r="F64" s="13">
        <f t="shared" si="7"/>
        <v>54.57295755853011</v>
      </c>
      <c r="G64" s="13">
        <f t="shared" si="7"/>
        <v>73.63877770437442</v>
      </c>
      <c r="H64" s="13">
        <f t="shared" si="7"/>
        <v>82.16194900802512</v>
      </c>
      <c r="I64" s="13">
        <f t="shared" si="7"/>
        <v>69.4282735322687</v>
      </c>
      <c r="J64" s="13">
        <f t="shared" si="7"/>
        <v>60.04069761247776</v>
      </c>
      <c r="K64" s="13">
        <f t="shared" si="7"/>
        <v>0</v>
      </c>
      <c r="L64" s="13">
        <f t="shared" si="7"/>
        <v>0</v>
      </c>
      <c r="M64" s="13">
        <f t="shared" si="7"/>
        <v>20.21014882553344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45.78532065207093</v>
      </c>
      <c r="W64" s="13">
        <f t="shared" si="7"/>
        <v>99.99991801598688</v>
      </c>
      <c r="X64" s="13">
        <f t="shared" si="7"/>
        <v>0</v>
      </c>
      <c r="Y64" s="13">
        <f t="shared" si="7"/>
        <v>0</v>
      </c>
      <c r="Z64" s="14">
        <f t="shared" si="7"/>
        <v>99.99991801598688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0.07021732261348874</v>
      </c>
      <c r="G66" s="16">
        <f t="shared" si="7"/>
        <v>0</v>
      </c>
      <c r="H66" s="16">
        <f t="shared" si="7"/>
        <v>0</v>
      </c>
      <c r="I66" s="16">
        <f t="shared" si="7"/>
        <v>0.019859533519417164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0.0097550364033571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62544371</v>
      </c>
      <c r="C67" s="23"/>
      <c r="D67" s="24">
        <v>80995000</v>
      </c>
      <c r="E67" s="25">
        <v>80995000</v>
      </c>
      <c r="F67" s="25">
        <v>5239560</v>
      </c>
      <c r="G67" s="25">
        <v>4999601</v>
      </c>
      <c r="H67" s="25">
        <v>7099599</v>
      </c>
      <c r="I67" s="25">
        <v>17338760</v>
      </c>
      <c r="J67" s="25">
        <v>4973371</v>
      </c>
      <c r="K67" s="25">
        <v>4306904</v>
      </c>
      <c r="L67" s="25">
        <v>3317776</v>
      </c>
      <c r="M67" s="25">
        <v>12598051</v>
      </c>
      <c r="N67" s="25"/>
      <c r="O67" s="25"/>
      <c r="P67" s="25"/>
      <c r="Q67" s="25"/>
      <c r="R67" s="25"/>
      <c r="S67" s="25"/>
      <c r="T67" s="25"/>
      <c r="U67" s="25"/>
      <c r="V67" s="25">
        <v>29936811</v>
      </c>
      <c r="W67" s="25">
        <v>40497500</v>
      </c>
      <c r="X67" s="25"/>
      <c r="Y67" s="24"/>
      <c r="Z67" s="26">
        <v>80995000</v>
      </c>
    </row>
    <row r="68" spans="1:26" ht="13.5" hidden="1">
      <c r="A68" s="36" t="s">
        <v>31</v>
      </c>
      <c r="B68" s="18">
        <v>16902391</v>
      </c>
      <c r="C68" s="18"/>
      <c r="D68" s="19">
        <v>19969000</v>
      </c>
      <c r="E68" s="20">
        <v>19969000</v>
      </c>
      <c r="F68" s="20">
        <v>1661425</v>
      </c>
      <c r="G68" s="20">
        <v>-94185</v>
      </c>
      <c r="H68" s="20">
        <v>2270428</v>
      </c>
      <c r="I68" s="20">
        <v>3837668</v>
      </c>
      <c r="J68" s="20">
        <v>39325</v>
      </c>
      <c r="K68" s="20">
        <v>9057</v>
      </c>
      <c r="L68" s="20">
        <v>79784</v>
      </c>
      <c r="M68" s="20">
        <v>128166</v>
      </c>
      <c r="N68" s="20"/>
      <c r="O68" s="20"/>
      <c r="P68" s="20"/>
      <c r="Q68" s="20"/>
      <c r="R68" s="20"/>
      <c r="S68" s="20"/>
      <c r="T68" s="20"/>
      <c r="U68" s="20"/>
      <c r="V68" s="20">
        <v>3965834</v>
      </c>
      <c r="W68" s="20">
        <v>9984500</v>
      </c>
      <c r="X68" s="20"/>
      <c r="Y68" s="19"/>
      <c r="Z68" s="22">
        <v>19969000</v>
      </c>
    </row>
    <row r="69" spans="1:26" ht="13.5" hidden="1">
      <c r="A69" s="37" t="s">
        <v>32</v>
      </c>
      <c r="B69" s="18">
        <v>42710167</v>
      </c>
      <c r="C69" s="18"/>
      <c r="D69" s="19">
        <v>57826000</v>
      </c>
      <c r="E69" s="20">
        <v>57826000</v>
      </c>
      <c r="F69" s="20">
        <v>3293305</v>
      </c>
      <c r="G69" s="20">
        <v>4741911</v>
      </c>
      <c r="H69" s="20">
        <v>4458803</v>
      </c>
      <c r="I69" s="20">
        <v>12494019</v>
      </c>
      <c r="J69" s="20">
        <v>4570258</v>
      </c>
      <c r="K69" s="20">
        <v>3933705</v>
      </c>
      <c r="L69" s="20">
        <v>2922772</v>
      </c>
      <c r="M69" s="20">
        <v>11426735</v>
      </c>
      <c r="N69" s="20"/>
      <c r="O69" s="20"/>
      <c r="P69" s="20"/>
      <c r="Q69" s="20"/>
      <c r="R69" s="20"/>
      <c r="S69" s="20"/>
      <c r="T69" s="20"/>
      <c r="U69" s="20"/>
      <c r="V69" s="20">
        <v>23920754</v>
      </c>
      <c r="W69" s="20">
        <v>28913000</v>
      </c>
      <c r="X69" s="20"/>
      <c r="Y69" s="19"/>
      <c r="Z69" s="22">
        <v>57826000</v>
      </c>
    </row>
    <row r="70" spans="1:26" ht="13.5" hidden="1">
      <c r="A70" s="38" t="s">
        <v>113</v>
      </c>
      <c r="B70" s="18">
        <v>31917383</v>
      </c>
      <c r="C70" s="18"/>
      <c r="D70" s="19">
        <v>41613000</v>
      </c>
      <c r="E70" s="20">
        <v>41613000</v>
      </c>
      <c r="F70" s="20">
        <v>2157465</v>
      </c>
      <c r="G70" s="20">
        <v>3477119</v>
      </c>
      <c r="H70" s="20">
        <v>3232479</v>
      </c>
      <c r="I70" s="20">
        <v>8867063</v>
      </c>
      <c r="J70" s="20">
        <v>3596120</v>
      </c>
      <c r="K70" s="20">
        <v>2802295</v>
      </c>
      <c r="L70" s="20">
        <v>1841676</v>
      </c>
      <c r="M70" s="20">
        <v>8240091</v>
      </c>
      <c r="N70" s="20"/>
      <c r="O70" s="20"/>
      <c r="P70" s="20"/>
      <c r="Q70" s="20"/>
      <c r="R70" s="20"/>
      <c r="S70" s="20"/>
      <c r="T70" s="20"/>
      <c r="U70" s="20"/>
      <c r="V70" s="20">
        <v>17107154</v>
      </c>
      <c r="W70" s="20">
        <v>20806500</v>
      </c>
      <c r="X70" s="20"/>
      <c r="Y70" s="19"/>
      <c r="Z70" s="22">
        <v>41613000</v>
      </c>
    </row>
    <row r="71" spans="1:26" ht="13.5" hidden="1">
      <c r="A71" s="38" t="s">
        <v>114</v>
      </c>
      <c r="B71" s="18">
        <v>3940784</v>
      </c>
      <c r="C71" s="18"/>
      <c r="D71" s="19">
        <v>6587000</v>
      </c>
      <c r="E71" s="20">
        <v>6587000</v>
      </c>
      <c r="F71" s="20">
        <v>320873</v>
      </c>
      <c r="G71" s="20">
        <v>531628</v>
      </c>
      <c r="H71" s="20">
        <v>472107</v>
      </c>
      <c r="I71" s="20">
        <v>1324608</v>
      </c>
      <c r="J71" s="20">
        <v>269432</v>
      </c>
      <c r="K71" s="20">
        <v>389537</v>
      </c>
      <c r="L71" s="20">
        <v>396457</v>
      </c>
      <c r="M71" s="20">
        <v>1055426</v>
      </c>
      <c r="N71" s="20"/>
      <c r="O71" s="20"/>
      <c r="P71" s="20"/>
      <c r="Q71" s="20"/>
      <c r="R71" s="20"/>
      <c r="S71" s="20"/>
      <c r="T71" s="20"/>
      <c r="U71" s="20"/>
      <c r="V71" s="20">
        <v>2380034</v>
      </c>
      <c r="W71" s="20">
        <v>3293500</v>
      </c>
      <c r="X71" s="20"/>
      <c r="Y71" s="19"/>
      <c r="Z71" s="22">
        <v>6587000</v>
      </c>
    </row>
    <row r="72" spans="1:26" ht="13.5" hidden="1">
      <c r="A72" s="38" t="s">
        <v>115</v>
      </c>
      <c r="B72" s="18">
        <v>3472691</v>
      </c>
      <c r="C72" s="18"/>
      <c r="D72" s="19">
        <v>4747000</v>
      </c>
      <c r="E72" s="20">
        <v>4747000</v>
      </c>
      <c r="F72" s="20">
        <v>377329</v>
      </c>
      <c r="G72" s="20">
        <v>347169</v>
      </c>
      <c r="H72" s="20">
        <v>371294</v>
      </c>
      <c r="I72" s="20">
        <v>1095792</v>
      </c>
      <c r="J72" s="20">
        <v>329254</v>
      </c>
      <c r="K72" s="20">
        <v>367683</v>
      </c>
      <c r="L72" s="20">
        <v>318881</v>
      </c>
      <c r="M72" s="20">
        <v>1015818</v>
      </c>
      <c r="N72" s="20"/>
      <c r="O72" s="20"/>
      <c r="P72" s="20"/>
      <c r="Q72" s="20"/>
      <c r="R72" s="20"/>
      <c r="S72" s="20"/>
      <c r="T72" s="20"/>
      <c r="U72" s="20"/>
      <c r="V72" s="20">
        <v>2111610</v>
      </c>
      <c r="W72" s="20">
        <v>2373500</v>
      </c>
      <c r="X72" s="20"/>
      <c r="Y72" s="19"/>
      <c r="Z72" s="22">
        <v>4747000</v>
      </c>
    </row>
    <row r="73" spans="1:26" ht="13.5" hidden="1">
      <c r="A73" s="38" t="s">
        <v>116</v>
      </c>
      <c r="B73" s="18">
        <v>3379309</v>
      </c>
      <c r="C73" s="18"/>
      <c r="D73" s="19">
        <v>4879000</v>
      </c>
      <c r="E73" s="20">
        <v>4879000</v>
      </c>
      <c r="F73" s="20">
        <v>437638</v>
      </c>
      <c r="G73" s="20">
        <v>385995</v>
      </c>
      <c r="H73" s="20">
        <v>382923</v>
      </c>
      <c r="I73" s="20">
        <v>1206556</v>
      </c>
      <c r="J73" s="20">
        <v>375452</v>
      </c>
      <c r="K73" s="20">
        <v>374190</v>
      </c>
      <c r="L73" s="20">
        <v>365758</v>
      </c>
      <c r="M73" s="20">
        <v>1115400</v>
      </c>
      <c r="N73" s="20"/>
      <c r="O73" s="20"/>
      <c r="P73" s="20"/>
      <c r="Q73" s="20"/>
      <c r="R73" s="20"/>
      <c r="S73" s="20"/>
      <c r="T73" s="20"/>
      <c r="U73" s="20"/>
      <c r="V73" s="20">
        <v>2321956</v>
      </c>
      <c r="W73" s="20">
        <v>2439500</v>
      </c>
      <c r="X73" s="20"/>
      <c r="Y73" s="19"/>
      <c r="Z73" s="22">
        <v>4879000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2931813</v>
      </c>
      <c r="C75" s="27"/>
      <c r="D75" s="28">
        <v>3200000</v>
      </c>
      <c r="E75" s="29">
        <v>3200000</v>
      </c>
      <c r="F75" s="29">
        <v>284830</v>
      </c>
      <c r="G75" s="29">
        <v>351875</v>
      </c>
      <c r="H75" s="29">
        <v>370368</v>
      </c>
      <c r="I75" s="29">
        <v>1007073</v>
      </c>
      <c r="J75" s="29">
        <v>363788</v>
      </c>
      <c r="K75" s="29">
        <v>364142</v>
      </c>
      <c r="L75" s="29">
        <v>315220</v>
      </c>
      <c r="M75" s="29">
        <v>1043150</v>
      </c>
      <c r="N75" s="29"/>
      <c r="O75" s="29"/>
      <c r="P75" s="29"/>
      <c r="Q75" s="29"/>
      <c r="R75" s="29"/>
      <c r="S75" s="29"/>
      <c r="T75" s="29"/>
      <c r="U75" s="29"/>
      <c r="V75" s="29">
        <v>2050223</v>
      </c>
      <c r="W75" s="29">
        <v>1600000</v>
      </c>
      <c r="X75" s="29"/>
      <c r="Y75" s="28"/>
      <c r="Z75" s="30">
        <v>3200000</v>
      </c>
    </row>
    <row r="76" spans="1:26" ht="13.5" hidden="1">
      <c r="A76" s="41" t="s">
        <v>120</v>
      </c>
      <c r="B76" s="31"/>
      <c r="C76" s="31"/>
      <c r="D76" s="32">
        <v>77794992</v>
      </c>
      <c r="E76" s="33">
        <v>77794992</v>
      </c>
      <c r="F76" s="33">
        <v>6417808</v>
      </c>
      <c r="G76" s="33">
        <v>4344789</v>
      </c>
      <c r="H76" s="33">
        <v>4843697</v>
      </c>
      <c r="I76" s="33">
        <v>15606294</v>
      </c>
      <c r="J76" s="33">
        <v>3623857</v>
      </c>
      <c r="K76" s="33"/>
      <c r="L76" s="33"/>
      <c r="M76" s="33">
        <v>3623857</v>
      </c>
      <c r="N76" s="33"/>
      <c r="O76" s="33"/>
      <c r="P76" s="33"/>
      <c r="Q76" s="33"/>
      <c r="R76" s="33"/>
      <c r="S76" s="33"/>
      <c r="T76" s="33"/>
      <c r="U76" s="33"/>
      <c r="V76" s="33">
        <v>19230151</v>
      </c>
      <c r="W76" s="33">
        <v>38897496</v>
      </c>
      <c r="X76" s="33"/>
      <c r="Y76" s="32"/>
      <c r="Z76" s="34">
        <v>77794992</v>
      </c>
    </row>
    <row r="77" spans="1:26" ht="13.5" hidden="1">
      <c r="A77" s="36" t="s">
        <v>31</v>
      </c>
      <c r="B77" s="18"/>
      <c r="C77" s="18"/>
      <c r="D77" s="19">
        <v>19968996</v>
      </c>
      <c r="E77" s="20">
        <v>19968996</v>
      </c>
      <c r="F77" s="20">
        <v>986813</v>
      </c>
      <c r="G77" s="20">
        <v>891728</v>
      </c>
      <c r="H77" s="20">
        <v>862112</v>
      </c>
      <c r="I77" s="20">
        <v>2740653</v>
      </c>
      <c r="J77" s="20">
        <v>686641</v>
      </c>
      <c r="K77" s="20"/>
      <c r="L77" s="20"/>
      <c r="M77" s="20">
        <v>686641</v>
      </c>
      <c r="N77" s="20"/>
      <c r="O77" s="20"/>
      <c r="P77" s="20"/>
      <c r="Q77" s="20"/>
      <c r="R77" s="20"/>
      <c r="S77" s="20"/>
      <c r="T77" s="20"/>
      <c r="U77" s="20"/>
      <c r="V77" s="20">
        <v>3427294</v>
      </c>
      <c r="W77" s="20">
        <v>9984498</v>
      </c>
      <c r="X77" s="20"/>
      <c r="Y77" s="19"/>
      <c r="Z77" s="22">
        <v>19968996</v>
      </c>
    </row>
    <row r="78" spans="1:26" ht="13.5" hidden="1">
      <c r="A78" s="37" t="s">
        <v>32</v>
      </c>
      <c r="B78" s="18"/>
      <c r="C78" s="18"/>
      <c r="D78" s="19">
        <v>57825996</v>
      </c>
      <c r="E78" s="20">
        <v>57825996</v>
      </c>
      <c r="F78" s="20">
        <v>5430795</v>
      </c>
      <c r="G78" s="20">
        <v>3453061</v>
      </c>
      <c r="H78" s="20">
        <v>3981585</v>
      </c>
      <c r="I78" s="20">
        <v>12865441</v>
      </c>
      <c r="J78" s="20">
        <v>2937216</v>
      </c>
      <c r="K78" s="20"/>
      <c r="L78" s="20"/>
      <c r="M78" s="20">
        <v>2937216</v>
      </c>
      <c r="N78" s="20"/>
      <c r="O78" s="20"/>
      <c r="P78" s="20"/>
      <c r="Q78" s="20"/>
      <c r="R78" s="20"/>
      <c r="S78" s="20"/>
      <c r="T78" s="20"/>
      <c r="U78" s="20"/>
      <c r="V78" s="20">
        <v>15802657</v>
      </c>
      <c r="W78" s="20">
        <v>28912998</v>
      </c>
      <c r="X78" s="20"/>
      <c r="Y78" s="19"/>
      <c r="Z78" s="22">
        <v>57825996</v>
      </c>
    </row>
    <row r="79" spans="1:26" ht="13.5" hidden="1">
      <c r="A79" s="38" t="s">
        <v>113</v>
      </c>
      <c r="B79" s="18"/>
      <c r="C79" s="18"/>
      <c r="D79" s="19">
        <v>41613000</v>
      </c>
      <c r="E79" s="20">
        <v>41613000</v>
      </c>
      <c r="F79" s="20">
        <v>2667260</v>
      </c>
      <c r="G79" s="20">
        <v>2562412</v>
      </c>
      <c r="H79" s="20">
        <v>3136623</v>
      </c>
      <c r="I79" s="20">
        <v>8366295</v>
      </c>
      <c r="J79" s="20">
        <v>2303240</v>
      </c>
      <c r="K79" s="20"/>
      <c r="L79" s="20"/>
      <c r="M79" s="20">
        <v>2303240</v>
      </c>
      <c r="N79" s="20"/>
      <c r="O79" s="20"/>
      <c r="P79" s="20"/>
      <c r="Q79" s="20"/>
      <c r="R79" s="20"/>
      <c r="S79" s="20"/>
      <c r="T79" s="20"/>
      <c r="U79" s="20"/>
      <c r="V79" s="20">
        <v>10669535</v>
      </c>
      <c r="W79" s="20">
        <v>20806500</v>
      </c>
      <c r="X79" s="20"/>
      <c r="Y79" s="19"/>
      <c r="Z79" s="22">
        <v>41613000</v>
      </c>
    </row>
    <row r="80" spans="1:26" ht="13.5" hidden="1">
      <c r="A80" s="38" t="s">
        <v>114</v>
      </c>
      <c r="B80" s="18"/>
      <c r="C80" s="18"/>
      <c r="D80" s="19">
        <v>6587004</v>
      </c>
      <c r="E80" s="20">
        <v>6587004</v>
      </c>
      <c r="F80" s="20">
        <v>411535</v>
      </c>
      <c r="G80" s="20">
        <v>370553</v>
      </c>
      <c r="H80" s="20">
        <v>301469</v>
      </c>
      <c r="I80" s="20">
        <v>1083557</v>
      </c>
      <c r="J80" s="20">
        <v>241540</v>
      </c>
      <c r="K80" s="20"/>
      <c r="L80" s="20"/>
      <c r="M80" s="20">
        <v>241540</v>
      </c>
      <c r="N80" s="20"/>
      <c r="O80" s="20"/>
      <c r="P80" s="20"/>
      <c r="Q80" s="20"/>
      <c r="R80" s="20"/>
      <c r="S80" s="20"/>
      <c r="T80" s="20"/>
      <c r="U80" s="20"/>
      <c r="V80" s="20">
        <v>1325097</v>
      </c>
      <c r="W80" s="20">
        <v>3293502</v>
      </c>
      <c r="X80" s="20"/>
      <c r="Y80" s="19"/>
      <c r="Z80" s="22">
        <v>6587004</v>
      </c>
    </row>
    <row r="81" spans="1:26" ht="13.5" hidden="1">
      <c r="A81" s="38" t="s">
        <v>115</v>
      </c>
      <c r="B81" s="18"/>
      <c r="C81" s="18"/>
      <c r="D81" s="19">
        <v>4746996</v>
      </c>
      <c r="E81" s="20">
        <v>4746996</v>
      </c>
      <c r="F81" s="20">
        <v>2113168</v>
      </c>
      <c r="G81" s="20">
        <v>235854</v>
      </c>
      <c r="H81" s="20">
        <v>228876</v>
      </c>
      <c r="I81" s="20">
        <v>2577898</v>
      </c>
      <c r="J81" s="20">
        <v>167012</v>
      </c>
      <c r="K81" s="20"/>
      <c r="L81" s="20"/>
      <c r="M81" s="20">
        <v>167012</v>
      </c>
      <c r="N81" s="20"/>
      <c r="O81" s="20"/>
      <c r="P81" s="20"/>
      <c r="Q81" s="20"/>
      <c r="R81" s="20"/>
      <c r="S81" s="20"/>
      <c r="T81" s="20"/>
      <c r="U81" s="20"/>
      <c r="V81" s="20">
        <v>2744910</v>
      </c>
      <c r="W81" s="20">
        <v>2373498</v>
      </c>
      <c r="X81" s="20"/>
      <c r="Y81" s="19"/>
      <c r="Z81" s="22">
        <v>4746996</v>
      </c>
    </row>
    <row r="82" spans="1:26" ht="13.5" hidden="1">
      <c r="A82" s="38" t="s">
        <v>116</v>
      </c>
      <c r="B82" s="18"/>
      <c r="C82" s="18"/>
      <c r="D82" s="19">
        <v>4878996</v>
      </c>
      <c r="E82" s="20">
        <v>4878996</v>
      </c>
      <c r="F82" s="20">
        <v>238832</v>
      </c>
      <c r="G82" s="20">
        <v>284242</v>
      </c>
      <c r="H82" s="20">
        <v>314617</v>
      </c>
      <c r="I82" s="20">
        <v>837691</v>
      </c>
      <c r="J82" s="20">
        <v>225424</v>
      </c>
      <c r="K82" s="20"/>
      <c r="L82" s="20"/>
      <c r="M82" s="20">
        <v>225424</v>
      </c>
      <c r="N82" s="20"/>
      <c r="O82" s="20"/>
      <c r="P82" s="20"/>
      <c r="Q82" s="20"/>
      <c r="R82" s="20"/>
      <c r="S82" s="20"/>
      <c r="T82" s="20"/>
      <c r="U82" s="20"/>
      <c r="V82" s="20">
        <v>1063115</v>
      </c>
      <c r="W82" s="20">
        <v>2439498</v>
      </c>
      <c r="X82" s="20"/>
      <c r="Y82" s="19"/>
      <c r="Z82" s="22">
        <v>4878996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>
        <v>200</v>
      </c>
      <c r="G84" s="29"/>
      <c r="H84" s="29"/>
      <c r="I84" s="29">
        <v>200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200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19426513</v>
      </c>
      <c r="C5" s="18">
        <v>0</v>
      </c>
      <c r="D5" s="58">
        <v>20600000</v>
      </c>
      <c r="E5" s="59">
        <v>20600000</v>
      </c>
      <c r="F5" s="59">
        <v>-26268</v>
      </c>
      <c r="G5" s="59">
        <v>2344453</v>
      </c>
      <c r="H5" s="59">
        <v>2266046</v>
      </c>
      <c r="I5" s="59">
        <v>4584231</v>
      </c>
      <c r="J5" s="59">
        <v>2363084</v>
      </c>
      <c r="K5" s="59">
        <v>2376229</v>
      </c>
      <c r="L5" s="59">
        <v>2283003</v>
      </c>
      <c r="M5" s="59">
        <v>7022316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11606547</v>
      </c>
      <c r="W5" s="59">
        <v>10300000</v>
      </c>
      <c r="X5" s="59">
        <v>1306547</v>
      </c>
      <c r="Y5" s="60">
        <v>12.68</v>
      </c>
      <c r="Z5" s="61">
        <v>20600000</v>
      </c>
    </row>
    <row r="6" spans="1:26" ht="13.5">
      <c r="A6" s="57" t="s">
        <v>32</v>
      </c>
      <c r="B6" s="18">
        <v>109066284</v>
      </c>
      <c r="C6" s="18">
        <v>0</v>
      </c>
      <c r="D6" s="58">
        <v>115120000</v>
      </c>
      <c r="E6" s="59">
        <v>115120000</v>
      </c>
      <c r="F6" s="59">
        <v>10475696</v>
      </c>
      <c r="G6" s="59">
        <v>10081464</v>
      </c>
      <c r="H6" s="59">
        <v>9805238</v>
      </c>
      <c r="I6" s="59">
        <v>30362398</v>
      </c>
      <c r="J6" s="59">
        <v>10980926</v>
      </c>
      <c r="K6" s="59">
        <v>10033144</v>
      </c>
      <c r="L6" s="59">
        <v>10328229</v>
      </c>
      <c r="M6" s="59">
        <v>31342299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61704697</v>
      </c>
      <c r="W6" s="59">
        <v>57560000</v>
      </c>
      <c r="X6" s="59">
        <v>4144697</v>
      </c>
      <c r="Y6" s="60">
        <v>7.2</v>
      </c>
      <c r="Z6" s="61">
        <v>115120000</v>
      </c>
    </row>
    <row r="7" spans="1:26" ht="13.5">
      <c r="A7" s="57" t="s">
        <v>33</v>
      </c>
      <c r="B7" s="18">
        <v>2528256</v>
      </c>
      <c r="C7" s="18">
        <v>0</v>
      </c>
      <c r="D7" s="58">
        <v>2700000</v>
      </c>
      <c r="E7" s="59">
        <v>2700000</v>
      </c>
      <c r="F7" s="59">
        <v>685620</v>
      </c>
      <c r="G7" s="59">
        <v>730927</v>
      </c>
      <c r="H7" s="59">
        <v>401079</v>
      </c>
      <c r="I7" s="59">
        <v>1817626</v>
      </c>
      <c r="J7" s="59">
        <v>454420</v>
      </c>
      <c r="K7" s="59">
        <v>44552</v>
      </c>
      <c r="L7" s="59">
        <v>342230</v>
      </c>
      <c r="M7" s="59">
        <v>841202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2658828</v>
      </c>
      <c r="W7" s="59">
        <v>1350000</v>
      </c>
      <c r="X7" s="59">
        <v>1308828</v>
      </c>
      <c r="Y7" s="60">
        <v>96.95</v>
      </c>
      <c r="Z7" s="61">
        <v>2700000</v>
      </c>
    </row>
    <row r="8" spans="1:26" ht="13.5">
      <c r="A8" s="57" t="s">
        <v>34</v>
      </c>
      <c r="B8" s="18">
        <v>62427938</v>
      </c>
      <c r="C8" s="18">
        <v>0</v>
      </c>
      <c r="D8" s="58">
        <v>62686243</v>
      </c>
      <c r="E8" s="59">
        <v>62686243</v>
      </c>
      <c r="F8" s="59">
        <v>23868001</v>
      </c>
      <c r="G8" s="59">
        <v>580755</v>
      </c>
      <c r="H8" s="59">
        <v>177564</v>
      </c>
      <c r="I8" s="59">
        <v>24626320</v>
      </c>
      <c r="J8" s="59">
        <v>204554</v>
      </c>
      <c r="K8" s="59">
        <v>597156</v>
      </c>
      <c r="L8" s="59">
        <v>19349575</v>
      </c>
      <c r="M8" s="59">
        <v>20151285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44777605</v>
      </c>
      <c r="W8" s="59">
        <v>31343122</v>
      </c>
      <c r="X8" s="59">
        <v>13434483</v>
      </c>
      <c r="Y8" s="60">
        <v>42.86</v>
      </c>
      <c r="Z8" s="61">
        <v>62686243</v>
      </c>
    </row>
    <row r="9" spans="1:26" ht="13.5">
      <c r="A9" s="57" t="s">
        <v>35</v>
      </c>
      <c r="B9" s="18">
        <v>17326118</v>
      </c>
      <c r="C9" s="18">
        <v>0</v>
      </c>
      <c r="D9" s="58">
        <v>14703064</v>
      </c>
      <c r="E9" s="59">
        <v>14703064</v>
      </c>
      <c r="F9" s="59">
        <v>1877367</v>
      </c>
      <c r="G9" s="59">
        <v>1374562</v>
      </c>
      <c r="H9" s="59">
        <v>702363</v>
      </c>
      <c r="I9" s="59">
        <v>3954292</v>
      </c>
      <c r="J9" s="59">
        <v>1623605</v>
      </c>
      <c r="K9" s="59">
        <v>750369</v>
      </c>
      <c r="L9" s="59">
        <v>1267153</v>
      </c>
      <c r="M9" s="59">
        <v>3641127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7595419</v>
      </c>
      <c r="W9" s="59">
        <v>7351532</v>
      </c>
      <c r="X9" s="59">
        <v>243887</v>
      </c>
      <c r="Y9" s="60">
        <v>3.32</v>
      </c>
      <c r="Z9" s="61">
        <v>14703064</v>
      </c>
    </row>
    <row r="10" spans="1:26" ht="25.5">
      <c r="A10" s="62" t="s">
        <v>105</v>
      </c>
      <c r="B10" s="63">
        <f>SUM(B5:B9)</f>
        <v>210775109</v>
      </c>
      <c r="C10" s="63">
        <f>SUM(C5:C9)</f>
        <v>0</v>
      </c>
      <c r="D10" s="64">
        <f aca="true" t="shared" si="0" ref="D10:Z10">SUM(D5:D9)</f>
        <v>215809307</v>
      </c>
      <c r="E10" s="65">
        <f t="shared" si="0"/>
        <v>215809307</v>
      </c>
      <c r="F10" s="65">
        <f t="shared" si="0"/>
        <v>36880416</v>
      </c>
      <c r="G10" s="65">
        <f t="shared" si="0"/>
        <v>15112161</v>
      </c>
      <c r="H10" s="65">
        <f t="shared" si="0"/>
        <v>13352290</v>
      </c>
      <c r="I10" s="65">
        <f t="shared" si="0"/>
        <v>65344867</v>
      </c>
      <c r="J10" s="65">
        <f t="shared" si="0"/>
        <v>15626589</v>
      </c>
      <c r="K10" s="65">
        <f t="shared" si="0"/>
        <v>13801450</v>
      </c>
      <c r="L10" s="65">
        <f t="shared" si="0"/>
        <v>33570190</v>
      </c>
      <c r="M10" s="65">
        <f t="shared" si="0"/>
        <v>62998229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128343096</v>
      </c>
      <c r="W10" s="65">
        <f t="shared" si="0"/>
        <v>107904654</v>
      </c>
      <c r="X10" s="65">
        <f t="shared" si="0"/>
        <v>20438442</v>
      </c>
      <c r="Y10" s="66">
        <f>+IF(W10&lt;&gt;0,(X10/W10)*100,0)</f>
        <v>18.941205260710998</v>
      </c>
      <c r="Z10" s="67">
        <f t="shared" si="0"/>
        <v>215809307</v>
      </c>
    </row>
    <row r="11" spans="1:26" ht="13.5">
      <c r="A11" s="57" t="s">
        <v>36</v>
      </c>
      <c r="B11" s="18">
        <v>70145759</v>
      </c>
      <c r="C11" s="18">
        <v>0</v>
      </c>
      <c r="D11" s="58">
        <v>76219517</v>
      </c>
      <c r="E11" s="59">
        <v>76219517</v>
      </c>
      <c r="F11" s="59">
        <v>6072816</v>
      </c>
      <c r="G11" s="59">
        <v>5831534</v>
      </c>
      <c r="H11" s="59">
        <v>6196163</v>
      </c>
      <c r="I11" s="59">
        <v>18100513</v>
      </c>
      <c r="J11" s="59">
        <v>9087005</v>
      </c>
      <c r="K11" s="59">
        <v>7512986</v>
      </c>
      <c r="L11" s="59">
        <v>7529126</v>
      </c>
      <c r="M11" s="59">
        <v>24129117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42229630</v>
      </c>
      <c r="W11" s="59">
        <v>38109759</v>
      </c>
      <c r="X11" s="59">
        <v>4119871</v>
      </c>
      <c r="Y11" s="60">
        <v>10.81</v>
      </c>
      <c r="Z11" s="61">
        <v>76219517</v>
      </c>
    </row>
    <row r="12" spans="1:26" ht="13.5">
      <c r="A12" s="57" t="s">
        <v>37</v>
      </c>
      <c r="B12" s="18">
        <v>5263986</v>
      </c>
      <c r="C12" s="18">
        <v>0</v>
      </c>
      <c r="D12" s="58">
        <v>5831500</v>
      </c>
      <c r="E12" s="59">
        <v>5831500</v>
      </c>
      <c r="F12" s="59">
        <v>448170</v>
      </c>
      <c r="G12" s="59">
        <v>448170</v>
      </c>
      <c r="H12" s="59">
        <v>425289</v>
      </c>
      <c r="I12" s="59">
        <v>1321629</v>
      </c>
      <c r="J12" s="59">
        <v>443608</v>
      </c>
      <c r="K12" s="59">
        <v>434245</v>
      </c>
      <c r="L12" s="59">
        <v>436149</v>
      </c>
      <c r="M12" s="59">
        <v>1314002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2635631</v>
      </c>
      <c r="W12" s="59">
        <v>2915750</v>
      </c>
      <c r="X12" s="59">
        <v>-280119</v>
      </c>
      <c r="Y12" s="60">
        <v>-9.61</v>
      </c>
      <c r="Z12" s="61">
        <v>5831500</v>
      </c>
    </row>
    <row r="13" spans="1:26" ht="13.5">
      <c r="A13" s="57" t="s">
        <v>106</v>
      </c>
      <c r="B13" s="18">
        <v>23280209</v>
      </c>
      <c r="C13" s="18">
        <v>0</v>
      </c>
      <c r="D13" s="58">
        <v>33274450</v>
      </c>
      <c r="E13" s="59">
        <v>33274450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11925327</v>
      </c>
      <c r="M13" s="59">
        <v>11925327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11925327</v>
      </c>
      <c r="W13" s="59">
        <v>16637225</v>
      </c>
      <c r="X13" s="59">
        <v>-4711898</v>
      </c>
      <c r="Y13" s="60">
        <v>-28.32</v>
      </c>
      <c r="Z13" s="61">
        <v>33274450</v>
      </c>
    </row>
    <row r="14" spans="1:26" ht="13.5">
      <c r="A14" s="57" t="s">
        <v>38</v>
      </c>
      <c r="B14" s="18">
        <v>2717057</v>
      </c>
      <c r="C14" s="18">
        <v>0</v>
      </c>
      <c r="D14" s="58">
        <v>3026000</v>
      </c>
      <c r="E14" s="59">
        <v>3026000</v>
      </c>
      <c r="F14" s="59">
        <v>0</v>
      </c>
      <c r="G14" s="59">
        <v>0</v>
      </c>
      <c r="H14" s="59">
        <v>96288</v>
      </c>
      <c r="I14" s="59">
        <v>96288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96288</v>
      </c>
      <c r="W14" s="59">
        <v>1513000</v>
      </c>
      <c r="X14" s="59">
        <v>-1416712</v>
      </c>
      <c r="Y14" s="60">
        <v>-93.64</v>
      </c>
      <c r="Z14" s="61">
        <v>3026000</v>
      </c>
    </row>
    <row r="15" spans="1:26" ht="13.5">
      <c r="A15" s="57" t="s">
        <v>39</v>
      </c>
      <c r="B15" s="18">
        <v>74453702</v>
      </c>
      <c r="C15" s="18">
        <v>0</v>
      </c>
      <c r="D15" s="58">
        <v>79740340</v>
      </c>
      <c r="E15" s="59">
        <v>79740340</v>
      </c>
      <c r="F15" s="59">
        <v>7876106</v>
      </c>
      <c r="G15" s="59">
        <v>9466715</v>
      </c>
      <c r="H15" s="59">
        <v>1543928</v>
      </c>
      <c r="I15" s="59">
        <v>18886749</v>
      </c>
      <c r="J15" s="59">
        <v>11875668</v>
      </c>
      <c r="K15" s="59">
        <v>1914205</v>
      </c>
      <c r="L15" s="59">
        <v>12363933</v>
      </c>
      <c r="M15" s="59">
        <v>26153806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45040555</v>
      </c>
      <c r="W15" s="59">
        <v>39870170</v>
      </c>
      <c r="X15" s="59">
        <v>5170385</v>
      </c>
      <c r="Y15" s="60">
        <v>12.97</v>
      </c>
      <c r="Z15" s="61">
        <v>79740340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48670294</v>
      </c>
      <c r="C17" s="18">
        <v>0</v>
      </c>
      <c r="D17" s="58">
        <v>52506898</v>
      </c>
      <c r="E17" s="59">
        <v>52506898</v>
      </c>
      <c r="F17" s="59">
        <v>2656868</v>
      </c>
      <c r="G17" s="59">
        <v>2639407</v>
      </c>
      <c r="H17" s="59">
        <v>2341349</v>
      </c>
      <c r="I17" s="59">
        <v>7637624</v>
      </c>
      <c r="J17" s="59">
        <v>4118121</v>
      </c>
      <c r="K17" s="59">
        <v>4616109</v>
      </c>
      <c r="L17" s="59">
        <v>4383380</v>
      </c>
      <c r="M17" s="59">
        <v>13117610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20755234</v>
      </c>
      <c r="W17" s="59">
        <v>26253449</v>
      </c>
      <c r="X17" s="59">
        <v>-5498215</v>
      </c>
      <c r="Y17" s="60">
        <v>-20.94</v>
      </c>
      <c r="Z17" s="61">
        <v>52506898</v>
      </c>
    </row>
    <row r="18" spans="1:26" ht="13.5">
      <c r="A18" s="69" t="s">
        <v>42</v>
      </c>
      <c r="B18" s="70">
        <f>SUM(B11:B17)</f>
        <v>224531007</v>
      </c>
      <c r="C18" s="70">
        <f>SUM(C11:C17)</f>
        <v>0</v>
      </c>
      <c r="D18" s="71">
        <f aca="true" t="shared" si="1" ref="D18:Z18">SUM(D11:D17)</f>
        <v>250598705</v>
      </c>
      <c r="E18" s="72">
        <f t="shared" si="1"/>
        <v>250598705</v>
      </c>
      <c r="F18" s="72">
        <f t="shared" si="1"/>
        <v>17053960</v>
      </c>
      <c r="G18" s="72">
        <f t="shared" si="1"/>
        <v>18385826</v>
      </c>
      <c r="H18" s="72">
        <f t="shared" si="1"/>
        <v>10603017</v>
      </c>
      <c r="I18" s="72">
        <f t="shared" si="1"/>
        <v>46042803</v>
      </c>
      <c r="J18" s="72">
        <f t="shared" si="1"/>
        <v>25524402</v>
      </c>
      <c r="K18" s="72">
        <f t="shared" si="1"/>
        <v>14477545</v>
      </c>
      <c r="L18" s="72">
        <f t="shared" si="1"/>
        <v>36637915</v>
      </c>
      <c r="M18" s="72">
        <f t="shared" si="1"/>
        <v>76639862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122682665</v>
      </c>
      <c r="W18" s="72">
        <f t="shared" si="1"/>
        <v>125299353</v>
      </c>
      <c r="X18" s="72">
        <f t="shared" si="1"/>
        <v>-2616688</v>
      </c>
      <c r="Y18" s="66">
        <f>+IF(W18&lt;&gt;0,(X18/W18)*100,0)</f>
        <v>-2.0883491712842286</v>
      </c>
      <c r="Z18" s="73">
        <f t="shared" si="1"/>
        <v>250598705</v>
      </c>
    </row>
    <row r="19" spans="1:26" ht="13.5">
      <c r="A19" s="69" t="s">
        <v>43</v>
      </c>
      <c r="B19" s="74">
        <f>+B10-B18</f>
        <v>-13755898</v>
      </c>
      <c r="C19" s="74">
        <f>+C10-C18</f>
        <v>0</v>
      </c>
      <c r="D19" s="75">
        <f aca="true" t="shared" si="2" ref="D19:Z19">+D10-D18</f>
        <v>-34789398</v>
      </c>
      <c r="E19" s="76">
        <f t="shared" si="2"/>
        <v>-34789398</v>
      </c>
      <c r="F19" s="76">
        <f t="shared" si="2"/>
        <v>19826456</v>
      </c>
      <c r="G19" s="76">
        <f t="shared" si="2"/>
        <v>-3273665</v>
      </c>
      <c r="H19" s="76">
        <f t="shared" si="2"/>
        <v>2749273</v>
      </c>
      <c r="I19" s="76">
        <f t="shared" si="2"/>
        <v>19302064</v>
      </c>
      <c r="J19" s="76">
        <f t="shared" si="2"/>
        <v>-9897813</v>
      </c>
      <c r="K19" s="76">
        <f t="shared" si="2"/>
        <v>-676095</v>
      </c>
      <c r="L19" s="76">
        <f t="shared" si="2"/>
        <v>-3067725</v>
      </c>
      <c r="M19" s="76">
        <f t="shared" si="2"/>
        <v>-13641633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5660431</v>
      </c>
      <c r="W19" s="76">
        <f>IF(E10=E18,0,W10-W18)</f>
        <v>-17394699</v>
      </c>
      <c r="X19" s="76">
        <f t="shared" si="2"/>
        <v>23055130</v>
      </c>
      <c r="Y19" s="77">
        <f>+IF(W19&lt;&gt;0,(X19/W19)*100,0)</f>
        <v>-132.54112646617224</v>
      </c>
      <c r="Z19" s="78">
        <f t="shared" si="2"/>
        <v>-34789398</v>
      </c>
    </row>
    <row r="20" spans="1:26" ht="13.5">
      <c r="A20" s="57" t="s">
        <v>44</v>
      </c>
      <c r="B20" s="18">
        <v>0</v>
      </c>
      <c r="C20" s="18">
        <v>0</v>
      </c>
      <c r="D20" s="58">
        <v>49672757</v>
      </c>
      <c r="E20" s="59">
        <v>49672757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24836379</v>
      </c>
      <c r="X20" s="59">
        <v>-24836379</v>
      </c>
      <c r="Y20" s="60">
        <v>-100</v>
      </c>
      <c r="Z20" s="61">
        <v>49672757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-13755898</v>
      </c>
      <c r="C22" s="85">
        <f>SUM(C19:C21)</f>
        <v>0</v>
      </c>
      <c r="D22" s="86">
        <f aca="true" t="shared" si="3" ref="D22:Z22">SUM(D19:D21)</f>
        <v>14883359</v>
      </c>
      <c r="E22" s="87">
        <f t="shared" si="3"/>
        <v>14883359</v>
      </c>
      <c r="F22" s="87">
        <f t="shared" si="3"/>
        <v>19826456</v>
      </c>
      <c r="G22" s="87">
        <f t="shared" si="3"/>
        <v>-3273665</v>
      </c>
      <c r="H22" s="87">
        <f t="shared" si="3"/>
        <v>2749273</v>
      </c>
      <c r="I22" s="87">
        <f t="shared" si="3"/>
        <v>19302064</v>
      </c>
      <c r="J22" s="87">
        <f t="shared" si="3"/>
        <v>-9897813</v>
      </c>
      <c r="K22" s="87">
        <f t="shared" si="3"/>
        <v>-676095</v>
      </c>
      <c r="L22" s="87">
        <f t="shared" si="3"/>
        <v>-3067725</v>
      </c>
      <c r="M22" s="87">
        <f t="shared" si="3"/>
        <v>-13641633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5660431</v>
      </c>
      <c r="W22" s="87">
        <f t="shared" si="3"/>
        <v>7441680</v>
      </c>
      <c r="X22" s="87">
        <f t="shared" si="3"/>
        <v>-1781249</v>
      </c>
      <c r="Y22" s="88">
        <f>+IF(W22&lt;&gt;0,(X22/W22)*100,0)</f>
        <v>-23.93611388826179</v>
      </c>
      <c r="Z22" s="89">
        <f t="shared" si="3"/>
        <v>14883359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-13755898</v>
      </c>
      <c r="C24" s="74">
        <f>SUM(C22:C23)</f>
        <v>0</v>
      </c>
      <c r="D24" s="75">
        <f aca="true" t="shared" si="4" ref="D24:Z24">SUM(D22:D23)</f>
        <v>14883359</v>
      </c>
      <c r="E24" s="76">
        <f t="shared" si="4"/>
        <v>14883359</v>
      </c>
      <c r="F24" s="76">
        <f t="shared" si="4"/>
        <v>19826456</v>
      </c>
      <c r="G24" s="76">
        <f t="shared" si="4"/>
        <v>-3273665</v>
      </c>
      <c r="H24" s="76">
        <f t="shared" si="4"/>
        <v>2749273</v>
      </c>
      <c r="I24" s="76">
        <f t="shared" si="4"/>
        <v>19302064</v>
      </c>
      <c r="J24" s="76">
        <f t="shared" si="4"/>
        <v>-9897813</v>
      </c>
      <c r="K24" s="76">
        <f t="shared" si="4"/>
        <v>-676095</v>
      </c>
      <c r="L24" s="76">
        <f t="shared" si="4"/>
        <v>-3067725</v>
      </c>
      <c r="M24" s="76">
        <f t="shared" si="4"/>
        <v>-13641633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5660431</v>
      </c>
      <c r="W24" s="76">
        <f t="shared" si="4"/>
        <v>7441680</v>
      </c>
      <c r="X24" s="76">
        <f t="shared" si="4"/>
        <v>-1781249</v>
      </c>
      <c r="Y24" s="77">
        <f>+IF(W24&lt;&gt;0,(X24/W24)*100,0)</f>
        <v>-23.93611388826179</v>
      </c>
      <c r="Z24" s="78">
        <f t="shared" si="4"/>
        <v>14883359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34317077</v>
      </c>
      <c r="C27" s="21">
        <v>0</v>
      </c>
      <c r="D27" s="98">
        <v>59672757</v>
      </c>
      <c r="E27" s="99">
        <v>59672757</v>
      </c>
      <c r="F27" s="99">
        <v>1864421</v>
      </c>
      <c r="G27" s="99">
        <v>1307009</v>
      </c>
      <c r="H27" s="99">
        <v>5161750</v>
      </c>
      <c r="I27" s="99">
        <v>8333180</v>
      </c>
      <c r="J27" s="99">
        <v>4681732</v>
      </c>
      <c r="K27" s="99">
        <v>2609218</v>
      </c>
      <c r="L27" s="99">
        <v>2964464</v>
      </c>
      <c r="M27" s="99">
        <v>10255414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18588594</v>
      </c>
      <c r="W27" s="99">
        <v>29836379</v>
      </c>
      <c r="X27" s="99">
        <v>-11247785</v>
      </c>
      <c r="Y27" s="100">
        <v>-37.7</v>
      </c>
      <c r="Z27" s="101">
        <v>59672757</v>
      </c>
    </row>
    <row r="28" spans="1:26" ht="13.5">
      <c r="A28" s="102" t="s">
        <v>44</v>
      </c>
      <c r="B28" s="18">
        <v>34100148</v>
      </c>
      <c r="C28" s="18">
        <v>0</v>
      </c>
      <c r="D28" s="58">
        <v>49672757</v>
      </c>
      <c r="E28" s="59">
        <v>49672757</v>
      </c>
      <c r="F28" s="59">
        <v>1864421</v>
      </c>
      <c r="G28" s="59">
        <v>1307009</v>
      </c>
      <c r="H28" s="59">
        <v>5161750</v>
      </c>
      <c r="I28" s="59">
        <v>8333180</v>
      </c>
      <c r="J28" s="59">
        <v>4681732</v>
      </c>
      <c r="K28" s="59">
        <v>2609218</v>
      </c>
      <c r="L28" s="59">
        <v>2964464</v>
      </c>
      <c r="M28" s="59">
        <v>10255414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18588594</v>
      </c>
      <c r="W28" s="59">
        <v>24836379</v>
      </c>
      <c r="X28" s="59">
        <v>-6247785</v>
      </c>
      <c r="Y28" s="60">
        <v>-25.16</v>
      </c>
      <c r="Z28" s="61">
        <v>49672757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10000000</v>
      </c>
      <c r="E30" s="59">
        <v>10000000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5000000</v>
      </c>
      <c r="X30" s="59">
        <v>-5000000</v>
      </c>
      <c r="Y30" s="60">
        <v>-100</v>
      </c>
      <c r="Z30" s="61">
        <v>10000000</v>
      </c>
    </row>
    <row r="31" spans="1:26" ht="13.5">
      <c r="A31" s="57" t="s">
        <v>49</v>
      </c>
      <c r="B31" s="18">
        <v>216929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34317077</v>
      </c>
      <c r="C32" s="21">
        <f>SUM(C28:C31)</f>
        <v>0</v>
      </c>
      <c r="D32" s="98">
        <f aca="true" t="shared" si="5" ref="D32:Z32">SUM(D28:D31)</f>
        <v>59672757</v>
      </c>
      <c r="E32" s="99">
        <f t="shared" si="5"/>
        <v>59672757</v>
      </c>
      <c r="F32" s="99">
        <f t="shared" si="5"/>
        <v>1864421</v>
      </c>
      <c r="G32" s="99">
        <f t="shared" si="5"/>
        <v>1307009</v>
      </c>
      <c r="H32" s="99">
        <f t="shared" si="5"/>
        <v>5161750</v>
      </c>
      <c r="I32" s="99">
        <f t="shared" si="5"/>
        <v>8333180</v>
      </c>
      <c r="J32" s="99">
        <f t="shared" si="5"/>
        <v>4681732</v>
      </c>
      <c r="K32" s="99">
        <f t="shared" si="5"/>
        <v>2609218</v>
      </c>
      <c r="L32" s="99">
        <f t="shared" si="5"/>
        <v>2964464</v>
      </c>
      <c r="M32" s="99">
        <f t="shared" si="5"/>
        <v>10255414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18588594</v>
      </c>
      <c r="W32" s="99">
        <f t="shared" si="5"/>
        <v>29836379</v>
      </c>
      <c r="X32" s="99">
        <f t="shared" si="5"/>
        <v>-11247785</v>
      </c>
      <c r="Y32" s="100">
        <f>+IF(W32&lt;&gt;0,(X32/W32)*100,0)</f>
        <v>-37.69822403717287</v>
      </c>
      <c r="Z32" s="101">
        <f t="shared" si="5"/>
        <v>59672757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136808708</v>
      </c>
      <c r="C35" s="18">
        <v>0</v>
      </c>
      <c r="D35" s="58">
        <v>102518826</v>
      </c>
      <c r="E35" s="59">
        <v>102518826</v>
      </c>
      <c r="F35" s="59">
        <v>176428019</v>
      </c>
      <c r="G35" s="59">
        <v>168461484</v>
      </c>
      <c r="H35" s="59">
        <v>171007160</v>
      </c>
      <c r="I35" s="59">
        <v>171007160</v>
      </c>
      <c r="J35" s="59">
        <v>156992448</v>
      </c>
      <c r="K35" s="59">
        <v>159000125</v>
      </c>
      <c r="L35" s="59">
        <v>159659756</v>
      </c>
      <c r="M35" s="59">
        <v>159659756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159659756</v>
      </c>
      <c r="W35" s="59">
        <v>51259413</v>
      </c>
      <c r="X35" s="59">
        <v>108400343</v>
      </c>
      <c r="Y35" s="60">
        <v>211.47</v>
      </c>
      <c r="Z35" s="61">
        <v>102518826</v>
      </c>
    </row>
    <row r="36" spans="1:26" ht="13.5">
      <c r="A36" s="57" t="s">
        <v>53</v>
      </c>
      <c r="B36" s="18">
        <v>833334580</v>
      </c>
      <c r="C36" s="18">
        <v>0</v>
      </c>
      <c r="D36" s="58">
        <v>865950742</v>
      </c>
      <c r="E36" s="59">
        <v>865950742</v>
      </c>
      <c r="F36" s="59">
        <v>830188255</v>
      </c>
      <c r="G36" s="59">
        <v>816520642</v>
      </c>
      <c r="H36" s="59">
        <v>835620471</v>
      </c>
      <c r="I36" s="59">
        <v>835620471</v>
      </c>
      <c r="J36" s="59">
        <v>840122384</v>
      </c>
      <c r="K36" s="59">
        <v>842731601</v>
      </c>
      <c r="L36" s="59">
        <v>842731601</v>
      </c>
      <c r="M36" s="59">
        <v>842731601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842731601</v>
      </c>
      <c r="W36" s="59">
        <v>432975371</v>
      </c>
      <c r="X36" s="59">
        <v>409756230</v>
      </c>
      <c r="Y36" s="60">
        <v>94.64</v>
      </c>
      <c r="Z36" s="61">
        <v>865950742</v>
      </c>
    </row>
    <row r="37" spans="1:26" ht="13.5">
      <c r="A37" s="57" t="s">
        <v>54</v>
      </c>
      <c r="B37" s="18">
        <v>81033264</v>
      </c>
      <c r="C37" s="18">
        <v>0</v>
      </c>
      <c r="D37" s="58">
        <v>39129070</v>
      </c>
      <c r="E37" s="59">
        <v>39129070</v>
      </c>
      <c r="F37" s="59">
        <v>78895987</v>
      </c>
      <c r="G37" s="59">
        <v>88652414</v>
      </c>
      <c r="H37" s="59">
        <v>93277386</v>
      </c>
      <c r="I37" s="59">
        <v>93277386</v>
      </c>
      <c r="J37" s="59">
        <v>87885552</v>
      </c>
      <c r="K37" s="59">
        <v>87995438</v>
      </c>
      <c r="L37" s="59">
        <v>88655068</v>
      </c>
      <c r="M37" s="59">
        <v>88655068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88655068</v>
      </c>
      <c r="W37" s="59">
        <v>19564535</v>
      </c>
      <c r="X37" s="59">
        <v>69090533</v>
      </c>
      <c r="Y37" s="60">
        <v>353.14</v>
      </c>
      <c r="Z37" s="61">
        <v>39129070</v>
      </c>
    </row>
    <row r="38" spans="1:26" ht="13.5">
      <c r="A38" s="57" t="s">
        <v>55</v>
      </c>
      <c r="B38" s="18">
        <v>32967872</v>
      </c>
      <c r="C38" s="18">
        <v>0</v>
      </c>
      <c r="D38" s="58">
        <v>41107427</v>
      </c>
      <c r="E38" s="59">
        <v>41107427</v>
      </c>
      <c r="F38" s="59">
        <v>30807978</v>
      </c>
      <c r="G38" s="59">
        <v>34630440</v>
      </c>
      <c r="H38" s="59">
        <v>34431543</v>
      </c>
      <c r="I38" s="59">
        <v>34431543</v>
      </c>
      <c r="J38" s="59">
        <v>34426542</v>
      </c>
      <c r="K38" s="59">
        <v>34426542</v>
      </c>
      <c r="L38" s="59">
        <v>34426542</v>
      </c>
      <c r="M38" s="59">
        <v>34426542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34426542</v>
      </c>
      <c r="W38" s="59">
        <v>20553714</v>
      </c>
      <c r="X38" s="59">
        <v>13872828</v>
      </c>
      <c r="Y38" s="60">
        <v>67.5</v>
      </c>
      <c r="Z38" s="61">
        <v>41107427</v>
      </c>
    </row>
    <row r="39" spans="1:26" ht="13.5">
      <c r="A39" s="57" t="s">
        <v>56</v>
      </c>
      <c r="B39" s="18">
        <v>856142152</v>
      </c>
      <c r="C39" s="18">
        <v>0</v>
      </c>
      <c r="D39" s="58">
        <v>888233071</v>
      </c>
      <c r="E39" s="59">
        <v>888233071</v>
      </c>
      <c r="F39" s="59">
        <v>896912309</v>
      </c>
      <c r="G39" s="59">
        <v>861699272</v>
      </c>
      <c r="H39" s="59">
        <v>878918702</v>
      </c>
      <c r="I39" s="59">
        <v>878918702</v>
      </c>
      <c r="J39" s="59">
        <v>874802738</v>
      </c>
      <c r="K39" s="59">
        <v>879309746</v>
      </c>
      <c r="L39" s="59">
        <v>879309747</v>
      </c>
      <c r="M39" s="59">
        <v>879309747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879309747</v>
      </c>
      <c r="W39" s="59">
        <v>444116536</v>
      </c>
      <c r="X39" s="59">
        <v>435193211</v>
      </c>
      <c r="Y39" s="60">
        <v>97.99</v>
      </c>
      <c r="Z39" s="61">
        <v>888233071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43524961</v>
      </c>
      <c r="E42" s="59">
        <v>43524961</v>
      </c>
      <c r="F42" s="59">
        <v>35263681</v>
      </c>
      <c r="G42" s="59">
        <v>-564416</v>
      </c>
      <c r="H42" s="59">
        <v>3747514</v>
      </c>
      <c r="I42" s="59">
        <v>38446779</v>
      </c>
      <c r="J42" s="59">
        <v>-6897812</v>
      </c>
      <c r="K42" s="59">
        <v>905104</v>
      </c>
      <c r="L42" s="59">
        <v>-2070189</v>
      </c>
      <c r="M42" s="59">
        <v>-8062897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30383882</v>
      </c>
      <c r="W42" s="59">
        <v>35494933</v>
      </c>
      <c r="X42" s="59">
        <v>-5111051</v>
      </c>
      <c r="Y42" s="60">
        <v>-14.4</v>
      </c>
      <c r="Z42" s="61">
        <v>43524961</v>
      </c>
    </row>
    <row r="43" spans="1:26" ht="13.5">
      <c r="A43" s="57" t="s">
        <v>59</v>
      </c>
      <c r="B43" s="18">
        <v>0</v>
      </c>
      <c r="C43" s="18">
        <v>0</v>
      </c>
      <c r="D43" s="58">
        <v>-56689119</v>
      </c>
      <c r="E43" s="59">
        <v>-56689119</v>
      </c>
      <c r="F43" s="59">
        <v>-31864421</v>
      </c>
      <c r="G43" s="59">
        <v>-1307009</v>
      </c>
      <c r="H43" s="59">
        <v>-5161749</v>
      </c>
      <c r="I43" s="59">
        <v>-38333179</v>
      </c>
      <c r="J43" s="59">
        <v>10516473</v>
      </c>
      <c r="K43" s="59">
        <v>-2609218</v>
      </c>
      <c r="L43" s="59">
        <v>-2964463</v>
      </c>
      <c r="M43" s="59">
        <v>4942792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-33390387</v>
      </c>
      <c r="W43" s="59">
        <v>-26852739</v>
      </c>
      <c r="X43" s="59">
        <v>-6537648</v>
      </c>
      <c r="Y43" s="60">
        <v>24.35</v>
      </c>
      <c r="Z43" s="61">
        <v>-56689119</v>
      </c>
    </row>
    <row r="44" spans="1:26" ht="13.5">
      <c r="A44" s="57" t="s">
        <v>60</v>
      </c>
      <c r="B44" s="18">
        <v>0</v>
      </c>
      <c r="C44" s="18">
        <v>0</v>
      </c>
      <c r="D44" s="58">
        <v>10783476</v>
      </c>
      <c r="E44" s="59">
        <v>10783476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5366738</v>
      </c>
      <c r="X44" s="59">
        <v>-5366738</v>
      </c>
      <c r="Y44" s="60">
        <v>-100</v>
      </c>
      <c r="Z44" s="61">
        <v>10783476</v>
      </c>
    </row>
    <row r="45" spans="1:26" ht="13.5">
      <c r="A45" s="69" t="s">
        <v>61</v>
      </c>
      <c r="B45" s="21">
        <v>0</v>
      </c>
      <c r="C45" s="21">
        <v>0</v>
      </c>
      <c r="D45" s="98">
        <v>52619318</v>
      </c>
      <c r="E45" s="99">
        <v>52619318</v>
      </c>
      <c r="F45" s="99">
        <v>58399260</v>
      </c>
      <c r="G45" s="99">
        <v>56527835</v>
      </c>
      <c r="H45" s="99">
        <v>55113600</v>
      </c>
      <c r="I45" s="99">
        <v>55113600</v>
      </c>
      <c r="J45" s="99">
        <v>58732261</v>
      </c>
      <c r="K45" s="99">
        <v>57028147</v>
      </c>
      <c r="L45" s="99">
        <v>51993495</v>
      </c>
      <c r="M45" s="99">
        <v>51993495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51993495</v>
      </c>
      <c r="W45" s="99">
        <v>69008932</v>
      </c>
      <c r="X45" s="99">
        <v>-17015437</v>
      </c>
      <c r="Y45" s="100">
        <v>-24.66</v>
      </c>
      <c r="Z45" s="101">
        <v>52619318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10708642</v>
      </c>
      <c r="C49" s="51">
        <v>0</v>
      </c>
      <c r="D49" s="128">
        <v>7052313</v>
      </c>
      <c r="E49" s="53">
        <v>5850805</v>
      </c>
      <c r="F49" s="53">
        <v>0</v>
      </c>
      <c r="G49" s="53">
        <v>0</v>
      </c>
      <c r="H49" s="53">
        <v>0</v>
      </c>
      <c r="I49" s="53">
        <v>4764125</v>
      </c>
      <c r="J49" s="53">
        <v>0</v>
      </c>
      <c r="K49" s="53">
        <v>0</v>
      </c>
      <c r="L49" s="53">
        <v>0</v>
      </c>
      <c r="M49" s="53">
        <v>78859005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107234890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686904</v>
      </c>
      <c r="C51" s="51">
        <v>0</v>
      </c>
      <c r="D51" s="128">
        <v>14075</v>
      </c>
      <c r="E51" s="53">
        <v>4800</v>
      </c>
      <c r="F51" s="53">
        <v>0</v>
      </c>
      <c r="G51" s="53">
        <v>0</v>
      </c>
      <c r="H51" s="53">
        <v>0</v>
      </c>
      <c r="I51" s="53">
        <v>596192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1301971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93.72815410668925</v>
      </c>
      <c r="E58" s="7">
        <f t="shared" si="6"/>
        <v>93.72815410668925</v>
      </c>
      <c r="F58" s="7">
        <f t="shared" si="6"/>
        <v>107.4188175658993</v>
      </c>
      <c r="G58" s="7">
        <f t="shared" si="6"/>
        <v>100.0000080476958</v>
      </c>
      <c r="H58" s="7">
        <f t="shared" si="6"/>
        <v>107.90500922601491</v>
      </c>
      <c r="I58" s="7">
        <f t="shared" si="6"/>
        <v>104.99520832248925</v>
      </c>
      <c r="J58" s="7">
        <f t="shared" si="6"/>
        <v>100</v>
      </c>
      <c r="K58" s="7">
        <f t="shared" si="6"/>
        <v>100</v>
      </c>
      <c r="L58" s="7">
        <f t="shared" si="6"/>
        <v>107.41494197747843</v>
      </c>
      <c r="M58" s="7">
        <f t="shared" si="6"/>
        <v>102.44695199525728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103.63315464113035</v>
      </c>
      <c r="W58" s="7">
        <f t="shared" si="6"/>
        <v>91.6900084674005</v>
      </c>
      <c r="X58" s="7">
        <f t="shared" si="6"/>
        <v>0</v>
      </c>
      <c r="Y58" s="7">
        <f t="shared" si="6"/>
        <v>0</v>
      </c>
      <c r="Z58" s="8">
        <f t="shared" si="6"/>
        <v>93.72815410668925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97.49091382904795</v>
      </c>
      <c r="E60" s="13">
        <f t="shared" si="7"/>
        <v>97.49091382904795</v>
      </c>
      <c r="F60" s="13">
        <f t="shared" si="7"/>
        <v>107.40021474468139</v>
      </c>
      <c r="G60" s="13">
        <f t="shared" si="7"/>
        <v>100.00000991919427</v>
      </c>
      <c r="H60" s="13">
        <f t="shared" si="7"/>
        <v>110.18062998572805</v>
      </c>
      <c r="I60" s="13">
        <f t="shared" si="7"/>
        <v>105.84097474777849</v>
      </c>
      <c r="J60" s="13">
        <f t="shared" si="7"/>
        <v>100</v>
      </c>
      <c r="K60" s="13">
        <f t="shared" si="7"/>
        <v>100</v>
      </c>
      <c r="L60" s="13">
        <f t="shared" si="7"/>
        <v>109.65834510447048</v>
      </c>
      <c r="M60" s="13">
        <f t="shared" si="7"/>
        <v>103.1827148353093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104.49073755276686</v>
      </c>
      <c r="W60" s="13">
        <f t="shared" si="7"/>
        <v>94.9818276580959</v>
      </c>
      <c r="X60" s="13">
        <f t="shared" si="7"/>
        <v>0</v>
      </c>
      <c r="Y60" s="13">
        <f t="shared" si="7"/>
        <v>0</v>
      </c>
      <c r="Z60" s="14">
        <f t="shared" si="7"/>
        <v>97.49091382904795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95.96921574099916</v>
      </c>
      <c r="E61" s="13">
        <f t="shared" si="7"/>
        <v>95.96921574099916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91.93843148199832</v>
      </c>
      <c r="X61" s="13">
        <f t="shared" si="7"/>
        <v>0</v>
      </c>
      <c r="Y61" s="13">
        <f t="shared" si="7"/>
        <v>0</v>
      </c>
      <c r="Z61" s="14">
        <f t="shared" si="7"/>
        <v>95.96921574099916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138.30907628172312</v>
      </c>
      <c r="G62" s="13">
        <f t="shared" si="7"/>
        <v>100.00004046490945</v>
      </c>
      <c r="H62" s="13">
        <f t="shared" si="7"/>
        <v>130.8413917624672</v>
      </c>
      <c r="I62" s="13">
        <f t="shared" si="7"/>
        <v>122.93795011973015</v>
      </c>
      <c r="J62" s="13">
        <f t="shared" si="7"/>
        <v>100</v>
      </c>
      <c r="K62" s="13">
        <f t="shared" si="7"/>
        <v>100</v>
      </c>
      <c r="L62" s="13">
        <f t="shared" si="7"/>
        <v>147.97788335470418</v>
      </c>
      <c r="M62" s="13">
        <f t="shared" si="7"/>
        <v>113.29325910165598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118.1876060507647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135951616</v>
      </c>
      <c r="C67" s="23"/>
      <c r="D67" s="24">
        <v>141720000</v>
      </c>
      <c r="E67" s="25">
        <v>141720000</v>
      </c>
      <c r="F67" s="25">
        <v>10449428</v>
      </c>
      <c r="G67" s="25">
        <v>12425917</v>
      </c>
      <c r="H67" s="25">
        <v>12627879</v>
      </c>
      <c r="I67" s="25">
        <v>35503224</v>
      </c>
      <c r="J67" s="25">
        <v>14110632</v>
      </c>
      <c r="K67" s="25">
        <v>13202788</v>
      </c>
      <c r="L67" s="25">
        <v>13453052</v>
      </c>
      <c r="M67" s="25">
        <v>40766472</v>
      </c>
      <c r="N67" s="25"/>
      <c r="O67" s="25"/>
      <c r="P67" s="25"/>
      <c r="Q67" s="25"/>
      <c r="R67" s="25"/>
      <c r="S67" s="25"/>
      <c r="T67" s="25"/>
      <c r="U67" s="25"/>
      <c r="V67" s="25">
        <v>76269696</v>
      </c>
      <c r="W67" s="25">
        <v>70860000</v>
      </c>
      <c r="X67" s="25"/>
      <c r="Y67" s="24"/>
      <c r="Z67" s="26">
        <v>141720000</v>
      </c>
    </row>
    <row r="68" spans="1:26" ht="13.5" hidden="1">
      <c r="A68" s="36" t="s">
        <v>31</v>
      </c>
      <c r="B68" s="18">
        <v>19426513</v>
      </c>
      <c r="C68" s="18"/>
      <c r="D68" s="19">
        <v>20600000</v>
      </c>
      <c r="E68" s="20">
        <v>20600000</v>
      </c>
      <c r="F68" s="20">
        <v>-26268</v>
      </c>
      <c r="G68" s="20">
        <v>2344453</v>
      </c>
      <c r="H68" s="20">
        <v>2266046</v>
      </c>
      <c r="I68" s="20">
        <v>4584231</v>
      </c>
      <c r="J68" s="20">
        <v>2363084</v>
      </c>
      <c r="K68" s="20">
        <v>2376229</v>
      </c>
      <c r="L68" s="20">
        <v>2283003</v>
      </c>
      <c r="M68" s="20">
        <v>7022316</v>
      </c>
      <c r="N68" s="20"/>
      <c r="O68" s="20"/>
      <c r="P68" s="20"/>
      <c r="Q68" s="20"/>
      <c r="R68" s="20"/>
      <c r="S68" s="20"/>
      <c r="T68" s="20"/>
      <c r="U68" s="20"/>
      <c r="V68" s="20">
        <v>11606547</v>
      </c>
      <c r="W68" s="20">
        <v>10300000</v>
      </c>
      <c r="X68" s="20"/>
      <c r="Y68" s="19"/>
      <c r="Z68" s="22">
        <v>20600000</v>
      </c>
    </row>
    <row r="69" spans="1:26" ht="13.5" hidden="1">
      <c r="A69" s="37" t="s">
        <v>32</v>
      </c>
      <c r="B69" s="18">
        <v>109066284</v>
      </c>
      <c r="C69" s="18"/>
      <c r="D69" s="19">
        <v>115120000</v>
      </c>
      <c r="E69" s="20">
        <v>115120000</v>
      </c>
      <c r="F69" s="20">
        <v>10475696</v>
      </c>
      <c r="G69" s="20">
        <v>10081464</v>
      </c>
      <c r="H69" s="20">
        <v>9805238</v>
      </c>
      <c r="I69" s="20">
        <v>30362398</v>
      </c>
      <c r="J69" s="20">
        <v>10980926</v>
      </c>
      <c r="K69" s="20">
        <v>10033144</v>
      </c>
      <c r="L69" s="20">
        <v>10328229</v>
      </c>
      <c r="M69" s="20">
        <v>31342299</v>
      </c>
      <c r="N69" s="20"/>
      <c r="O69" s="20"/>
      <c r="P69" s="20"/>
      <c r="Q69" s="20"/>
      <c r="R69" s="20"/>
      <c r="S69" s="20"/>
      <c r="T69" s="20"/>
      <c r="U69" s="20"/>
      <c r="V69" s="20">
        <v>61704697</v>
      </c>
      <c r="W69" s="20">
        <v>57560000</v>
      </c>
      <c r="X69" s="20"/>
      <c r="Y69" s="19"/>
      <c r="Z69" s="22">
        <v>115120000</v>
      </c>
    </row>
    <row r="70" spans="1:26" ht="13.5" hidden="1">
      <c r="A70" s="38" t="s">
        <v>113</v>
      </c>
      <c r="B70" s="18">
        <v>70473907</v>
      </c>
      <c r="C70" s="18"/>
      <c r="D70" s="19">
        <v>71660000</v>
      </c>
      <c r="E70" s="20">
        <v>71660000</v>
      </c>
      <c r="F70" s="20">
        <v>7198214</v>
      </c>
      <c r="G70" s="20">
        <v>5968562</v>
      </c>
      <c r="H70" s="20">
        <v>4922809</v>
      </c>
      <c r="I70" s="20">
        <v>18089585</v>
      </c>
      <c r="J70" s="20">
        <v>6262803</v>
      </c>
      <c r="K70" s="20">
        <v>6047731</v>
      </c>
      <c r="L70" s="20">
        <v>6616429</v>
      </c>
      <c r="M70" s="20">
        <v>18926963</v>
      </c>
      <c r="N70" s="20"/>
      <c r="O70" s="20"/>
      <c r="P70" s="20"/>
      <c r="Q70" s="20"/>
      <c r="R70" s="20"/>
      <c r="S70" s="20"/>
      <c r="T70" s="20"/>
      <c r="U70" s="20"/>
      <c r="V70" s="20">
        <v>37016548</v>
      </c>
      <c r="W70" s="20">
        <v>35830000</v>
      </c>
      <c r="X70" s="20"/>
      <c r="Y70" s="19"/>
      <c r="Z70" s="22">
        <v>71660000</v>
      </c>
    </row>
    <row r="71" spans="1:26" ht="13.5" hidden="1">
      <c r="A71" s="38" t="s">
        <v>114</v>
      </c>
      <c r="B71" s="18">
        <v>24857547</v>
      </c>
      <c r="C71" s="18"/>
      <c r="D71" s="19">
        <v>28600000</v>
      </c>
      <c r="E71" s="20">
        <v>28600000</v>
      </c>
      <c r="F71" s="20">
        <v>2023604</v>
      </c>
      <c r="G71" s="20">
        <v>2471277</v>
      </c>
      <c r="H71" s="20">
        <v>3236673</v>
      </c>
      <c r="I71" s="20">
        <v>7731554</v>
      </c>
      <c r="J71" s="20">
        <v>3082628</v>
      </c>
      <c r="K71" s="20">
        <v>2342288</v>
      </c>
      <c r="L71" s="20">
        <v>2079158</v>
      </c>
      <c r="M71" s="20">
        <v>7504074</v>
      </c>
      <c r="N71" s="20"/>
      <c r="O71" s="20"/>
      <c r="P71" s="20"/>
      <c r="Q71" s="20"/>
      <c r="R71" s="20"/>
      <c r="S71" s="20"/>
      <c r="T71" s="20"/>
      <c r="U71" s="20"/>
      <c r="V71" s="20">
        <v>15235628</v>
      </c>
      <c r="W71" s="20">
        <v>14300000</v>
      </c>
      <c r="X71" s="20"/>
      <c r="Y71" s="19"/>
      <c r="Z71" s="22">
        <v>28600000</v>
      </c>
    </row>
    <row r="72" spans="1:26" ht="13.5" hidden="1">
      <c r="A72" s="38" t="s">
        <v>115</v>
      </c>
      <c r="B72" s="18">
        <v>8351291</v>
      </c>
      <c r="C72" s="18"/>
      <c r="D72" s="19">
        <v>9100000</v>
      </c>
      <c r="E72" s="20">
        <v>9100000</v>
      </c>
      <c r="F72" s="20">
        <v>775224</v>
      </c>
      <c r="G72" s="20">
        <v>1005171</v>
      </c>
      <c r="H72" s="20">
        <v>998235</v>
      </c>
      <c r="I72" s="20">
        <v>2778630</v>
      </c>
      <c r="J72" s="20">
        <v>999619</v>
      </c>
      <c r="K72" s="20">
        <v>1001044</v>
      </c>
      <c r="L72" s="20">
        <v>997536</v>
      </c>
      <c r="M72" s="20">
        <v>2998199</v>
      </c>
      <c r="N72" s="20"/>
      <c r="O72" s="20"/>
      <c r="P72" s="20"/>
      <c r="Q72" s="20"/>
      <c r="R72" s="20"/>
      <c r="S72" s="20"/>
      <c r="T72" s="20"/>
      <c r="U72" s="20"/>
      <c r="V72" s="20">
        <v>5776829</v>
      </c>
      <c r="W72" s="20">
        <v>4550000</v>
      </c>
      <c r="X72" s="20"/>
      <c r="Y72" s="19"/>
      <c r="Z72" s="22">
        <v>9100000</v>
      </c>
    </row>
    <row r="73" spans="1:26" ht="13.5" hidden="1">
      <c r="A73" s="38" t="s">
        <v>116</v>
      </c>
      <c r="B73" s="18">
        <v>5383539</v>
      </c>
      <c r="C73" s="18"/>
      <c r="D73" s="19">
        <v>5760000</v>
      </c>
      <c r="E73" s="20">
        <v>5760000</v>
      </c>
      <c r="F73" s="20">
        <v>478654</v>
      </c>
      <c r="G73" s="20">
        <v>636454</v>
      </c>
      <c r="H73" s="20">
        <v>647521</v>
      </c>
      <c r="I73" s="20">
        <v>1762629</v>
      </c>
      <c r="J73" s="20">
        <v>635876</v>
      </c>
      <c r="K73" s="20">
        <v>642081</v>
      </c>
      <c r="L73" s="20">
        <v>635106</v>
      </c>
      <c r="M73" s="20">
        <v>1913063</v>
      </c>
      <c r="N73" s="20"/>
      <c r="O73" s="20"/>
      <c r="P73" s="20"/>
      <c r="Q73" s="20"/>
      <c r="R73" s="20"/>
      <c r="S73" s="20"/>
      <c r="T73" s="20"/>
      <c r="U73" s="20"/>
      <c r="V73" s="20">
        <v>3675692</v>
      </c>
      <c r="W73" s="20">
        <v>2880000</v>
      </c>
      <c r="X73" s="20"/>
      <c r="Y73" s="19"/>
      <c r="Z73" s="22">
        <v>5760000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7458819</v>
      </c>
      <c r="C75" s="27"/>
      <c r="D75" s="28">
        <v>6000000</v>
      </c>
      <c r="E75" s="29">
        <v>6000000</v>
      </c>
      <c r="F75" s="29"/>
      <c r="G75" s="29"/>
      <c r="H75" s="29">
        <v>556595</v>
      </c>
      <c r="I75" s="29">
        <v>556595</v>
      </c>
      <c r="J75" s="29">
        <v>766622</v>
      </c>
      <c r="K75" s="29">
        <v>793415</v>
      </c>
      <c r="L75" s="29">
        <v>841820</v>
      </c>
      <c r="M75" s="29">
        <v>2401857</v>
      </c>
      <c r="N75" s="29"/>
      <c r="O75" s="29"/>
      <c r="P75" s="29"/>
      <c r="Q75" s="29"/>
      <c r="R75" s="29"/>
      <c r="S75" s="29"/>
      <c r="T75" s="29"/>
      <c r="U75" s="29"/>
      <c r="V75" s="29">
        <v>2958452</v>
      </c>
      <c r="W75" s="29">
        <v>3000000</v>
      </c>
      <c r="X75" s="29"/>
      <c r="Y75" s="28"/>
      <c r="Z75" s="30">
        <v>6000000</v>
      </c>
    </row>
    <row r="76" spans="1:26" ht="13.5" hidden="1">
      <c r="A76" s="41" t="s">
        <v>120</v>
      </c>
      <c r="B76" s="31"/>
      <c r="C76" s="31"/>
      <c r="D76" s="32">
        <v>132831540</v>
      </c>
      <c r="E76" s="33">
        <v>132831540</v>
      </c>
      <c r="F76" s="33">
        <v>11224652</v>
      </c>
      <c r="G76" s="33">
        <v>12425918</v>
      </c>
      <c r="H76" s="33">
        <v>13626114</v>
      </c>
      <c r="I76" s="33">
        <v>37276684</v>
      </c>
      <c r="J76" s="33">
        <v>14110632</v>
      </c>
      <c r="K76" s="33">
        <v>13202788</v>
      </c>
      <c r="L76" s="33">
        <v>14450588</v>
      </c>
      <c r="M76" s="33">
        <v>41764008</v>
      </c>
      <c r="N76" s="33"/>
      <c r="O76" s="33"/>
      <c r="P76" s="33"/>
      <c r="Q76" s="33"/>
      <c r="R76" s="33"/>
      <c r="S76" s="33"/>
      <c r="T76" s="33"/>
      <c r="U76" s="33"/>
      <c r="V76" s="33">
        <v>79040692</v>
      </c>
      <c r="W76" s="33">
        <v>64971540</v>
      </c>
      <c r="X76" s="33"/>
      <c r="Y76" s="32"/>
      <c r="Z76" s="34">
        <v>132831540</v>
      </c>
    </row>
    <row r="77" spans="1:26" ht="13.5" hidden="1">
      <c r="A77" s="36" t="s">
        <v>31</v>
      </c>
      <c r="B77" s="18"/>
      <c r="C77" s="18"/>
      <c r="D77" s="19">
        <v>20600000</v>
      </c>
      <c r="E77" s="20">
        <v>20600000</v>
      </c>
      <c r="F77" s="20">
        <v>-26268</v>
      </c>
      <c r="G77" s="20">
        <v>2344453</v>
      </c>
      <c r="H77" s="20">
        <v>2266046</v>
      </c>
      <c r="I77" s="20">
        <v>4584231</v>
      </c>
      <c r="J77" s="20">
        <v>2363084</v>
      </c>
      <c r="K77" s="20">
        <v>2376229</v>
      </c>
      <c r="L77" s="20">
        <v>2283003</v>
      </c>
      <c r="M77" s="20">
        <v>7022316</v>
      </c>
      <c r="N77" s="20"/>
      <c r="O77" s="20"/>
      <c r="P77" s="20"/>
      <c r="Q77" s="20"/>
      <c r="R77" s="20"/>
      <c r="S77" s="20"/>
      <c r="T77" s="20"/>
      <c r="U77" s="20"/>
      <c r="V77" s="20">
        <v>11606547</v>
      </c>
      <c r="W77" s="20">
        <v>10300000</v>
      </c>
      <c r="X77" s="20"/>
      <c r="Y77" s="19"/>
      <c r="Z77" s="22">
        <v>20600000</v>
      </c>
    </row>
    <row r="78" spans="1:26" ht="13.5" hidden="1">
      <c r="A78" s="37" t="s">
        <v>32</v>
      </c>
      <c r="B78" s="18"/>
      <c r="C78" s="18"/>
      <c r="D78" s="19">
        <v>112231540</v>
      </c>
      <c r="E78" s="20">
        <v>112231540</v>
      </c>
      <c r="F78" s="20">
        <v>11250920</v>
      </c>
      <c r="G78" s="20">
        <v>10081465</v>
      </c>
      <c r="H78" s="20">
        <v>10803473</v>
      </c>
      <c r="I78" s="20">
        <v>32135858</v>
      </c>
      <c r="J78" s="20">
        <v>10980926</v>
      </c>
      <c r="K78" s="20">
        <v>10033144</v>
      </c>
      <c r="L78" s="20">
        <v>11325765</v>
      </c>
      <c r="M78" s="20">
        <v>32339835</v>
      </c>
      <c r="N78" s="20"/>
      <c r="O78" s="20"/>
      <c r="P78" s="20"/>
      <c r="Q78" s="20"/>
      <c r="R78" s="20"/>
      <c r="S78" s="20"/>
      <c r="T78" s="20"/>
      <c r="U78" s="20"/>
      <c r="V78" s="20">
        <v>64475693</v>
      </c>
      <c r="W78" s="20">
        <v>54671540</v>
      </c>
      <c r="X78" s="20"/>
      <c r="Y78" s="19"/>
      <c r="Z78" s="22">
        <v>112231540</v>
      </c>
    </row>
    <row r="79" spans="1:26" ht="13.5" hidden="1">
      <c r="A79" s="38" t="s">
        <v>113</v>
      </c>
      <c r="B79" s="18"/>
      <c r="C79" s="18"/>
      <c r="D79" s="19">
        <v>68771540</v>
      </c>
      <c r="E79" s="20">
        <v>68771540</v>
      </c>
      <c r="F79" s="20">
        <v>7198214</v>
      </c>
      <c r="G79" s="20">
        <v>5968562</v>
      </c>
      <c r="H79" s="20">
        <v>4922809</v>
      </c>
      <c r="I79" s="20">
        <v>18089585</v>
      </c>
      <c r="J79" s="20">
        <v>6262803</v>
      </c>
      <c r="K79" s="20">
        <v>6047731</v>
      </c>
      <c r="L79" s="20">
        <v>6616429</v>
      </c>
      <c r="M79" s="20">
        <v>18926963</v>
      </c>
      <c r="N79" s="20"/>
      <c r="O79" s="20"/>
      <c r="P79" s="20"/>
      <c r="Q79" s="20"/>
      <c r="R79" s="20"/>
      <c r="S79" s="20"/>
      <c r="T79" s="20"/>
      <c r="U79" s="20"/>
      <c r="V79" s="20">
        <v>37016548</v>
      </c>
      <c r="W79" s="20">
        <v>32941540</v>
      </c>
      <c r="X79" s="20"/>
      <c r="Y79" s="19"/>
      <c r="Z79" s="22">
        <v>68771540</v>
      </c>
    </row>
    <row r="80" spans="1:26" ht="13.5" hidden="1">
      <c r="A80" s="38" t="s">
        <v>114</v>
      </c>
      <c r="B80" s="18"/>
      <c r="C80" s="18"/>
      <c r="D80" s="19">
        <v>28600000</v>
      </c>
      <c r="E80" s="20">
        <v>28600000</v>
      </c>
      <c r="F80" s="20">
        <v>2798828</v>
      </c>
      <c r="G80" s="20">
        <v>2471278</v>
      </c>
      <c r="H80" s="20">
        <v>4234908</v>
      </c>
      <c r="I80" s="20">
        <v>9505014</v>
      </c>
      <c r="J80" s="20">
        <v>3082628</v>
      </c>
      <c r="K80" s="20">
        <v>2342288</v>
      </c>
      <c r="L80" s="20">
        <v>3076694</v>
      </c>
      <c r="M80" s="20">
        <v>8501610</v>
      </c>
      <c r="N80" s="20"/>
      <c r="O80" s="20"/>
      <c r="P80" s="20"/>
      <c r="Q80" s="20"/>
      <c r="R80" s="20"/>
      <c r="S80" s="20"/>
      <c r="T80" s="20"/>
      <c r="U80" s="20"/>
      <c r="V80" s="20">
        <v>18006624</v>
      </c>
      <c r="W80" s="20">
        <v>14300000</v>
      </c>
      <c r="X80" s="20"/>
      <c r="Y80" s="19"/>
      <c r="Z80" s="22">
        <v>28600000</v>
      </c>
    </row>
    <row r="81" spans="1:26" ht="13.5" hidden="1">
      <c r="A81" s="38" t="s">
        <v>115</v>
      </c>
      <c r="B81" s="18"/>
      <c r="C81" s="18"/>
      <c r="D81" s="19">
        <v>9100000</v>
      </c>
      <c r="E81" s="20">
        <v>9100000</v>
      </c>
      <c r="F81" s="20">
        <v>775224</v>
      </c>
      <c r="G81" s="20">
        <v>1005171</v>
      </c>
      <c r="H81" s="20">
        <v>998235</v>
      </c>
      <c r="I81" s="20">
        <v>2778630</v>
      </c>
      <c r="J81" s="20">
        <v>999619</v>
      </c>
      <c r="K81" s="20">
        <v>1001044</v>
      </c>
      <c r="L81" s="20">
        <v>997536</v>
      </c>
      <c r="M81" s="20">
        <v>2998199</v>
      </c>
      <c r="N81" s="20"/>
      <c r="O81" s="20"/>
      <c r="P81" s="20"/>
      <c r="Q81" s="20"/>
      <c r="R81" s="20"/>
      <c r="S81" s="20"/>
      <c r="T81" s="20"/>
      <c r="U81" s="20"/>
      <c r="V81" s="20">
        <v>5776829</v>
      </c>
      <c r="W81" s="20">
        <v>4550000</v>
      </c>
      <c r="X81" s="20"/>
      <c r="Y81" s="19"/>
      <c r="Z81" s="22">
        <v>9100000</v>
      </c>
    </row>
    <row r="82" spans="1:26" ht="13.5" hidden="1">
      <c r="A82" s="38" t="s">
        <v>116</v>
      </c>
      <c r="B82" s="18"/>
      <c r="C82" s="18"/>
      <c r="D82" s="19">
        <v>5760000</v>
      </c>
      <c r="E82" s="20">
        <v>5760000</v>
      </c>
      <c r="F82" s="20">
        <v>478654</v>
      </c>
      <c r="G82" s="20">
        <v>636454</v>
      </c>
      <c r="H82" s="20">
        <v>647521</v>
      </c>
      <c r="I82" s="20">
        <v>1762629</v>
      </c>
      <c r="J82" s="20">
        <v>635876</v>
      </c>
      <c r="K82" s="20">
        <v>642081</v>
      </c>
      <c r="L82" s="20">
        <v>635106</v>
      </c>
      <c r="M82" s="20">
        <v>1913063</v>
      </c>
      <c r="N82" s="20"/>
      <c r="O82" s="20"/>
      <c r="P82" s="20"/>
      <c r="Q82" s="20"/>
      <c r="R82" s="20"/>
      <c r="S82" s="20"/>
      <c r="T82" s="20"/>
      <c r="U82" s="20"/>
      <c r="V82" s="20">
        <v>3675692</v>
      </c>
      <c r="W82" s="20">
        <v>2880000</v>
      </c>
      <c r="X82" s="20"/>
      <c r="Y82" s="19"/>
      <c r="Z82" s="22">
        <v>5760000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>
        <v>556595</v>
      </c>
      <c r="I84" s="29">
        <v>556595</v>
      </c>
      <c r="J84" s="29">
        <v>766622</v>
      </c>
      <c r="K84" s="29">
        <v>793415</v>
      </c>
      <c r="L84" s="29">
        <v>841820</v>
      </c>
      <c r="M84" s="29">
        <v>2401857</v>
      </c>
      <c r="N84" s="29"/>
      <c r="O84" s="29"/>
      <c r="P84" s="29"/>
      <c r="Q84" s="29"/>
      <c r="R84" s="29"/>
      <c r="S84" s="29"/>
      <c r="T84" s="29"/>
      <c r="U84" s="29"/>
      <c r="V84" s="29">
        <v>2958452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42550050</v>
      </c>
      <c r="E5" s="59">
        <v>42550050</v>
      </c>
      <c r="F5" s="59">
        <v>4777038</v>
      </c>
      <c r="G5" s="59">
        <v>3063260</v>
      </c>
      <c r="H5" s="59">
        <v>4682023</v>
      </c>
      <c r="I5" s="59">
        <v>12522321</v>
      </c>
      <c r="J5" s="59">
        <v>4610837</v>
      </c>
      <c r="K5" s="59">
        <v>4053953</v>
      </c>
      <c r="L5" s="59">
        <v>0</v>
      </c>
      <c r="M5" s="59">
        <v>8664790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21187111</v>
      </c>
      <c r="W5" s="59">
        <v>21275025</v>
      </c>
      <c r="X5" s="59">
        <v>-87914</v>
      </c>
      <c r="Y5" s="60">
        <v>-0.41</v>
      </c>
      <c r="Z5" s="61">
        <v>42550050</v>
      </c>
    </row>
    <row r="6" spans="1:26" ht="13.5">
      <c r="A6" s="57" t="s">
        <v>32</v>
      </c>
      <c r="B6" s="18">
        <v>0</v>
      </c>
      <c r="C6" s="18">
        <v>0</v>
      </c>
      <c r="D6" s="58">
        <v>111754566</v>
      </c>
      <c r="E6" s="59">
        <v>111754566</v>
      </c>
      <c r="F6" s="59">
        <v>8904114</v>
      </c>
      <c r="G6" s="59">
        <v>7367936</v>
      </c>
      <c r="H6" s="59">
        <v>9132261</v>
      </c>
      <c r="I6" s="59">
        <v>25404311</v>
      </c>
      <c r="J6" s="59">
        <v>9337203</v>
      </c>
      <c r="K6" s="59">
        <v>7959584</v>
      </c>
      <c r="L6" s="59">
        <v>0</v>
      </c>
      <c r="M6" s="59">
        <v>17296787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42701098</v>
      </c>
      <c r="W6" s="59">
        <v>55877283</v>
      </c>
      <c r="X6" s="59">
        <v>-13176185</v>
      </c>
      <c r="Y6" s="60">
        <v>-23.58</v>
      </c>
      <c r="Z6" s="61">
        <v>111754566</v>
      </c>
    </row>
    <row r="7" spans="1:26" ht="13.5">
      <c r="A7" s="57" t="s">
        <v>33</v>
      </c>
      <c r="B7" s="18">
        <v>0</v>
      </c>
      <c r="C7" s="18">
        <v>0</v>
      </c>
      <c r="D7" s="58">
        <v>356000</v>
      </c>
      <c r="E7" s="59">
        <v>356000</v>
      </c>
      <c r="F7" s="59">
        <v>367</v>
      </c>
      <c r="G7" s="59">
        <v>717</v>
      </c>
      <c r="H7" s="59">
        <v>313</v>
      </c>
      <c r="I7" s="59">
        <v>1397</v>
      </c>
      <c r="J7" s="59">
        <v>248</v>
      </c>
      <c r="K7" s="59">
        <v>218</v>
      </c>
      <c r="L7" s="59">
        <v>0</v>
      </c>
      <c r="M7" s="59">
        <v>466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1863</v>
      </c>
      <c r="W7" s="59">
        <v>178000</v>
      </c>
      <c r="X7" s="59">
        <v>-176137</v>
      </c>
      <c r="Y7" s="60">
        <v>-98.95</v>
      </c>
      <c r="Z7" s="61">
        <v>356000</v>
      </c>
    </row>
    <row r="8" spans="1:26" ht="13.5">
      <c r="A8" s="57" t="s">
        <v>34</v>
      </c>
      <c r="B8" s="18">
        <v>0</v>
      </c>
      <c r="C8" s="18">
        <v>0</v>
      </c>
      <c r="D8" s="58">
        <v>53097250</v>
      </c>
      <c r="E8" s="59">
        <v>53097250</v>
      </c>
      <c r="F8" s="59">
        <v>1550000</v>
      </c>
      <c r="G8" s="59">
        <v>20666000</v>
      </c>
      <c r="H8" s="59">
        <v>890000</v>
      </c>
      <c r="I8" s="59">
        <v>23106000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23106000</v>
      </c>
      <c r="W8" s="59">
        <v>26548625</v>
      </c>
      <c r="X8" s="59">
        <v>-3442625</v>
      </c>
      <c r="Y8" s="60">
        <v>-12.97</v>
      </c>
      <c r="Z8" s="61">
        <v>53097250</v>
      </c>
    </row>
    <row r="9" spans="1:26" ht="13.5">
      <c r="A9" s="57" t="s">
        <v>35</v>
      </c>
      <c r="B9" s="18">
        <v>0</v>
      </c>
      <c r="C9" s="18">
        <v>0</v>
      </c>
      <c r="D9" s="58">
        <v>27319950</v>
      </c>
      <c r="E9" s="59">
        <v>27319950</v>
      </c>
      <c r="F9" s="59">
        <v>2596386</v>
      </c>
      <c r="G9" s="59">
        <v>2456115</v>
      </c>
      <c r="H9" s="59">
        <v>1903565</v>
      </c>
      <c r="I9" s="59">
        <v>6956066</v>
      </c>
      <c r="J9" s="59">
        <v>-3331275</v>
      </c>
      <c r="K9" s="59">
        <v>729021</v>
      </c>
      <c r="L9" s="59">
        <v>0</v>
      </c>
      <c r="M9" s="59">
        <v>-2602254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4353812</v>
      </c>
      <c r="W9" s="59">
        <v>13659975</v>
      </c>
      <c r="X9" s="59">
        <v>-9306163</v>
      </c>
      <c r="Y9" s="60">
        <v>-68.13</v>
      </c>
      <c r="Z9" s="61">
        <v>27319950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235077816</v>
      </c>
      <c r="E10" s="65">
        <f t="shared" si="0"/>
        <v>235077816</v>
      </c>
      <c r="F10" s="65">
        <f t="shared" si="0"/>
        <v>17827905</v>
      </c>
      <c r="G10" s="65">
        <f t="shared" si="0"/>
        <v>33554028</v>
      </c>
      <c r="H10" s="65">
        <f t="shared" si="0"/>
        <v>16608162</v>
      </c>
      <c r="I10" s="65">
        <f t="shared" si="0"/>
        <v>67990095</v>
      </c>
      <c r="J10" s="65">
        <f t="shared" si="0"/>
        <v>10617013</v>
      </c>
      <c r="K10" s="65">
        <f t="shared" si="0"/>
        <v>12742776</v>
      </c>
      <c r="L10" s="65">
        <f t="shared" si="0"/>
        <v>0</v>
      </c>
      <c r="M10" s="65">
        <f t="shared" si="0"/>
        <v>23359789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91349884</v>
      </c>
      <c r="W10" s="65">
        <f t="shared" si="0"/>
        <v>117538908</v>
      </c>
      <c r="X10" s="65">
        <f t="shared" si="0"/>
        <v>-26189024</v>
      </c>
      <c r="Y10" s="66">
        <f>+IF(W10&lt;&gt;0,(X10/W10)*100,0)</f>
        <v>-22.281153062950015</v>
      </c>
      <c r="Z10" s="67">
        <f t="shared" si="0"/>
        <v>235077816</v>
      </c>
    </row>
    <row r="11" spans="1:26" ht="13.5">
      <c r="A11" s="57" t="s">
        <v>36</v>
      </c>
      <c r="B11" s="18">
        <v>0</v>
      </c>
      <c r="C11" s="18">
        <v>0</v>
      </c>
      <c r="D11" s="58">
        <v>72817835</v>
      </c>
      <c r="E11" s="59">
        <v>72817835</v>
      </c>
      <c r="F11" s="59">
        <v>6184522</v>
      </c>
      <c r="G11" s="59">
        <v>5612378</v>
      </c>
      <c r="H11" s="59">
        <v>5420664</v>
      </c>
      <c r="I11" s="59">
        <v>17217564</v>
      </c>
      <c r="J11" s="59">
        <v>5760476</v>
      </c>
      <c r="K11" s="59">
        <v>5728347</v>
      </c>
      <c r="L11" s="59">
        <v>0</v>
      </c>
      <c r="M11" s="59">
        <v>11488823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28706387</v>
      </c>
      <c r="W11" s="59">
        <v>36408918</v>
      </c>
      <c r="X11" s="59">
        <v>-7702531</v>
      </c>
      <c r="Y11" s="60">
        <v>-21.16</v>
      </c>
      <c r="Z11" s="61">
        <v>72817835</v>
      </c>
    </row>
    <row r="12" spans="1:26" ht="13.5">
      <c r="A12" s="57" t="s">
        <v>37</v>
      </c>
      <c r="B12" s="18">
        <v>0</v>
      </c>
      <c r="C12" s="18">
        <v>0</v>
      </c>
      <c r="D12" s="58">
        <v>5027357</v>
      </c>
      <c r="E12" s="59">
        <v>5027357</v>
      </c>
      <c r="F12" s="59">
        <v>0</v>
      </c>
      <c r="G12" s="59">
        <v>512938</v>
      </c>
      <c r="H12" s="59">
        <v>519332</v>
      </c>
      <c r="I12" s="59">
        <v>1032270</v>
      </c>
      <c r="J12" s="59">
        <v>512779</v>
      </c>
      <c r="K12" s="59">
        <v>544822</v>
      </c>
      <c r="L12" s="59">
        <v>0</v>
      </c>
      <c r="M12" s="59">
        <v>1057601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2089871</v>
      </c>
      <c r="W12" s="59">
        <v>2513679</v>
      </c>
      <c r="X12" s="59">
        <v>-423808</v>
      </c>
      <c r="Y12" s="60">
        <v>-16.86</v>
      </c>
      <c r="Z12" s="61">
        <v>5027357</v>
      </c>
    </row>
    <row r="13" spans="1:26" ht="13.5">
      <c r="A13" s="57" t="s">
        <v>106</v>
      </c>
      <c r="B13" s="18">
        <v>0</v>
      </c>
      <c r="C13" s="18">
        <v>0</v>
      </c>
      <c r="D13" s="58">
        <v>7500000</v>
      </c>
      <c r="E13" s="59">
        <v>7500000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3750000</v>
      </c>
      <c r="X13" s="59">
        <v>-3750000</v>
      </c>
      <c r="Y13" s="60">
        <v>-100</v>
      </c>
      <c r="Z13" s="61">
        <v>7500000</v>
      </c>
    </row>
    <row r="14" spans="1:26" ht="13.5">
      <c r="A14" s="57" t="s">
        <v>38</v>
      </c>
      <c r="B14" s="18">
        <v>0</v>
      </c>
      <c r="C14" s="18">
        <v>0</v>
      </c>
      <c r="D14" s="58">
        <v>3100000</v>
      </c>
      <c r="E14" s="59">
        <v>3100000</v>
      </c>
      <c r="F14" s="59">
        <v>104180</v>
      </c>
      <c r="G14" s="59">
        <v>229898</v>
      </c>
      <c r="H14" s="59">
        <v>100327</v>
      </c>
      <c r="I14" s="59">
        <v>434405</v>
      </c>
      <c r="J14" s="59">
        <v>103384</v>
      </c>
      <c r="K14" s="59">
        <v>99797</v>
      </c>
      <c r="L14" s="59">
        <v>0</v>
      </c>
      <c r="M14" s="59">
        <v>203181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637586</v>
      </c>
      <c r="W14" s="59">
        <v>1550000</v>
      </c>
      <c r="X14" s="59">
        <v>-912414</v>
      </c>
      <c r="Y14" s="60">
        <v>-58.87</v>
      </c>
      <c r="Z14" s="61">
        <v>3100000</v>
      </c>
    </row>
    <row r="15" spans="1:26" ht="13.5">
      <c r="A15" s="57" t="s">
        <v>39</v>
      </c>
      <c r="B15" s="18">
        <v>0</v>
      </c>
      <c r="C15" s="18">
        <v>0</v>
      </c>
      <c r="D15" s="58">
        <v>75498940</v>
      </c>
      <c r="E15" s="59">
        <v>75498940</v>
      </c>
      <c r="F15" s="59">
        <v>3896008</v>
      </c>
      <c r="G15" s="59">
        <v>10702473</v>
      </c>
      <c r="H15" s="59">
        <v>9408026</v>
      </c>
      <c r="I15" s="59">
        <v>24006507</v>
      </c>
      <c r="J15" s="59">
        <v>5817234</v>
      </c>
      <c r="K15" s="59">
        <v>5412973</v>
      </c>
      <c r="L15" s="59">
        <v>0</v>
      </c>
      <c r="M15" s="59">
        <v>11230207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35236714</v>
      </c>
      <c r="W15" s="59">
        <v>37749470</v>
      </c>
      <c r="X15" s="59">
        <v>-2512756</v>
      </c>
      <c r="Y15" s="60">
        <v>-6.66</v>
      </c>
      <c r="Z15" s="61">
        <v>75498940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73961182</v>
      </c>
      <c r="E17" s="59">
        <v>73961182</v>
      </c>
      <c r="F17" s="59">
        <v>2070535</v>
      </c>
      <c r="G17" s="59">
        <v>5797655</v>
      </c>
      <c r="H17" s="59">
        <v>8155842</v>
      </c>
      <c r="I17" s="59">
        <v>16024032</v>
      </c>
      <c r="J17" s="59">
        <v>7769060</v>
      </c>
      <c r="K17" s="59">
        <v>2070809</v>
      </c>
      <c r="L17" s="59">
        <v>0</v>
      </c>
      <c r="M17" s="59">
        <v>9839869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25863901</v>
      </c>
      <c r="W17" s="59">
        <v>36980591</v>
      </c>
      <c r="X17" s="59">
        <v>-11116690</v>
      </c>
      <c r="Y17" s="60">
        <v>-30.06</v>
      </c>
      <c r="Z17" s="61">
        <v>73961182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237905314</v>
      </c>
      <c r="E18" s="72">
        <f t="shared" si="1"/>
        <v>237905314</v>
      </c>
      <c r="F18" s="72">
        <f t="shared" si="1"/>
        <v>12255245</v>
      </c>
      <c r="G18" s="72">
        <f t="shared" si="1"/>
        <v>22855342</v>
      </c>
      <c r="H18" s="72">
        <f t="shared" si="1"/>
        <v>23604191</v>
      </c>
      <c r="I18" s="72">
        <f t="shared" si="1"/>
        <v>58714778</v>
      </c>
      <c r="J18" s="72">
        <f t="shared" si="1"/>
        <v>19962933</v>
      </c>
      <c r="K18" s="72">
        <f t="shared" si="1"/>
        <v>13856748</v>
      </c>
      <c r="L18" s="72">
        <f t="shared" si="1"/>
        <v>0</v>
      </c>
      <c r="M18" s="72">
        <f t="shared" si="1"/>
        <v>33819681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92534459</v>
      </c>
      <c r="W18" s="72">
        <f t="shared" si="1"/>
        <v>118952658</v>
      </c>
      <c r="X18" s="72">
        <f t="shared" si="1"/>
        <v>-26418199</v>
      </c>
      <c r="Y18" s="66">
        <f>+IF(W18&lt;&gt;0,(X18/W18)*100,0)</f>
        <v>-22.20900267735085</v>
      </c>
      <c r="Z18" s="73">
        <f t="shared" si="1"/>
        <v>237905314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-2827498</v>
      </c>
      <c r="E19" s="76">
        <f t="shared" si="2"/>
        <v>-2827498</v>
      </c>
      <c r="F19" s="76">
        <f t="shared" si="2"/>
        <v>5572660</v>
      </c>
      <c r="G19" s="76">
        <f t="shared" si="2"/>
        <v>10698686</v>
      </c>
      <c r="H19" s="76">
        <f t="shared" si="2"/>
        <v>-6996029</v>
      </c>
      <c r="I19" s="76">
        <f t="shared" si="2"/>
        <v>9275317</v>
      </c>
      <c r="J19" s="76">
        <f t="shared" si="2"/>
        <v>-9345920</v>
      </c>
      <c r="K19" s="76">
        <f t="shared" si="2"/>
        <v>-1113972</v>
      </c>
      <c r="L19" s="76">
        <f t="shared" si="2"/>
        <v>0</v>
      </c>
      <c r="M19" s="76">
        <f t="shared" si="2"/>
        <v>-10459892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-1184575</v>
      </c>
      <c r="W19" s="76">
        <f>IF(E10=E18,0,W10-W18)</f>
        <v>-1413750</v>
      </c>
      <c r="X19" s="76">
        <f t="shared" si="2"/>
        <v>229175</v>
      </c>
      <c r="Y19" s="77">
        <f>+IF(W19&lt;&gt;0,(X19/W19)*100,0)</f>
        <v>-16.210433244916004</v>
      </c>
      <c r="Z19" s="78">
        <f t="shared" si="2"/>
        <v>-2827498</v>
      </c>
    </row>
    <row r="20" spans="1:26" ht="13.5">
      <c r="A20" s="57" t="s">
        <v>44</v>
      </c>
      <c r="B20" s="18">
        <v>0</v>
      </c>
      <c r="C20" s="18">
        <v>0</v>
      </c>
      <c r="D20" s="58">
        <v>19346750</v>
      </c>
      <c r="E20" s="59">
        <v>19346750</v>
      </c>
      <c r="F20" s="59">
        <v>0</v>
      </c>
      <c r="G20" s="59">
        <v>10000000</v>
      </c>
      <c r="H20" s="59">
        <v>0</v>
      </c>
      <c r="I20" s="59">
        <v>10000000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10000000</v>
      </c>
      <c r="W20" s="59">
        <v>9673375</v>
      </c>
      <c r="X20" s="59">
        <v>326625</v>
      </c>
      <c r="Y20" s="60">
        <v>3.38</v>
      </c>
      <c r="Z20" s="61">
        <v>19346750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16519252</v>
      </c>
      <c r="E22" s="87">
        <f t="shared" si="3"/>
        <v>16519252</v>
      </c>
      <c r="F22" s="87">
        <f t="shared" si="3"/>
        <v>5572660</v>
      </c>
      <c r="G22" s="87">
        <f t="shared" si="3"/>
        <v>20698686</v>
      </c>
      <c r="H22" s="87">
        <f t="shared" si="3"/>
        <v>-6996029</v>
      </c>
      <c r="I22" s="87">
        <f t="shared" si="3"/>
        <v>19275317</v>
      </c>
      <c r="J22" s="87">
        <f t="shared" si="3"/>
        <v>-9345920</v>
      </c>
      <c r="K22" s="87">
        <f t="shared" si="3"/>
        <v>-1113972</v>
      </c>
      <c r="L22" s="87">
        <f t="shared" si="3"/>
        <v>0</v>
      </c>
      <c r="M22" s="87">
        <f t="shared" si="3"/>
        <v>-10459892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8815425</v>
      </c>
      <c r="W22" s="87">
        <f t="shared" si="3"/>
        <v>8259625</v>
      </c>
      <c r="X22" s="87">
        <f t="shared" si="3"/>
        <v>555800</v>
      </c>
      <c r="Y22" s="88">
        <f>+IF(W22&lt;&gt;0,(X22/W22)*100,0)</f>
        <v>6.729119058068616</v>
      </c>
      <c r="Z22" s="89">
        <f t="shared" si="3"/>
        <v>16519252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16519252</v>
      </c>
      <c r="E24" s="76">
        <f t="shared" si="4"/>
        <v>16519252</v>
      </c>
      <c r="F24" s="76">
        <f t="shared" si="4"/>
        <v>5572660</v>
      </c>
      <c r="G24" s="76">
        <f t="shared" si="4"/>
        <v>20698686</v>
      </c>
      <c r="H24" s="76">
        <f t="shared" si="4"/>
        <v>-6996029</v>
      </c>
      <c r="I24" s="76">
        <f t="shared" si="4"/>
        <v>19275317</v>
      </c>
      <c r="J24" s="76">
        <f t="shared" si="4"/>
        <v>-9345920</v>
      </c>
      <c r="K24" s="76">
        <f t="shared" si="4"/>
        <v>-1113972</v>
      </c>
      <c r="L24" s="76">
        <f t="shared" si="4"/>
        <v>0</v>
      </c>
      <c r="M24" s="76">
        <f t="shared" si="4"/>
        <v>-10459892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8815425</v>
      </c>
      <c r="W24" s="76">
        <f t="shared" si="4"/>
        <v>8259625</v>
      </c>
      <c r="X24" s="76">
        <f t="shared" si="4"/>
        <v>555800</v>
      </c>
      <c r="Y24" s="77">
        <f>+IF(W24&lt;&gt;0,(X24/W24)*100,0)</f>
        <v>6.729119058068616</v>
      </c>
      <c r="Z24" s="78">
        <f t="shared" si="4"/>
        <v>16519252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19346750</v>
      </c>
      <c r="E27" s="99">
        <v>19346750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9673375</v>
      </c>
      <c r="X27" s="99">
        <v>-9673375</v>
      </c>
      <c r="Y27" s="100">
        <v>-100</v>
      </c>
      <c r="Z27" s="101">
        <v>19346750</v>
      </c>
    </row>
    <row r="28" spans="1:26" ht="13.5">
      <c r="A28" s="102" t="s">
        <v>44</v>
      </c>
      <c r="B28" s="18">
        <v>0</v>
      </c>
      <c r="C28" s="18">
        <v>0</v>
      </c>
      <c r="D28" s="58">
        <v>19346750</v>
      </c>
      <c r="E28" s="59">
        <v>19346750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9673375</v>
      </c>
      <c r="X28" s="59">
        <v>-9673375</v>
      </c>
      <c r="Y28" s="60">
        <v>-100</v>
      </c>
      <c r="Z28" s="61">
        <v>19346750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19346750</v>
      </c>
      <c r="E32" s="99">
        <f t="shared" si="5"/>
        <v>19346750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9673375</v>
      </c>
      <c r="X32" s="99">
        <f t="shared" si="5"/>
        <v>-9673375</v>
      </c>
      <c r="Y32" s="100">
        <f>+IF(W32&lt;&gt;0,(X32/W32)*100,0)</f>
        <v>-100</v>
      </c>
      <c r="Z32" s="101">
        <f t="shared" si="5"/>
        <v>19346750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24082392</v>
      </c>
      <c r="E35" s="59">
        <v>24082392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12041196</v>
      </c>
      <c r="X35" s="59">
        <v>-12041196</v>
      </c>
      <c r="Y35" s="60">
        <v>-100</v>
      </c>
      <c r="Z35" s="61">
        <v>24082392</v>
      </c>
    </row>
    <row r="36" spans="1:26" ht="13.5">
      <c r="A36" s="57" t="s">
        <v>53</v>
      </c>
      <c r="B36" s="18">
        <v>0</v>
      </c>
      <c r="C36" s="18">
        <v>0</v>
      </c>
      <c r="D36" s="58">
        <v>815453000</v>
      </c>
      <c r="E36" s="59">
        <v>815453000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407726500</v>
      </c>
      <c r="X36" s="59">
        <v>-407726500</v>
      </c>
      <c r="Y36" s="60">
        <v>-100</v>
      </c>
      <c r="Z36" s="61">
        <v>815453000</v>
      </c>
    </row>
    <row r="37" spans="1:26" ht="13.5">
      <c r="A37" s="57" t="s">
        <v>54</v>
      </c>
      <c r="B37" s="18">
        <v>0</v>
      </c>
      <c r="C37" s="18">
        <v>0</v>
      </c>
      <c r="D37" s="58">
        <v>9248137</v>
      </c>
      <c r="E37" s="59">
        <v>9248137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4624069</v>
      </c>
      <c r="X37" s="59">
        <v>-4624069</v>
      </c>
      <c r="Y37" s="60">
        <v>-100</v>
      </c>
      <c r="Z37" s="61">
        <v>9248137</v>
      </c>
    </row>
    <row r="38" spans="1:26" ht="13.5">
      <c r="A38" s="57" t="s">
        <v>55</v>
      </c>
      <c r="B38" s="18">
        <v>0</v>
      </c>
      <c r="C38" s="18">
        <v>0</v>
      </c>
      <c r="D38" s="58">
        <v>49521000</v>
      </c>
      <c r="E38" s="59">
        <v>49521000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24760500</v>
      </c>
      <c r="X38" s="59">
        <v>-24760500</v>
      </c>
      <c r="Y38" s="60">
        <v>-100</v>
      </c>
      <c r="Z38" s="61">
        <v>49521000</v>
      </c>
    </row>
    <row r="39" spans="1:26" ht="13.5">
      <c r="A39" s="57" t="s">
        <v>56</v>
      </c>
      <c r="B39" s="18">
        <v>0</v>
      </c>
      <c r="C39" s="18">
        <v>0</v>
      </c>
      <c r="D39" s="58">
        <v>780766255</v>
      </c>
      <c r="E39" s="59">
        <v>780766255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390383128</v>
      </c>
      <c r="X39" s="59">
        <v>-390383128</v>
      </c>
      <c r="Y39" s="60">
        <v>-100</v>
      </c>
      <c r="Z39" s="61">
        <v>780766255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-3632164</v>
      </c>
      <c r="C42" s="18">
        <v>0</v>
      </c>
      <c r="D42" s="58">
        <v>36293332</v>
      </c>
      <c r="E42" s="59">
        <v>36293332</v>
      </c>
      <c r="F42" s="59">
        <v>5572222</v>
      </c>
      <c r="G42" s="59">
        <v>20698686</v>
      </c>
      <c r="H42" s="59">
        <v>-6996029</v>
      </c>
      <c r="I42" s="59">
        <v>19274879</v>
      </c>
      <c r="J42" s="59">
        <v>-9345920</v>
      </c>
      <c r="K42" s="59">
        <v>-1113972</v>
      </c>
      <c r="L42" s="59">
        <v>0</v>
      </c>
      <c r="M42" s="59">
        <v>-10459892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8814987</v>
      </c>
      <c r="W42" s="59">
        <v>52434890</v>
      </c>
      <c r="X42" s="59">
        <v>-43619903</v>
      </c>
      <c r="Y42" s="60">
        <v>-83.19</v>
      </c>
      <c r="Z42" s="61">
        <v>36293332</v>
      </c>
    </row>
    <row r="43" spans="1:26" ht="13.5">
      <c r="A43" s="57" t="s">
        <v>59</v>
      </c>
      <c r="B43" s="18">
        <v>0</v>
      </c>
      <c r="C43" s="18">
        <v>0</v>
      </c>
      <c r="D43" s="58">
        <v>-14846750</v>
      </c>
      <c r="E43" s="59">
        <v>-14846750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-17310000</v>
      </c>
      <c r="X43" s="59">
        <v>17310000</v>
      </c>
      <c r="Y43" s="60">
        <v>-100</v>
      </c>
      <c r="Z43" s="61">
        <v>-14846750</v>
      </c>
    </row>
    <row r="44" spans="1:26" ht="13.5">
      <c r="A44" s="57" t="s">
        <v>60</v>
      </c>
      <c r="B44" s="18">
        <v>0</v>
      </c>
      <c r="C44" s="18">
        <v>0</v>
      </c>
      <c r="D44" s="58">
        <v>231000</v>
      </c>
      <c r="E44" s="59">
        <v>231000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231000</v>
      </c>
    </row>
    <row r="45" spans="1:26" ht="13.5">
      <c r="A45" s="69" t="s">
        <v>61</v>
      </c>
      <c r="B45" s="21">
        <v>-3632164</v>
      </c>
      <c r="C45" s="21">
        <v>0</v>
      </c>
      <c r="D45" s="98">
        <v>31949582</v>
      </c>
      <c r="E45" s="99">
        <v>31949582</v>
      </c>
      <c r="F45" s="99">
        <v>5572222</v>
      </c>
      <c r="G45" s="99">
        <v>26270908</v>
      </c>
      <c r="H45" s="99">
        <v>19274879</v>
      </c>
      <c r="I45" s="99">
        <v>19274879</v>
      </c>
      <c r="J45" s="99">
        <v>9928959</v>
      </c>
      <c r="K45" s="99">
        <v>8814987</v>
      </c>
      <c r="L45" s="99">
        <v>0</v>
      </c>
      <c r="M45" s="99">
        <v>8814987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8814987</v>
      </c>
      <c r="W45" s="99">
        <v>45396890</v>
      </c>
      <c r="X45" s="99">
        <v>-36581903</v>
      </c>
      <c r="Y45" s="100">
        <v>-80.58</v>
      </c>
      <c r="Z45" s="101">
        <v>31949582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10387037</v>
      </c>
      <c r="C49" s="51">
        <v>0</v>
      </c>
      <c r="D49" s="128">
        <v>7296507</v>
      </c>
      <c r="E49" s="53">
        <v>5025149</v>
      </c>
      <c r="F49" s="53">
        <v>0</v>
      </c>
      <c r="G49" s="53">
        <v>0</v>
      </c>
      <c r="H49" s="53">
        <v>0</v>
      </c>
      <c r="I49" s="53">
        <v>3437457</v>
      </c>
      <c r="J49" s="53">
        <v>0</v>
      </c>
      <c r="K49" s="53">
        <v>0</v>
      </c>
      <c r="L49" s="53">
        <v>0</v>
      </c>
      <c r="M49" s="53">
        <v>5512321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95858629</v>
      </c>
      <c r="W49" s="53">
        <v>0</v>
      </c>
      <c r="X49" s="53">
        <v>0</v>
      </c>
      <c r="Y49" s="53">
        <v>127517100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895975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3586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899561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98.74817429032194</v>
      </c>
      <c r="E58" s="7">
        <f t="shared" si="6"/>
        <v>98.74817429032194</v>
      </c>
      <c r="F58" s="7">
        <f t="shared" si="6"/>
        <v>99.99693674333014</v>
      </c>
      <c r="G58" s="7">
        <f t="shared" si="6"/>
        <v>100.00228483030284</v>
      </c>
      <c r="H58" s="7">
        <f t="shared" si="6"/>
        <v>100</v>
      </c>
      <c r="I58" s="7">
        <f t="shared" si="6"/>
        <v>99.99950946683263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99.9996751129883</v>
      </c>
      <c r="W58" s="7">
        <f t="shared" si="6"/>
        <v>99.7333054916369</v>
      </c>
      <c r="X58" s="7">
        <f t="shared" si="6"/>
        <v>0</v>
      </c>
      <c r="Y58" s="7">
        <f t="shared" si="6"/>
        <v>0</v>
      </c>
      <c r="Z58" s="8">
        <f t="shared" si="6"/>
        <v>98.74817429032194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100.68613315378008</v>
      </c>
      <c r="E59" s="10">
        <f t="shared" si="7"/>
        <v>100.68613315378008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96.98225971532348</v>
      </c>
      <c r="X59" s="10">
        <f t="shared" si="7"/>
        <v>0</v>
      </c>
      <c r="Y59" s="10">
        <f t="shared" si="7"/>
        <v>0</v>
      </c>
      <c r="Z59" s="11">
        <f t="shared" si="7"/>
        <v>100.68613315378008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97.90025044703766</v>
      </c>
      <c r="E60" s="13">
        <f t="shared" si="7"/>
        <v>97.90025044703766</v>
      </c>
      <c r="F60" s="13">
        <f t="shared" si="7"/>
        <v>99.99508092551376</v>
      </c>
      <c r="G60" s="13">
        <f t="shared" si="7"/>
        <v>100.00332521889442</v>
      </c>
      <c r="H60" s="13">
        <f t="shared" si="7"/>
        <v>100</v>
      </c>
      <c r="I60" s="13">
        <f t="shared" si="7"/>
        <v>99.99924028642225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99.99954802099</v>
      </c>
      <c r="W60" s="13">
        <f t="shared" si="7"/>
        <v>100.83167249145465</v>
      </c>
      <c r="X60" s="13">
        <f t="shared" si="7"/>
        <v>0</v>
      </c>
      <c r="Y60" s="13">
        <f t="shared" si="7"/>
        <v>0</v>
      </c>
      <c r="Z60" s="14">
        <f t="shared" si="7"/>
        <v>97.90025044703766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96.61615275981093</v>
      </c>
      <c r="E61" s="13">
        <f t="shared" si="7"/>
        <v>96.61615275981093</v>
      </c>
      <c r="F61" s="13">
        <f t="shared" si="7"/>
        <v>99.99251085285142</v>
      </c>
      <c r="G61" s="13">
        <f t="shared" si="7"/>
        <v>100</v>
      </c>
      <c r="H61" s="13">
        <f t="shared" si="7"/>
        <v>100</v>
      </c>
      <c r="I61" s="13">
        <f t="shared" si="7"/>
        <v>99.99737526957419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99.99848541847007</v>
      </c>
      <c r="W61" s="13">
        <f t="shared" si="7"/>
        <v>99.7809822996887</v>
      </c>
      <c r="X61" s="13">
        <f t="shared" si="7"/>
        <v>0</v>
      </c>
      <c r="Y61" s="13">
        <f t="shared" si="7"/>
        <v>0</v>
      </c>
      <c r="Z61" s="14">
        <f t="shared" si="7"/>
        <v>96.61615275981093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99.94992901028839</v>
      </c>
      <c r="E62" s="13">
        <f t="shared" si="7"/>
        <v>99.94992901028839</v>
      </c>
      <c r="F62" s="13">
        <f t="shared" si="7"/>
        <v>70.31208050199278</v>
      </c>
      <c r="G62" s="13">
        <f t="shared" si="7"/>
        <v>75.7894463109937</v>
      </c>
      <c r="H62" s="13">
        <f t="shared" si="7"/>
        <v>100</v>
      </c>
      <c r="I62" s="13">
        <f t="shared" si="7"/>
        <v>77.6938959182593</v>
      </c>
      <c r="J62" s="13">
        <f t="shared" si="7"/>
        <v>100</v>
      </c>
      <c r="K62" s="13">
        <f t="shared" si="7"/>
        <v>100</v>
      </c>
      <c r="L62" s="13">
        <f t="shared" si="7"/>
        <v>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85.1011582765426</v>
      </c>
      <c r="W62" s="13">
        <f t="shared" si="7"/>
        <v>103.99283642111001</v>
      </c>
      <c r="X62" s="13">
        <f t="shared" si="7"/>
        <v>0</v>
      </c>
      <c r="Y62" s="13">
        <f t="shared" si="7"/>
        <v>0</v>
      </c>
      <c r="Z62" s="14">
        <f t="shared" si="7"/>
        <v>99.94992901028839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99.99614339942812</v>
      </c>
      <c r="E63" s="13">
        <f t="shared" si="7"/>
        <v>99.99614339942812</v>
      </c>
      <c r="F63" s="13">
        <f t="shared" si="7"/>
        <v>0</v>
      </c>
      <c r="G63" s="13">
        <f t="shared" si="7"/>
        <v>0</v>
      </c>
      <c r="H63" s="13">
        <f t="shared" si="7"/>
        <v>100</v>
      </c>
      <c r="I63" s="13">
        <f t="shared" si="7"/>
        <v>349.5243650246567</v>
      </c>
      <c r="J63" s="13">
        <f t="shared" si="7"/>
        <v>100</v>
      </c>
      <c r="K63" s="13">
        <f t="shared" si="7"/>
        <v>100</v>
      </c>
      <c r="L63" s="13">
        <f t="shared" si="7"/>
        <v>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188.41418200219448</v>
      </c>
      <c r="W63" s="13">
        <f t="shared" si="7"/>
        <v>100.18897342802207</v>
      </c>
      <c r="X63" s="13">
        <f t="shared" si="7"/>
        <v>0</v>
      </c>
      <c r="Y63" s="13">
        <f t="shared" si="7"/>
        <v>0</v>
      </c>
      <c r="Z63" s="14">
        <f t="shared" si="7"/>
        <v>99.99614339942812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99.95374604186787</v>
      </c>
      <c r="E64" s="13">
        <f t="shared" si="7"/>
        <v>99.95374604186787</v>
      </c>
      <c r="F64" s="13">
        <f t="shared" si="7"/>
        <v>100</v>
      </c>
      <c r="G64" s="13">
        <f t="shared" si="7"/>
        <v>102.53970116440281</v>
      </c>
      <c r="H64" s="13">
        <f t="shared" si="7"/>
        <v>100</v>
      </c>
      <c r="I64" s="13">
        <f t="shared" si="7"/>
        <v>100.9104252266931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100.61033888092419</v>
      </c>
      <c r="W64" s="13">
        <f t="shared" si="7"/>
        <v>99.95373156252019</v>
      </c>
      <c r="X64" s="13">
        <f t="shared" si="7"/>
        <v>0</v>
      </c>
      <c r="Y64" s="13">
        <f t="shared" si="7"/>
        <v>0</v>
      </c>
      <c r="Z64" s="14">
        <f t="shared" si="7"/>
        <v>99.95374604186787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278.7096774193548</v>
      </c>
      <c r="E65" s="13">
        <f t="shared" si="7"/>
        <v>278.7096774193548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278.7096774193548</v>
      </c>
      <c r="X65" s="13">
        <f t="shared" si="7"/>
        <v>0</v>
      </c>
      <c r="Y65" s="13">
        <f t="shared" si="7"/>
        <v>0</v>
      </c>
      <c r="Z65" s="14">
        <f t="shared" si="7"/>
        <v>278.7096774193548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100.00510986203372</v>
      </c>
      <c r="E66" s="16">
        <f t="shared" si="7"/>
        <v>100.00510986203372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99.15176290240163</v>
      </c>
      <c r="X66" s="16">
        <f t="shared" si="7"/>
        <v>0</v>
      </c>
      <c r="Y66" s="16">
        <f t="shared" si="7"/>
        <v>0</v>
      </c>
      <c r="Z66" s="17">
        <f t="shared" si="7"/>
        <v>100.00510986203372</v>
      </c>
    </row>
    <row r="67" spans="1:26" ht="13.5" hidden="1">
      <c r="A67" s="40" t="s">
        <v>119</v>
      </c>
      <c r="B67" s="23"/>
      <c r="C67" s="23"/>
      <c r="D67" s="24">
        <v>164089616</v>
      </c>
      <c r="E67" s="25">
        <v>164089616</v>
      </c>
      <c r="F67" s="25">
        <v>14298508</v>
      </c>
      <c r="G67" s="25">
        <v>10722897</v>
      </c>
      <c r="H67" s="25">
        <v>14323539</v>
      </c>
      <c r="I67" s="25">
        <v>39344944</v>
      </c>
      <c r="J67" s="25">
        <v>9078882</v>
      </c>
      <c r="K67" s="25">
        <v>10981442</v>
      </c>
      <c r="L67" s="25"/>
      <c r="M67" s="25">
        <v>20060324</v>
      </c>
      <c r="N67" s="25"/>
      <c r="O67" s="25"/>
      <c r="P67" s="25"/>
      <c r="Q67" s="25"/>
      <c r="R67" s="25"/>
      <c r="S67" s="25"/>
      <c r="T67" s="25"/>
      <c r="U67" s="25"/>
      <c r="V67" s="25">
        <v>59405268</v>
      </c>
      <c r="W67" s="25">
        <v>82044809</v>
      </c>
      <c r="X67" s="25"/>
      <c r="Y67" s="24"/>
      <c r="Z67" s="26">
        <v>164089616</v>
      </c>
    </row>
    <row r="68" spans="1:26" ht="13.5" hidden="1">
      <c r="A68" s="36" t="s">
        <v>31</v>
      </c>
      <c r="B68" s="18"/>
      <c r="C68" s="18"/>
      <c r="D68" s="19">
        <v>42550050</v>
      </c>
      <c r="E68" s="20">
        <v>42550050</v>
      </c>
      <c r="F68" s="20">
        <v>4777038</v>
      </c>
      <c r="G68" s="20">
        <v>3063260</v>
      </c>
      <c r="H68" s="20">
        <v>4682023</v>
      </c>
      <c r="I68" s="20">
        <v>12522321</v>
      </c>
      <c r="J68" s="20">
        <v>4610837</v>
      </c>
      <c r="K68" s="20">
        <v>4053953</v>
      </c>
      <c r="L68" s="20"/>
      <c r="M68" s="20">
        <v>8664790</v>
      </c>
      <c r="N68" s="20"/>
      <c r="O68" s="20"/>
      <c r="P68" s="20"/>
      <c r="Q68" s="20"/>
      <c r="R68" s="20"/>
      <c r="S68" s="20"/>
      <c r="T68" s="20"/>
      <c r="U68" s="20"/>
      <c r="V68" s="20">
        <v>21187111</v>
      </c>
      <c r="W68" s="20">
        <v>21275025</v>
      </c>
      <c r="X68" s="20"/>
      <c r="Y68" s="19"/>
      <c r="Z68" s="22">
        <v>42550050</v>
      </c>
    </row>
    <row r="69" spans="1:26" ht="13.5" hidden="1">
      <c r="A69" s="37" t="s">
        <v>32</v>
      </c>
      <c r="B69" s="18"/>
      <c r="C69" s="18"/>
      <c r="D69" s="19">
        <v>111754566</v>
      </c>
      <c r="E69" s="20">
        <v>111754566</v>
      </c>
      <c r="F69" s="20">
        <v>8904114</v>
      </c>
      <c r="G69" s="20">
        <v>7367936</v>
      </c>
      <c r="H69" s="20">
        <v>9132261</v>
      </c>
      <c r="I69" s="20">
        <v>25404311</v>
      </c>
      <c r="J69" s="20">
        <v>9337203</v>
      </c>
      <c r="K69" s="20">
        <v>7959584</v>
      </c>
      <c r="L69" s="20"/>
      <c r="M69" s="20">
        <v>17296787</v>
      </c>
      <c r="N69" s="20"/>
      <c r="O69" s="20"/>
      <c r="P69" s="20"/>
      <c r="Q69" s="20"/>
      <c r="R69" s="20"/>
      <c r="S69" s="20"/>
      <c r="T69" s="20"/>
      <c r="U69" s="20"/>
      <c r="V69" s="20">
        <v>42701098</v>
      </c>
      <c r="W69" s="20">
        <v>55877284</v>
      </c>
      <c r="X69" s="20"/>
      <c r="Y69" s="19"/>
      <c r="Z69" s="22">
        <v>111754566</v>
      </c>
    </row>
    <row r="70" spans="1:26" ht="13.5" hidden="1">
      <c r="A70" s="38" t="s">
        <v>113</v>
      </c>
      <c r="B70" s="18"/>
      <c r="C70" s="18"/>
      <c r="D70" s="19">
        <v>77128925</v>
      </c>
      <c r="E70" s="20">
        <v>77128925</v>
      </c>
      <c r="F70" s="20">
        <v>5848463</v>
      </c>
      <c r="G70" s="20">
        <v>3819662</v>
      </c>
      <c r="H70" s="20">
        <v>7019303</v>
      </c>
      <c r="I70" s="20">
        <v>16687428</v>
      </c>
      <c r="J70" s="20">
        <v>7414564</v>
      </c>
      <c r="K70" s="20">
        <v>4816887</v>
      </c>
      <c r="L70" s="20"/>
      <c r="M70" s="20">
        <v>12231451</v>
      </c>
      <c r="N70" s="20"/>
      <c r="O70" s="20"/>
      <c r="P70" s="20"/>
      <c r="Q70" s="20"/>
      <c r="R70" s="20"/>
      <c r="S70" s="20"/>
      <c r="T70" s="20"/>
      <c r="U70" s="20"/>
      <c r="V70" s="20">
        <v>28918879</v>
      </c>
      <c r="W70" s="20">
        <v>38564463</v>
      </c>
      <c r="X70" s="20"/>
      <c r="Y70" s="19"/>
      <c r="Z70" s="22">
        <v>77128925</v>
      </c>
    </row>
    <row r="71" spans="1:26" ht="13.5" hidden="1">
      <c r="A71" s="38" t="s">
        <v>114</v>
      </c>
      <c r="B71" s="18"/>
      <c r="C71" s="18"/>
      <c r="D71" s="19">
        <v>20307168</v>
      </c>
      <c r="E71" s="20">
        <v>20307168</v>
      </c>
      <c r="F71" s="20">
        <v>2402425</v>
      </c>
      <c r="G71" s="20">
        <v>2884110</v>
      </c>
      <c r="H71" s="20">
        <v>1041280</v>
      </c>
      <c r="I71" s="20">
        <v>6327815</v>
      </c>
      <c r="J71" s="20">
        <v>1364940</v>
      </c>
      <c r="K71" s="20">
        <v>1781062</v>
      </c>
      <c r="L71" s="20"/>
      <c r="M71" s="20">
        <v>3146002</v>
      </c>
      <c r="N71" s="20"/>
      <c r="O71" s="20"/>
      <c r="P71" s="20"/>
      <c r="Q71" s="20"/>
      <c r="R71" s="20"/>
      <c r="S71" s="20"/>
      <c r="T71" s="20"/>
      <c r="U71" s="20"/>
      <c r="V71" s="20">
        <v>9473817</v>
      </c>
      <c r="W71" s="20">
        <v>10153584</v>
      </c>
      <c r="X71" s="20"/>
      <c r="Y71" s="19"/>
      <c r="Z71" s="22">
        <v>20307168</v>
      </c>
    </row>
    <row r="72" spans="1:26" ht="13.5" hidden="1">
      <c r="A72" s="38" t="s">
        <v>115</v>
      </c>
      <c r="B72" s="18"/>
      <c r="C72" s="18"/>
      <c r="D72" s="19">
        <v>7260280</v>
      </c>
      <c r="E72" s="20">
        <v>7260280</v>
      </c>
      <c r="F72" s="20"/>
      <c r="G72" s="20"/>
      <c r="H72" s="20">
        <v>565770</v>
      </c>
      <c r="I72" s="20">
        <v>565770</v>
      </c>
      <c r="J72" s="20">
        <v>320722</v>
      </c>
      <c r="K72" s="20">
        <v>710236</v>
      </c>
      <c r="L72" s="20"/>
      <c r="M72" s="20">
        <v>1030958</v>
      </c>
      <c r="N72" s="20"/>
      <c r="O72" s="20"/>
      <c r="P72" s="20"/>
      <c r="Q72" s="20"/>
      <c r="R72" s="20"/>
      <c r="S72" s="20"/>
      <c r="T72" s="20"/>
      <c r="U72" s="20"/>
      <c r="V72" s="20">
        <v>1596728</v>
      </c>
      <c r="W72" s="20">
        <v>3630140</v>
      </c>
      <c r="X72" s="20"/>
      <c r="Y72" s="19"/>
      <c r="Z72" s="22">
        <v>7260280</v>
      </c>
    </row>
    <row r="73" spans="1:26" ht="13.5" hidden="1">
      <c r="A73" s="38" t="s">
        <v>116</v>
      </c>
      <c r="B73" s="18"/>
      <c r="C73" s="18"/>
      <c r="D73" s="19">
        <v>6903193</v>
      </c>
      <c r="E73" s="20">
        <v>6903193</v>
      </c>
      <c r="F73" s="20">
        <v>653226</v>
      </c>
      <c r="G73" s="20">
        <v>647714</v>
      </c>
      <c r="H73" s="20">
        <v>505908</v>
      </c>
      <c r="I73" s="20">
        <v>1806848</v>
      </c>
      <c r="J73" s="20">
        <v>236977</v>
      </c>
      <c r="K73" s="20">
        <v>651399</v>
      </c>
      <c r="L73" s="20"/>
      <c r="M73" s="20">
        <v>888376</v>
      </c>
      <c r="N73" s="20"/>
      <c r="O73" s="20"/>
      <c r="P73" s="20"/>
      <c r="Q73" s="20"/>
      <c r="R73" s="20"/>
      <c r="S73" s="20"/>
      <c r="T73" s="20"/>
      <c r="U73" s="20"/>
      <c r="V73" s="20">
        <v>2695224</v>
      </c>
      <c r="W73" s="20">
        <v>3451597</v>
      </c>
      <c r="X73" s="20"/>
      <c r="Y73" s="19"/>
      <c r="Z73" s="22">
        <v>6903193</v>
      </c>
    </row>
    <row r="74" spans="1:26" ht="13.5" hidden="1">
      <c r="A74" s="38" t="s">
        <v>117</v>
      </c>
      <c r="B74" s="18"/>
      <c r="C74" s="18"/>
      <c r="D74" s="19">
        <v>155000</v>
      </c>
      <c r="E74" s="20">
        <v>155000</v>
      </c>
      <c r="F74" s="20"/>
      <c r="G74" s="20">
        <v>16450</v>
      </c>
      <c r="H74" s="20"/>
      <c r="I74" s="20">
        <v>16450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16450</v>
      </c>
      <c r="W74" s="20">
        <v>77500</v>
      </c>
      <c r="X74" s="20"/>
      <c r="Y74" s="19"/>
      <c r="Z74" s="22">
        <v>155000</v>
      </c>
    </row>
    <row r="75" spans="1:26" ht="13.5" hidden="1">
      <c r="A75" s="39" t="s">
        <v>118</v>
      </c>
      <c r="B75" s="27"/>
      <c r="C75" s="27"/>
      <c r="D75" s="28">
        <v>9785000</v>
      </c>
      <c r="E75" s="29">
        <v>9785000</v>
      </c>
      <c r="F75" s="29">
        <v>617356</v>
      </c>
      <c r="G75" s="29">
        <v>291701</v>
      </c>
      <c r="H75" s="29">
        <v>509255</v>
      </c>
      <c r="I75" s="29">
        <v>1418312</v>
      </c>
      <c r="J75" s="29">
        <v>-4869158</v>
      </c>
      <c r="K75" s="29">
        <v>-1032095</v>
      </c>
      <c r="L75" s="29"/>
      <c r="M75" s="29">
        <v>-5901253</v>
      </c>
      <c r="N75" s="29"/>
      <c r="O75" s="29"/>
      <c r="P75" s="29"/>
      <c r="Q75" s="29"/>
      <c r="R75" s="29"/>
      <c r="S75" s="29"/>
      <c r="T75" s="29"/>
      <c r="U75" s="29"/>
      <c r="V75" s="29">
        <v>-4482941</v>
      </c>
      <c r="W75" s="29">
        <v>4892500</v>
      </c>
      <c r="X75" s="29"/>
      <c r="Y75" s="28"/>
      <c r="Z75" s="30">
        <v>9785000</v>
      </c>
    </row>
    <row r="76" spans="1:26" ht="13.5" hidden="1">
      <c r="A76" s="41" t="s">
        <v>120</v>
      </c>
      <c r="B76" s="31">
        <v>148451773</v>
      </c>
      <c r="C76" s="31"/>
      <c r="D76" s="32">
        <v>162035500</v>
      </c>
      <c r="E76" s="33">
        <v>162035500</v>
      </c>
      <c r="F76" s="33">
        <v>14298070</v>
      </c>
      <c r="G76" s="33">
        <v>10723142</v>
      </c>
      <c r="H76" s="33">
        <v>14323539</v>
      </c>
      <c r="I76" s="33">
        <v>39344751</v>
      </c>
      <c r="J76" s="33">
        <v>9078882</v>
      </c>
      <c r="K76" s="33">
        <v>10981442</v>
      </c>
      <c r="L76" s="33"/>
      <c r="M76" s="33">
        <v>20060324</v>
      </c>
      <c r="N76" s="33"/>
      <c r="O76" s="33"/>
      <c r="P76" s="33"/>
      <c r="Q76" s="33"/>
      <c r="R76" s="33"/>
      <c r="S76" s="33"/>
      <c r="T76" s="33"/>
      <c r="U76" s="33"/>
      <c r="V76" s="33">
        <v>59405075</v>
      </c>
      <c r="W76" s="33">
        <v>81826000</v>
      </c>
      <c r="X76" s="33"/>
      <c r="Y76" s="32"/>
      <c r="Z76" s="34">
        <v>162035500</v>
      </c>
    </row>
    <row r="77" spans="1:26" ht="13.5" hidden="1">
      <c r="A77" s="36" t="s">
        <v>31</v>
      </c>
      <c r="B77" s="18">
        <v>37396597</v>
      </c>
      <c r="C77" s="18"/>
      <c r="D77" s="19">
        <v>42842000</v>
      </c>
      <c r="E77" s="20">
        <v>42842000</v>
      </c>
      <c r="F77" s="20">
        <v>4777038</v>
      </c>
      <c r="G77" s="20">
        <v>3063260</v>
      </c>
      <c r="H77" s="20">
        <v>4682023</v>
      </c>
      <c r="I77" s="20">
        <v>12522321</v>
      </c>
      <c r="J77" s="20">
        <v>4610837</v>
      </c>
      <c r="K77" s="20">
        <v>4053953</v>
      </c>
      <c r="L77" s="20"/>
      <c r="M77" s="20">
        <v>8664790</v>
      </c>
      <c r="N77" s="20"/>
      <c r="O77" s="20"/>
      <c r="P77" s="20"/>
      <c r="Q77" s="20"/>
      <c r="R77" s="20"/>
      <c r="S77" s="20"/>
      <c r="T77" s="20"/>
      <c r="U77" s="20"/>
      <c r="V77" s="20">
        <v>21187111</v>
      </c>
      <c r="W77" s="20">
        <v>20633000</v>
      </c>
      <c r="X77" s="20"/>
      <c r="Y77" s="19"/>
      <c r="Z77" s="22">
        <v>42842000</v>
      </c>
    </row>
    <row r="78" spans="1:26" ht="13.5" hidden="1">
      <c r="A78" s="37" t="s">
        <v>32</v>
      </c>
      <c r="B78" s="18">
        <v>101575976</v>
      </c>
      <c r="C78" s="18"/>
      <c r="D78" s="19">
        <v>109408000</v>
      </c>
      <c r="E78" s="20">
        <v>109408000</v>
      </c>
      <c r="F78" s="20">
        <v>8903676</v>
      </c>
      <c r="G78" s="20">
        <v>7368181</v>
      </c>
      <c r="H78" s="20">
        <v>9132261</v>
      </c>
      <c r="I78" s="20">
        <v>25404118</v>
      </c>
      <c r="J78" s="20">
        <v>9337203</v>
      </c>
      <c r="K78" s="20">
        <v>7959584</v>
      </c>
      <c r="L78" s="20"/>
      <c r="M78" s="20">
        <v>17296787</v>
      </c>
      <c r="N78" s="20"/>
      <c r="O78" s="20"/>
      <c r="P78" s="20"/>
      <c r="Q78" s="20"/>
      <c r="R78" s="20"/>
      <c r="S78" s="20"/>
      <c r="T78" s="20"/>
      <c r="U78" s="20"/>
      <c r="V78" s="20">
        <v>42700905</v>
      </c>
      <c r="W78" s="20">
        <v>56342000</v>
      </c>
      <c r="X78" s="20"/>
      <c r="Y78" s="19"/>
      <c r="Z78" s="22">
        <v>109408000</v>
      </c>
    </row>
    <row r="79" spans="1:26" ht="13.5" hidden="1">
      <c r="A79" s="38" t="s">
        <v>113</v>
      </c>
      <c r="B79" s="18">
        <v>70399310</v>
      </c>
      <c r="C79" s="18"/>
      <c r="D79" s="19">
        <v>74519000</v>
      </c>
      <c r="E79" s="20">
        <v>74519000</v>
      </c>
      <c r="F79" s="20">
        <v>5848025</v>
      </c>
      <c r="G79" s="20">
        <v>3819662</v>
      </c>
      <c r="H79" s="20">
        <v>7019303</v>
      </c>
      <c r="I79" s="20">
        <v>16686990</v>
      </c>
      <c r="J79" s="20">
        <v>7414564</v>
      </c>
      <c r="K79" s="20">
        <v>4816887</v>
      </c>
      <c r="L79" s="20"/>
      <c r="M79" s="20">
        <v>12231451</v>
      </c>
      <c r="N79" s="20"/>
      <c r="O79" s="20"/>
      <c r="P79" s="20"/>
      <c r="Q79" s="20"/>
      <c r="R79" s="20"/>
      <c r="S79" s="20"/>
      <c r="T79" s="20"/>
      <c r="U79" s="20"/>
      <c r="V79" s="20">
        <v>28918441</v>
      </c>
      <c r="W79" s="20">
        <v>38480000</v>
      </c>
      <c r="X79" s="20"/>
      <c r="Y79" s="19"/>
      <c r="Z79" s="22">
        <v>74519000</v>
      </c>
    </row>
    <row r="80" spans="1:26" ht="13.5" hidden="1">
      <c r="A80" s="38" t="s">
        <v>114</v>
      </c>
      <c r="B80" s="18">
        <v>18754337</v>
      </c>
      <c r="C80" s="18"/>
      <c r="D80" s="19">
        <v>20297000</v>
      </c>
      <c r="E80" s="20">
        <v>20297000</v>
      </c>
      <c r="F80" s="20">
        <v>1689195</v>
      </c>
      <c r="G80" s="20">
        <v>2185851</v>
      </c>
      <c r="H80" s="20">
        <v>1041280</v>
      </c>
      <c r="I80" s="20">
        <v>4916326</v>
      </c>
      <c r="J80" s="20">
        <v>1364940</v>
      </c>
      <c r="K80" s="20">
        <v>1781062</v>
      </c>
      <c r="L80" s="20"/>
      <c r="M80" s="20">
        <v>3146002</v>
      </c>
      <c r="N80" s="20"/>
      <c r="O80" s="20"/>
      <c r="P80" s="20"/>
      <c r="Q80" s="20"/>
      <c r="R80" s="20"/>
      <c r="S80" s="20"/>
      <c r="T80" s="20"/>
      <c r="U80" s="20"/>
      <c r="V80" s="20">
        <v>8062328</v>
      </c>
      <c r="W80" s="20">
        <v>10559000</v>
      </c>
      <c r="X80" s="20"/>
      <c r="Y80" s="19"/>
      <c r="Z80" s="22">
        <v>20297000</v>
      </c>
    </row>
    <row r="81" spans="1:26" ht="13.5" hidden="1">
      <c r="A81" s="38" t="s">
        <v>115</v>
      </c>
      <c r="B81" s="18">
        <v>5946877</v>
      </c>
      <c r="C81" s="18"/>
      <c r="D81" s="19">
        <v>7260000</v>
      </c>
      <c r="E81" s="20">
        <v>7260000</v>
      </c>
      <c r="F81" s="20">
        <v>713230</v>
      </c>
      <c r="G81" s="20">
        <v>698504</v>
      </c>
      <c r="H81" s="20">
        <v>565770</v>
      </c>
      <c r="I81" s="20">
        <v>1977504</v>
      </c>
      <c r="J81" s="20">
        <v>320722</v>
      </c>
      <c r="K81" s="20">
        <v>710236</v>
      </c>
      <c r="L81" s="20"/>
      <c r="M81" s="20">
        <v>1030958</v>
      </c>
      <c r="N81" s="20"/>
      <c r="O81" s="20"/>
      <c r="P81" s="20"/>
      <c r="Q81" s="20"/>
      <c r="R81" s="20"/>
      <c r="S81" s="20"/>
      <c r="T81" s="20"/>
      <c r="U81" s="20"/>
      <c r="V81" s="20">
        <v>3008462</v>
      </c>
      <c r="W81" s="20">
        <v>3637000</v>
      </c>
      <c r="X81" s="20"/>
      <c r="Y81" s="19"/>
      <c r="Z81" s="22">
        <v>7260000</v>
      </c>
    </row>
    <row r="82" spans="1:26" ht="13.5" hidden="1">
      <c r="A82" s="38" t="s">
        <v>116</v>
      </c>
      <c r="B82" s="18">
        <v>6475452</v>
      </c>
      <c r="C82" s="18"/>
      <c r="D82" s="19">
        <v>6900000</v>
      </c>
      <c r="E82" s="20">
        <v>6900000</v>
      </c>
      <c r="F82" s="20">
        <v>653226</v>
      </c>
      <c r="G82" s="20">
        <v>664164</v>
      </c>
      <c r="H82" s="20">
        <v>505908</v>
      </c>
      <c r="I82" s="20">
        <v>1823298</v>
      </c>
      <c r="J82" s="20">
        <v>236977</v>
      </c>
      <c r="K82" s="20">
        <v>651399</v>
      </c>
      <c r="L82" s="20"/>
      <c r="M82" s="20">
        <v>888376</v>
      </c>
      <c r="N82" s="20"/>
      <c r="O82" s="20"/>
      <c r="P82" s="20"/>
      <c r="Q82" s="20"/>
      <c r="R82" s="20"/>
      <c r="S82" s="20"/>
      <c r="T82" s="20"/>
      <c r="U82" s="20"/>
      <c r="V82" s="20">
        <v>2711674</v>
      </c>
      <c r="W82" s="20">
        <v>3450000</v>
      </c>
      <c r="X82" s="20"/>
      <c r="Y82" s="19"/>
      <c r="Z82" s="22">
        <v>6900000</v>
      </c>
    </row>
    <row r="83" spans="1:26" ht="13.5" hidden="1">
      <c r="A83" s="38" t="s">
        <v>117</v>
      </c>
      <c r="B83" s="18"/>
      <c r="C83" s="18"/>
      <c r="D83" s="19">
        <v>432000</v>
      </c>
      <c r="E83" s="20">
        <v>432000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216000</v>
      </c>
      <c r="X83" s="20"/>
      <c r="Y83" s="19"/>
      <c r="Z83" s="22">
        <v>432000</v>
      </c>
    </row>
    <row r="84" spans="1:26" ht="13.5" hidden="1">
      <c r="A84" s="39" t="s">
        <v>118</v>
      </c>
      <c r="B84" s="27">
        <v>9479200</v>
      </c>
      <c r="C84" s="27"/>
      <c r="D84" s="28">
        <v>9785500</v>
      </c>
      <c r="E84" s="29">
        <v>9785500</v>
      </c>
      <c r="F84" s="29">
        <v>617356</v>
      </c>
      <c r="G84" s="29">
        <v>291701</v>
      </c>
      <c r="H84" s="29">
        <v>509255</v>
      </c>
      <c r="I84" s="29">
        <v>1418312</v>
      </c>
      <c r="J84" s="29">
        <v>-4869158</v>
      </c>
      <c r="K84" s="29">
        <v>-1032095</v>
      </c>
      <c r="L84" s="29"/>
      <c r="M84" s="29">
        <v>-5901253</v>
      </c>
      <c r="N84" s="29"/>
      <c r="O84" s="29"/>
      <c r="P84" s="29"/>
      <c r="Q84" s="29"/>
      <c r="R84" s="29"/>
      <c r="S84" s="29"/>
      <c r="T84" s="29"/>
      <c r="U84" s="29"/>
      <c r="V84" s="29">
        <v>-4482941</v>
      </c>
      <c r="W84" s="29">
        <v>4851000</v>
      </c>
      <c r="X84" s="29"/>
      <c r="Y84" s="28"/>
      <c r="Z84" s="30">
        <v>9785500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40456571</v>
      </c>
      <c r="C5" s="18">
        <v>0</v>
      </c>
      <c r="D5" s="58">
        <v>48000000</v>
      </c>
      <c r="E5" s="59">
        <v>48000000</v>
      </c>
      <c r="F5" s="59">
        <v>3809921</v>
      </c>
      <c r="G5" s="59">
        <v>3883073</v>
      </c>
      <c r="H5" s="59">
        <v>12675287</v>
      </c>
      <c r="I5" s="59">
        <v>20368281</v>
      </c>
      <c r="J5" s="59">
        <v>12675287</v>
      </c>
      <c r="K5" s="59">
        <v>20509161</v>
      </c>
      <c r="L5" s="59">
        <v>24579118</v>
      </c>
      <c r="M5" s="59">
        <v>57763566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78131847</v>
      </c>
      <c r="W5" s="59">
        <v>24000000</v>
      </c>
      <c r="X5" s="59">
        <v>54131847</v>
      </c>
      <c r="Y5" s="60">
        <v>225.55</v>
      </c>
      <c r="Z5" s="61">
        <v>48000000</v>
      </c>
    </row>
    <row r="6" spans="1:26" ht="13.5">
      <c r="A6" s="57" t="s">
        <v>32</v>
      </c>
      <c r="B6" s="18">
        <v>238841211</v>
      </c>
      <c r="C6" s="18">
        <v>0</v>
      </c>
      <c r="D6" s="58">
        <v>252221912</v>
      </c>
      <c r="E6" s="59">
        <v>252221912</v>
      </c>
      <c r="F6" s="59">
        <v>21268765</v>
      </c>
      <c r="G6" s="59">
        <v>19668937</v>
      </c>
      <c r="H6" s="59">
        <v>62127354</v>
      </c>
      <c r="I6" s="59">
        <v>103065056</v>
      </c>
      <c r="J6" s="59">
        <v>62127354</v>
      </c>
      <c r="K6" s="59">
        <v>103534457</v>
      </c>
      <c r="L6" s="59">
        <v>123809902</v>
      </c>
      <c r="M6" s="59">
        <v>289471713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392536769</v>
      </c>
      <c r="W6" s="59">
        <v>126110956</v>
      </c>
      <c r="X6" s="59">
        <v>266425813</v>
      </c>
      <c r="Y6" s="60">
        <v>211.26</v>
      </c>
      <c r="Z6" s="61">
        <v>252221912</v>
      </c>
    </row>
    <row r="7" spans="1:26" ht="13.5">
      <c r="A7" s="57" t="s">
        <v>33</v>
      </c>
      <c r="B7" s="18">
        <v>28899438</v>
      </c>
      <c r="C7" s="18">
        <v>0</v>
      </c>
      <c r="D7" s="58">
        <v>24447515</v>
      </c>
      <c r="E7" s="59">
        <v>24447515</v>
      </c>
      <c r="F7" s="59">
        <v>1482444</v>
      </c>
      <c r="G7" s="59">
        <v>2774309</v>
      </c>
      <c r="H7" s="59">
        <v>5663730</v>
      </c>
      <c r="I7" s="59">
        <v>9920483</v>
      </c>
      <c r="J7" s="59">
        <v>5663730</v>
      </c>
      <c r="K7" s="59">
        <v>10134127</v>
      </c>
      <c r="L7" s="59">
        <v>12110461</v>
      </c>
      <c r="M7" s="59">
        <v>27908318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37828801</v>
      </c>
      <c r="W7" s="59">
        <v>12223758</v>
      </c>
      <c r="X7" s="59">
        <v>25605043</v>
      </c>
      <c r="Y7" s="60">
        <v>209.47</v>
      </c>
      <c r="Z7" s="61">
        <v>24447515</v>
      </c>
    </row>
    <row r="8" spans="1:26" ht="13.5">
      <c r="A8" s="57" t="s">
        <v>34</v>
      </c>
      <c r="B8" s="18">
        <v>243608781</v>
      </c>
      <c r="C8" s="18">
        <v>0</v>
      </c>
      <c r="D8" s="58">
        <v>289542933</v>
      </c>
      <c r="E8" s="59">
        <v>289542933</v>
      </c>
      <c r="F8" s="59">
        <v>99947208</v>
      </c>
      <c r="G8" s="59">
        <v>496532</v>
      </c>
      <c r="H8" s="59">
        <v>100967466</v>
      </c>
      <c r="I8" s="59">
        <v>201411206</v>
      </c>
      <c r="J8" s="59">
        <v>100967466</v>
      </c>
      <c r="K8" s="59">
        <v>102383691</v>
      </c>
      <c r="L8" s="59">
        <v>183013890</v>
      </c>
      <c r="M8" s="59">
        <v>386365047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587776253</v>
      </c>
      <c r="W8" s="59">
        <v>144771467</v>
      </c>
      <c r="X8" s="59">
        <v>443004786</v>
      </c>
      <c r="Y8" s="60">
        <v>306</v>
      </c>
      <c r="Z8" s="61">
        <v>289542933</v>
      </c>
    </row>
    <row r="9" spans="1:26" ht="13.5">
      <c r="A9" s="57" t="s">
        <v>35</v>
      </c>
      <c r="B9" s="18">
        <v>53664895</v>
      </c>
      <c r="C9" s="18">
        <v>0</v>
      </c>
      <c r="D9" s="58">
        <v>23971252</v>
      </c>
      <c r="E9" s="59">
        <v>23971252</v>
      </c>
      <c r="F9" s="59">
        <v>3363959</v>
      </c>
      <c r="G9" s="59">
        <v>4660848</v>
      </c>
      <c r="H9" s="59">
        <v>10761368</v>
      </c>
      <c r="I9" s="59">
        <v>18786175</v>
      </c>
      <c r="J9" s="59">
        <v>10761368</v>
      </c>
      <c r="K9" s="59">
        <v>18015244</v>
      </c>
      <c r="L9" s="59">
        <v>23932215</v>
      </c>
      <c r="M9" s="59">
        <v>52708827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71495002</v>
      </c>
      <c r="W9" s="59">
        <v>11985626</v>
      </c>
      <c r="X9" s="59">
        <v>59509376</v>
      </c>
      <c r="Y9" s="60">
        <v>496.51</v>
      </c>
      <c r="Z9" s="61">
        <v>23971252</v>
      </c>
    </row>
    <row r="10" spans="1:26" ht="25.5">
      <c r="A10" s="62" t="s">
        <v>105</v>
      </c>
      <c r="B10" s="63">
        <f>SUM(B5:B9)</f>
        <v>605470896</v>
      </c>
      <c r="C10" s="63">
        <f>SUM(C5:C9)</f>
        <v>0</v>
      </c>
      <c r="D10" s="64">
        <f aca="true" t="shared" si="0" ref="D10:Z10">SUM(D5:D9)</f>
        <v>638183612</v>
      </c>
      <c r="E10" s="65">
        <f t="shared" si="0"/>
        <v>638183612</v>
      </c>
      <c r="F10" s="65">
        <f t="shared" si="0"/>
        <v>129872297</v>
      </c>
      <c r="G10" s="65">
        <f t="shared" si="0"/>
        <v>31483699</v>
      </c>
      <c r="H10" s="65">
        <f t="shared" si="0"/>
        <v>192195205</v>
      </c>
      <c r="I10" s="65">
        <f t="shared" si="0"/>
        <v>353551201</v>
      </c>
      <c r="J10" s="65">
        <f t="shared" si="0"/>
        <v>192195205</v>
      </c>
      <c r="K10" s="65">
        <f t="shared" si="0"/>
        <v>254576680</v>
      </c>
      <c r="L10" s="65">
        <f t="shared" si="0"/>
        <v>367445586</v>
      </c>
      <c r="M10" s="65">
        <f t="shared" si="0"/>
        <v>814217471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1167768672</v>
      </c>
      <c r="W10" s="65">
        <f t="shared" si="0"/>
        <v>319091807</v>
      </c>
      <c r="X10" s="65">
        <f t="shared" si="0"/>
        <v>848676865</v>
      </c>
      <c r="Y10" s="66">
        <f>+IF(W10&lt;&gt;0,(X10/W10)*100,0)</f>
        <v>265.96636027072924</v>
      </c>
      <c r="Z10" s="67">
        <f t="shared" si="0"/>
        <v>638183612</v>
      </c>
    </row>
    <row r="11" spans="1:26" ht="13.5">
      <c r="A11" s="57" t="s">
        <v>36</v>
      </c>
      <c r="B11" s="18">
        <v>167351373</v>
      </c>
      <c r="C11" s="18">
        <v>0</v>
      </c>
      <c r="D11" s="58">
        <v>207675104</v>
      </c>
      <c r="E11" s="59">
        <v>207675104</v>
      </c>
      <c r="F11" s="59">
        <v>13433636</v>
      </c>
      <c r="G11" s="59">
        <v>15121772</v>
      </c>
      <c r="H11" s="59">
        <v>43409243</v>
      </c>
      <c r="I11" s="59">
        <v>71964651</v>
      </c>
      <c r="J11" s="59">
        <v>43409243</v>
      </c>
      <c r="K11" s="59">
        <v>73345546</v>
      </c>
      <c r="L11" s="59">
        <v>88198872</v>
      </c>
      <c r="M11" s="59">
        <v>204953661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276918312</v>
      </c>
      <c r="W11" s="59">
        <v>103837552</v>
      </c>
      <c r="X11" s="59">
        <v>173080760</v>
      </c>
      <c r="Y11" s="60">
        <v>166.68</v>
      </c>
      <c r="Z11" s="61">
        <v>207675104</v>
      </c>
    </row>
    <row r="12" spans="1:26" ht="13.5">
      <c r="A12" s="57" t="s">
        <v>37</v>
      </c>
      <c r="B12" s="18">
        <v>16073278</v>
      </c>
      <c r="C12" s="18">
        <v>0</v>
      </c>
      <c r="D12" s="58">
        <v>18976129</v>
      </c>
      <c r="E12" s="59">
        <v>18976129</v>
      </c>
      <c r="F12" s="59">
        <v>1333494</v>
      </c>
      <c r="G12" s="59">
        <v>1333494</v>
      </c>
      <c r="H12" s="59">
        <v>3991690</v>
      </c>
      <c r="I12" s="59">
        <v>6658678</v>
      </c>
      <c r="J12" s="59">
        <v>3991690</v>
      </c>
      <c r="K12" s="59">
        <v>6641094</v>
      </c>
      <c r="L12" s="59">
        <v>7965796</v>
      </c>
      <c r="M12" s="59">
        <v>18598580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25257258</v>
      </c>
      <c r="W12" s="59">
        <v>9488065</v>
      </c>
      <c r="X12" s="59">
        <v>15769193</v>
      </c>
      <c r="Y12" s="60">
        <v>166.2</v>
      </c>
      <c r="Z12" s="61">
        <v>18976129</v>
      </c>
    </row>
    <row r="13" spans="1:26" ht="13.5">
      <c r="A13" s="57" t="s">
        <v>106</v>
      </c>
      <c r="B13" s="18">
        <v>65124409</v>
      </c>
      <c r="C13" s="18">
        <v>0</v>
      </c>
      <c r="D13" s="58">
        <v>57440290</v>
      </c>
      <c r="E13" s="59">
        <v>57440290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28720145</v>
      </c>
      <c r="X13" s="59">
        <v>-28720145</v>
      </c>
      <c r="Y13" s="60">
        <v>-100</v>
      </c>
      <c r="Z13" s="61">
        <v>57440290</v>
      </c>
    </row>
    <row r="14" spans="1:26" ht="13.5">
      <c r="A14" s="57" t="s">
        <v>38</v>
      </c>
      <c r="B14" s="18">
        <v>154601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139172794</v>
      </c>
      <c r="C15" s="18">
        <v>0</v>
      </c>
      <c r="D15" s="58">
        <v>160535351</v>
      </c>
      <c r="E15" s="59">
        <v>160535351</v>
      </c>
      <c r="F15" s="59">
        <v>15521036</v>
      </c>
      <c r="G15" s="59">
        <v>17359066</v>
      </c>
      <c r="H15" s="59">
        <v>45877213</v>
      </c>
      <c r="I15" s="59">
        <v>78757315</v>
      </c>
      <c r="J15" s="59">
        <v>45877213</v>
      </c>
      <c r="K15" s="59">
        <v>69391226</v>
      </c>
      <c r="L15" s="59">
        <v>80796845</v>
      </c>
      <c r="M15" s="59">
        <v>196065284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274822599</v>
      </c>
      <c r="W15" s="59">
        <v>80267676</v>
      </c>
      <c r="X15" s="59">
        <v>194554923</v>
      </c>
      <c r="Y15" s="60">
        <v>242.38</v>
      </c>
      <c r="Z15" s="61">
        <v>160535351</v>
      </c>
    </row>
    <row r="16" spans="1:26" ht="13.5">
      <c r="A16" s="68" t="s">
        <v>40</v>
      </c>
      <c r="B16" s="18">
        <v>30428867</v>
      </c>
      <c r="C16" s="18">
        <v>0</v>
      </c>
      <c r="D16" s="58">
        <v>27108953</v>
      </c>
      <c r="E16" s="59">
        <v>27108953</v>
      </c>
      <c r="F16" s="59">
        <v>124471</v>
      </c>
      <c r="G16" s="59">
        <v>1403283</v>
      </c>
      <c r="H16" s="59">
        <v>3497768</v>
      </c>
      <c r="I16" s="59">
        <v>5025522</v>
      </c>
      <c r="J16" s="59">
        <v>3497768</v>
      </c>
      <c r="K16" s="59">
        <v>5837596</v>
      </c>
      <c r="L16" s="59">
        <v>7131243</v>
      </c>
      <c r="M16" s="59">
        <v>16466607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21492129</v>
      </c>
      <c r="W16" s="59">
        <v>13554477</v>
      </c>
      <c r="X16" s="59">
        <v>7937652</v>
      </c>
      <c r="Y16" s="60">
        <v>58.56</v>
      </c>
      <c r="Z16" s="61">
        <v>27108953</v>
      </c>
    </row>
    <row r="17" spans="1:26" ht="13.5">
      <c r="A17" s="57" t="s">
        <v>41</v>
      </c>
      <c r="B17" s="18">
        <v>220779225</v>
      </c>
      <c r="C17" s="18">
        <v>0</v>
      </c>
      <c r="D17" s="58">
        <v>204626537</v>
      </c>
      <c r="E17" s="59">
        <v>204626537</v>
      </c>
      <c r="F17" s="59">
        <v>4120863</v>
      </c>
      <c r="G17" s="59">
        <v>15186563</v>
      </c>
      <c r="H17" s="59">
        <v>33569961</v>
      </c>
      <c r="I17" s="59">
        <v>52877387</v>
      </c>
      <c r="J17" s="59">
        <v>33569961</v>
      </c>
      <c r="K17" s="59">
        <v>63242165</v>
      </c>
      <c r="L17" s="59">
        <v>76693533</v>
      </c>
      <c r="M17" s="59">
        <v>173505659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226383046</v>
      </c>
      <c r="W17" s="59">
        <v>102313269</v>
      </c>
      <c r="X17" s="59">
        <v>124069777</v>
      </c>
      <c r="Y17" s="60">
        <v>121.26</v>
      </c>
      <c r="Z17" s="61">
        <v>204626537</v>
      </c>
    </row>
    <row r="18" spans="1:26" ht="13.5">
      <c r="A18" s="69" t="s">
        <v>42</v>
      </c>
      <c r="B18" s="70">
        <f>SUM(B11:B17)</f>
        <v>639084547</v>
      </c>
      <c r="C18" s="70">
        <f>SUM(C11:C17)</f>
        <v>0</v>
      </c>
      <c r="D18" s="71">
        <f aca="true" t="shared" si="1" ref="D18:Z18">SUM(D11:D17)</f>
        <v>676362364</v>
      </c>
      <c r="E18" s="72">
        <f t="shared" si="1"/>
        <v>676362364</v>
      </c>
      <c r="F18" s="72">
        <f t="shared" si="1"/>
        <v>34533500</v>
      </c>
      <c r="G18" s="72">
        <f t="shared" si="1"/>
        <v>50404178</v>
      </c>
      <c r="H18" s="72">
        <f t="shared" si="1"/>
        <v>130345875</v>
      </c>
      <c r="I18" s="72">
        <f t="shared" si="1"/>
        <v>215283553</v>
      </c>
      <c r="J18" s="72">
        <f t="shared" si="1"/>
        <v>130345875</v>
      </c>
      <c r="K18" s="72">
        <f t="shared" si="1"/>
        <v>218457627</v>
      </c>
      <c r="L18" s="72">
        <f t="shared" si="1"/>
        <v>260786289</v>
      </c>
      <c r="M18" s="72">
        <f t="shared" si="1"/>
        <v>609589791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824873344</v>
      </c>
      <c r="W18" s="72">
        <f t="shared" si="1"/>
        <v>338181184</v>
      </c>
      <c r="X18" s="72">
        <f t="shared" si="1"/>
        <v>486692160</v>
      </c>
      <c r="Y18" s="66">
        <f>+IF(W18&lt;&gt;0,(X18/W18)*100,0)</f>
        <v>143.91461826569275</v>
      </c>
      <c r="Z18" s="73">
        <f t="shared" si="1"/>
        <v>676362364</v>
      </c>
    </row>
    <row r="19" spans="1:26" ht="13.5">
      <c r="A19" s="69" t="s">
        <v>43</v>
      </c>
      <c r="B19" s="74">
        <f>+B10-B18</f>
        <v>-33613651</v>
      </c>
      <c r="C19" s="74">
        <f>+C10-C18</f>
        <v>0</v>
      </c>
      <c r="D19" s="75">
        <f aca="true" t="shared" si="2" ref="D19:Z19">+D10-D18</f>
        <v>-38178752</v>
      </c>
      <c r="E19" s="76">
        <f t="shared" si="2"/>
        <v>-38178752</v>
      </c>
      <c r="F19" s="76">
        <f t="shared" si="2"/>
        <v>95338797</v>
      </c>
      <c r="G19" s="76">
        <f t="shared" si="2"/>
        <v>-18920479</v>
      </c>
      <c r="H19" s="76">
        <f t="shared" si="2"/>
        <v>61849330</v>
      </c>
      <c r="I19" s="76">
        <f t="shared" si="2"/>
        <v>138267648</v>
      </c>
      <c r="J19" s="76">
        <f t="shared" si="2"/>
        <v>61849330</v>
      </c>
      <c r="K19" s="76">
        <f t="shared" si="2"/>
        <v>36119053</v>
      </c>
      <c r="L19" s="76">
        <f t="shared" si="2"/>
        <v>106659297</v>
      </c>
      <c r="M19" s="76">
        <f t="shared" si="2"/>
        <v>204627680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342895328</v>
      </c>
      <c r="W19" s="76">
        <f>IF(E10=E18,0,W10-W18)</f>
        <v>-19089377</v>
      </c>
      <c r="X19" s="76">
        <f t="shared" si="2"/>
        <v>361984705</v>
      </c>
      <c r="Y19" s="77">
        <f>+IF(W19&lt;&gt;0,(X19/W19)*100,0)</f>
        <v>-1896.2625391074837</v>
      </c>
      <c r="Z19" s="78">
        <f t="shared" si="2"/>
        <v>-38178752</v>
      </c>
    </row>
    <row r="20" spans="1:26" ht="13.5">
      <c r="A20" s="57" t="s">
        <v>44</v>
      </c>
      <c r="B20" s="18">
        <v>336375454</v>
      </c>
      <c r="C20" s="18">
        <v>0</v>
      </c>
      <c r="D20" s="58">
        <v>235162042</v>
      </c>
      <c r="E20" s="59">
        <v>235162042</v>
      </c>
      <c r="F20" s="59">
        <v>0</v>
      </c>
      <c r="G20" s="59">
        <v>0</v>
      </c>
      <c r="H20" s="59">
        <v>69095</v>
      </c>
      <c r="I20" s="59">
        <v>69095</v>
      </c>
      <c r="J20" s="59">
        <v>69095</v>
      </c>
      <c r="K20" s="59">
        <v>394729</v>
      </c>
      <c r="L20" s="59">
        <v>549011</v>
      </c>
      <c r="M20" s="59">
        <v>1012835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1081930</v>
      </c>
      <c r="W20" s="59">
        <v>117581021</v>
      </c>
      <c r="X20" s="59">
        <v>-116499091</v>
      </c>
      <c r="Y20" s="60">
        <v>-99.08</v>
      </c>
      <c r="Z20" s="61">
        <v>235162042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302761803</v>
      </c>
      <c r="C22" s="85">
        <f>SUM(C19:C21)</f>
        <v>0</v>
      </c>
      <c r="D22" s="86">
        <f aca="true" t="shared" si="3" ref="D22:Z22">SUM(D19:D21)</f>
        <v>196983290</v>
      </c>
      <c r="E22" s="87">
        <f t="shared" si="3"/>
        <v>196983290</v>
      </c>
      <c r="F22" s="87">
        <f t="shared" si="3"/>
        <v>95338797</v>
      </c>
      <c r="G22" s="87">
        <f t="shared" si="3"/>
        <v>-18920479</v>
      </c>
      <c r="H22" s="87">
        <f t="shared" si="3"/>
        <v>61918425</v>
      </c>
      <c r="I22" s="87">
        <f t="shared" si="3"/>
        <v>138336743</v>
      </c>
      <c r="J22" s="87">
        <f t="shared" si="3"/>
        <v>61918425</v>
      </c>
      <c r="K22" s="87">
        <f t="shared" si="3"/>
        <v>36513782</v>
      </c>
      <c r="L22" s="87">
        <f t="shared" si="3"/>
        <v>107208308</v>
      </c>
      <c r="M22" s="87">
        <f t="shared" si="3"/>
        <v>205640515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343977258</v>
      </c>
      <c r="W22" s="87">
        <f t="shared" si="3"/>
        <v>98491644</v>
      </c>
      <c r="X22" s="87">
        <f t="shared" si="3"/>
        <v>245485614</v>
      </c>
      <c r="Y22" s="88">
        <f>+IF(W22&lt;&gt;0,(X22/W22)*100,0)</f>
        <v>249.24511768734413</v>
      </c>
      <c r="Z22" s="89">
        <f t="shared" si="3"/>
        <v>196983290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302761803</v>
      </c>
      <c r="C24" s="74">
        <f>SUM(C22:C23)</f>
        <v>0</v>
      </c>
      <c r="D24" s="75">
        <f aca="true" t="shared" si="4" ref="D24:Z24">SUM(D22:D23)</f>
        <v>196983290</v>
      </c>
      <c r="E24" s="76">
        <f t="shared" si="4"/>
        <v>196983290</v>
      </c>
      <c r="F24" s="76">
        <f t="shared" si="4"/>
        <v>95338797</v>
      </c>
      <c r="G24" s="76">
        <f t="shared" si="4"/>
        <v>-18920479</v>
      </c>
      <c r="H24" s="76">
        <f t="shared" si="4"/>
        <v>61918425</v>
      </c>
      <c r="I24" s="76">
        <f t="shared" si="4"/>
        <v>138336743</v>
      </c>
      <c r="J24" s="76">
        <f t="shared" si="4"/>
        <v>61918425</v>
      </c>
      <c r="K24" s="76">
        <f t="shared" si="4"/>
        <v>36513782</v>
      </c>
      <c r="L24" s="76">
        <f t="shared" si="4"/>
        <v>107208308</v>
      </c>
      <c r="M24" s="76">
        <f t="shared" si="4"/>
        <v>205640515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343977258</v>
      </c>
      <c r="W24" s="76">
        <f t="shared" si="4"/>
        <v>98491644</v>
      </c>
      <c r="X24" s="76">
        <f t="shared" si="4"/>
        <v>245485614</v>
      </c>
      <c r="Y24" s="77">
        <f>+IF(W24&lt;&gt;0,(X24/W24)*100,0)</f>
        <v>249.24511768734413</v>
      </c>
      <c r="Z24" s="78">
        <f t="shared" si="4"/>
        <v>196983290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378248544</v>
      </c>
      <c r="E27" s="99">
        <v>378248544</v>
      </c>
      <c r="F27" s="99">
        <v>14012358</v>
      </c>
      <c r="G27" s="99">
        <v>19945499</v>
      </c>
      <c r="H27" s="99">
        <v>15775892</v>
      </c>
      <c r="I27" s="99">
        <v>49733749</v>
      </c>
      <c r="J27" s="99">
        <v>20816188</v>
      </c>
      <c r="K27" s="99">
        <v>23884178</v>
      </c>
      <c r="L27" s="99">
        <v>21059166</v>
      </c>
      <c r="M27" s="99">
        <v>65759532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115493281</v>
      </c>
      <c r="W27" s="99">
        <v>189124272</v>
      </c>
      <c r="X27" s="99">
        <v>-73630991</v>
      </c>
      <c r="Y27" s="100">
        <v>-38.93</v>
      </c>
      <c r="Z27" s="101">
        <v>378248544</v>
      </c>
    </row>
    <row r="28" spans="1:26" ht="13.5">
      <c r="A28" s="102" t="s">
        <v>44</v>
      </c>
      <c r="B28" s="18">
        <v>0</v>
      </c>
      <c r="C28" s="18">
        <v>0</v>
      </c>
      <c r="D28" s="58">
        <v>235162042</v>
      </c>
      <c r="E28" s="59">
        <v>235162042</v>
      </c>
      <c r="F28" s="59">
        <v>11549109</v>
      </c>
      <c r="G28" s="59">
        <v>19534615</v>
      </c>
      <c r="H28" s="59">
        <v>15632104</v>
      </c>
      <c r="I28" s="59">
        <v>46715828</v>
      </c>
      <c r="J28" s="59">
        <v>20438357</v>
      </c>
      <c r="K28" s="59">
        <v>22945195</v>
      </c>
      <c r="L28" s="59">
        <v>19528668</v>
      </c>
      <c r="M28" s="59">
        <v>62912220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109628048</v>
      </c>
      <c r="W28" s="59">
        <v>117581021</v>
      </c>
      <c r="X28" s="59">
        <v>-7952973</v>
      </c>
      <c r="Y28" s="60">
        <v>-6.76</v>
      </c>
      <c r="Z28" s="61">
        <v>235162042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143086502</v>
      </c>
      <c r="E31" s="59">
        <v>143086502</v>
      </c>
      <c r="F31" s="59">
        <v>2463249</v>
      </c>
      <c r="G31" s="59">
        <v>410884</v>
      </c>
      <c r="H31" s="59">
        <v>143788</v>
      </c>
      <c r="I31" s="59">
        <v>3017921</v>
      </c>
      <c r="J31" s="59">
        <v>377831</v>
      </c>
      <c r="K31" s="59">
        <v>938983</v>
      </c>
      <c r="L31" s="59">
        <v>1530498</v>
      </c>
      <c r="M31" s="59">
        <v>2847312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5865233</v>
      </c>
      <c r="W31" s="59">
        <v>71543251</v>
      </c>
      <c r="X31" s="59">
        <v>-65678018</v>
      </c>
      <c r="Y31" s="60">
        <v>-91.8</v>
      </c>
      <c r="Z31" s="61">
        <v>143086502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378248544</v>
      </c>
      <c r="E32" s="99">
        <f t="shared" si="5"/>
        <v>378248544</v>
      </c>
      <c r="F32" s="99">
        <f t="shared" si="5"/>
        <v>14012358</v>
      </c>
      <c r="G32" s="99">
        <f t="shared" si="5"/>
        <v>19945499</v>
      </c>
      <c r="H32" s="99">
        <f t="shared" si="5"/>
        <v>15775892</v>
      </c>
      <c r="I32" s="99">
        <f t="shared" si="5"/>
        <v>49733749</v>
      </c>
      <c r="J32" s="99">
        <f t="shared" si="5"/>
        <v>20816188</v>
      </c>
      <c r="K32" s="99">
        <f t="shared" si="5"/>
        <v>23884178</v>
      </c>
      <c r="L32" s="99">
        <f t="shared" si="5"/>
        <v>21059166</v>
      </c>
      <c r="M32" s="99">
        <f t="shared" si="5"/>
        <v>65759532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115493281</v>
      </c>
      <c r="W32" s="99">
        <f t="shared" si="5"/>
        <v>189124272</v>
      </c>
      <c r="X32" s="99">
        <f t="shared" si="5"/>
        <v>-73630991</v>
      </c>
      <c r="Y32" s="100">
        <f>+IF(W32&lt;&gt;0,(X32/W32)*100,0)</f>
        <v>-38.93259718667946</v>
      </c>
      <c r="Z32" s="101">
        <f t="shared" si="5"/>
        <v>378248544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583477754</v>
      </c>
      <c r="C35" s="18">
        <v>0</v>
      </c>
      <c r="D35" s="58">
        <v>307309429</v>
      </c>
      <c r="E35" s="59">
        <v>307309429</v>
      </c>
      <c r="F35" s="59">
        <v>60379496</v>
      </c>
      <c r="G35" s="59">
        <v>650523734</v>
      </c>
      <c r="H35" s="59">
        <v>605143942</v>
      </c>
      <c r="I35" s="59">
        <v>605143942</v>
      </c>
      <c r="J35" s="59">
        <v>605143942</v>
      </c>
      <c r="K35" s="59">
        <v>605022780</v>
      </c>
      <c r="L35" s="59">
        <v>662162726</v>
      </c>
      <c r="M35" s="59">
        <v>662162726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662162726</v>
      </c>
      <c r="W35" s="59">
        <v>153654715</v>
      </c>
      <c r="X35" s="59">
        <v>508508011</v>
      </c>
      <c r="Y35" s="60">
        <v>330.94</v>
      </c>
      <c r="Z35" s="61">
        <v>307309429</v>
      </c>
    </row>
    <row r="36" spans="1:26" ht="13.5">
      <c r="A36" s="57" t="s">
        <v>53</v>
      </c>
      <c r="B36" s="18">
        <v>1628315470</v>
      </c>
      <c r="C36" s="18">
        <v>0</v>
      </c>
      <c r="D36" s="58">
        <v>1484573581</v>
      </c>
      <c r="E36" s="59">
        <v>1484573581</v>
      </c>
      <c r="F36" s="59">
        <v>14012358</v>
      </c>
      <c r="G36" s="59">
        <v>1322938253</v>
      </c>
      <c r="H36" s="59">
        <v>1288980396</v>
      </c>
      <c r="I36" s="59">
        <v>1288980396</v>
      </c>
      <c r="J36" s="59">
        <v>1288980396</v>
      </c>
      <c r="K36" s="59">
        <v>1292089659</v>
      </c>
      <c r="L36" s="59">
        <v>1292089659</v>
      </c>
      <c r="M36" s="59">
        <v>1292089659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1292089659</v>
      </c>
      <c r="W36" s="59">
        <v>742286791</v>
      </c>
      <c r="X36" s="59">
        <v>549802868</v>
      </c>
      <c r="Y36" s="60">
        <v>74.07</v>
      </c>
      <c r="Z36" s="61">
        <v>1484573581</v>
      </c>
    </row>
    <row r="37" spans="1:26" ht="13.5">
      <c r="A37" s="57" t="s">
        <v>54</v>
      </c>
      <c r="B37" s="18">
        <v>249979786</v>
      </c>
      <c r="C37" s="18">
        <v>0</v>
      </c>
      <c r="D37" s="58">
        <v>154303932</v>
      </c>
      <c r="E37" s="59">
        <v>154303932</v>
      </c>
      <c r="F37" s="59">
        <v>-21008908</v>
      </c>
      <c r="G37" s="59">
        <v>270857560</v>
      </c>
      <c r="H37" s="59">
        <v>255815520</v>
      </c>
      <c r="I37" s="59">
        <v>255815520</v>
      </c>
      <c r="J37" s="59">
        <v>255815520</v>
      </c>
      <c r="K37" s="59">
        <v>325222817</v>
      </c>
      <c r="L37" s="59">
        <v>335058904</v>
      </c>
      <c r="M37" s="59">
        <v>335058904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335058904</v>
      </c>
      <c r="W37" s="59">
        <v>77151966</v>
      </c>
      <c r="X37" s="59">
        <v>257906938</v>
      </c>
      <c r="Y37" s="60">
        <v>334.28</v>
      </c>
      <c r="Z37" s="61">
        <v>154303932</v>
      </c>
    </row>
    <row r="38" spans="1:26" ht="13.5">
      <c r="A38" s="57" t="s">
        <v>55</v>
      </c>
      <c r="B38" s="18">
        <v>59393918</v>
      </c>
      <c r="C38" s="18">
        <v>0</v>
      </c>
      <c r="D38" s="58">
        <v>57825506</v>
      </c>
      <c r="E38" s="59">
        <v>57825506</v>
      </c>
      <c r="F38" s="59">
        <v>0</v>
      </c>
      <c r="G38" s="59">
        <v>59393918</v>
      </c>
      <c r="H38" s="59">
        <v>59393918</v>
      </c>
      <c r="I38" s="59">
        <v>59393918</v>
      </c>
      <c r="J38" s="59">
        <v>59393918</v>
      </c>
      <c r="K38" s="59">
        <v>59318474</v>
      </c>
      <c r="L38" s="59">
        <v>59318474</v>
      </c>
      <c r="M38" s="59">
        <v>59318474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59318474</v>
      </c>
      <c r="W38" s="59">
        <v>28912753</v>
      </c>
      <c r="X38" s="59">
        <v>30405721</v>
      </c>
      <c r="Y38" s="60">
        <v>105.16</v>
      </c>
      <c r="Z38" s="61">
        <v>57825506</v>
      </c>
    </row>
    <row r="39" spans="1:26" ht="13.5">
      <c r="A39" s="57" t="s">
        <v>56</v>
      </c>
      <c r="B39" s="18">
        <v>1902419520</v>
      </c>
      <c r="C39" s="18">
        <v>0</v>
      </c>
      <c r="D39" s="58">
        <v>1579753572</v>
      </c>
      <c r="E39" s="59">
        <v>1579753572</v>
      </c>
      <c r="F39" s="59">
        <v>95400762</v>
      </c>
      <c r="G39" s="59">
        <v>1643210509</v>
      </c>
      <c r="H39" s="59">
        <v>1578914900</v>
      </c>
      <c r="I39" s="59">
        <v>1578914900</v>
      </c>
      <c r="J39" s="59">
        <v>1578914900</v>
      </c>
      <c r="K39" s="59">
        <v>1512571148</v>
      </c>
      <c r="L39" s="59">
        <v>1559875007</v>
      </c>
      <c r="M39" s="59">
        <v>1559875007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1559875007</v>
      </c>
      <c r="W39" s="59">
        <v>789876786</v>
      </c>
      <c r="X39" s="59">
        <v>769998221</v>
      </c>
      <c r="Y39" s="60">
        <v>97.48</v>
      </c>
      <c r="Z39" s="61">
        <v>1579753572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287531524</v>
      </c>
      <c r="C42" s="18">
        <v>0</v>
      </c>
      <c r="D42" s="58">
        <v>39716259</v>
      </c>
      <c r="E42" s="59">
        <v>39716259</v>
      </c>
      <c r="F42" s="59">
        <v>105581182</v>
      </c>
      <c r="G42" s="59">
        <v>14123306</v>
      </c>
      <c r="H42" s="59">
        <v>-7328016</v>
      </c>
      <c r="I42" s="59">
        <v>112376472</v>
      </c>
      <c r="J42" s="59">
        <v>-4670012</v>
      </c>
      <c r="K42" s="59">
        <v>45240585</v>
      </c>
      <c r="L42" s="59">
        <v>71673839</v>
      </c>
      <c r="M42" s="59">
        <v>112244412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224620884</v>
      </c>
      <c r="W42" s="59">
        <v>19858116</v>
      </c>
      <c r="X42" s="59">
        <v>204762768</v>
      </c>
      <c r="Y42" s="60">
        <v>1031.13</v>
      </c>
      <c r="Z42" s="61">
        <v>39716259</v>
      </c>
    </row>
    <row r="43" spans="1:26" ht="13.5">
      <c r="A43" s="57" t="s">
        <v>59</v>
      </c>
      <c r="B43" s="18">
        <v>-320064589</v>
      </c>
      <c r="C43" s="18">
        <v>0</v>
      </c>
      <c r="D43" s="58">
        <v>-370248540</v>
      </c>
      <c r="E43" s="59">
        <v>-370248540</v>
      </c>
      <c r="F43" s="59">
        <v>22034802</v>
      </c>
      <c r="G43" s="59">
        <v>-19945499</v>
      </c>
      <c r="H43" s="59">
        <v>-15775892</v>
      </c>
      <c r="I43" s="59">
        <v>-13686589</v>
      </c>
      <c r="J43" s="59">
        <v>-20816187</v>
      </c>
      <c r="K43" s="59">
        <v>-23884178</v>
      </c>
      <c r="L43" s="59">
        <v>-21059166</v>
      </c>
      <c r="M43" s="59">
        <v>-65759531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-79446120</v>
      </c>
      <c r="W43" s="59">
        <v>-185124270</v>
      </c>
      <c r="X43" s="59">
        <v>105678150</v>
      </c>
      <c r="Y43" s="60">
        <v>-57.08</v>
      </c>
      <c r="Z43" s="61">
        <v>-370248540</v>
      </c>
    </row>
    <row r="44" spans="1:26" ht="13.5">
      <c r="A44" s="57" t="s">
        <v>60</v>
      </c>
      <c r="B44" s="18">
        <v>-129114</v>
      </c>
      <c r="C44" s="18">
        <v>0</v>
      </c>
      <c r="D44" s="58">
        <v>0</v>
      </c>
      <c r="E44" s="59">
        <v>0</v>
      </c>
      <c r="F44" s="59">
        <v>-32772</v>
      </c>
      <c r="G44" s="59">
        <v>0</v>
      </c>
      <c r="H44" s="59">
        <v>0</v>
      </c>
      <c r="I44" s="59">
        <v>-32772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-32772</v>
      </c>
      <c r="W44" s="59">
        <v>0</v>
      </c>
      <c r="X44" s="59">
        <v>-32772</v>
      </c>
      <c r="Y44" s="60">
        <v>0</v>
      </c>
      <c r="Z44" s="61">
        <v>0</v>
      </c>
    </row>
    <row r="45" spans="1:26" ht="13.5">
      <c r="A45" s="69" t="s">
        <v>61</v>
      </c>
      <c r="B45" s="21">
        <v>469088305</v>
      </c>
      <c r="C45" s="21">
        <v>0</v>
      </c>
      <c r="D45" s="98">
        <v>-330532281</v>
      </c>
      <c r="E45" s="99">
        <v>-330532281</v>
      </c>
      <c r="F45" s="99">
        <v>55310749</v>
      </c>
      <c r="G45" s="99">
        <v>49488556</v>
      </c>
      <c r="H45" s="99">
        <v>26384648</v>
      </c>
      <c r="I45" s="99">
        <v>26384648</v>
      </c>
      <c r="J45" s="99">
        <v>898449</v>
      </c>
      <c r="K45" s="99">
        <v>22254856</v>
      </c>
      <c r="L45" s="99">
        <v>72869529</v>
      </c>
      <c r="M45" s="99">
        <v>72869529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72869529</v>
      </c>
      <c r="W45" s="99">
        <v>-165266154</v>
      </c>
      <c r="X45" s="99">
        <v>238135683</v>
      </c>
      <c r="Y45" s="100">
        <v>-144.09</v>
      </c>
      <c r="Z45" s="101">
        <v>-330532281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48107726</v>
      </c>
      <c r="C49" s="51">
        <v>0</v>
      </c>
      <c r="D49" s="128">
        <v>12219420</v>
      </c>
      <c r="E49" s="53">
        <v>10611667</v>
      </c>
      <c r="F49" s="53">
        <v>0</v>
      </c>
      <c r="G49" s="53">
        <v>0</v>
      </c>
      <c r="H49" s="53">
        <v>0</v>
      </c>
      <c r="I49" s="53">
        <v>279475972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350414785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19172818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19172818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99.202901382622</v>
      </c>
      <c r="E58" s="7">
        <f t="shared" si="6"/>
        <v>99.202901382622</v>
      </c>
      <c r="F58" s="7">
        <f t="shared" si="6"/>
        <v>100</v>
      </c>
      <c r="G58" s="7">
        <f t="shared" si="6"/>
        <v>100</v>
      </c>
      <c r="H58" s="7">
        <f t="shared" si="6"/>
        <v>35.291068160453804</v>
      </c>
      <c r="I58" s="7">
        <f t="shared" si="6"/>
        <v>60.71316132805412</v>
      </c>
      <c r="J58" s="7">
        <f t="shared" si="6"/>
        <v>33.61935413159045</v>
      </c>
      <c r="K58" s="7">
        <f t="shared" si="6"/>
        <v>19.91408219694436</v>
      </c>
      <c r="L58" s="7">
        <f t="shared" si="6"/>
        <v>16.598797393351543</v>
      </c>
      <c r="M58" s="7">
        <f t="shared" si="6"/>
        <v>21.42898219954474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31.673446606199935</v>
      </c>
      <c r="W58" s="7">
        <f t="shared" si="6"/>
        <v>99.20290039922784</v>
      </c>
      <c r="X58" s="7">
        <f t="shared" si="6"/>
        <v>0</v>
      </c>
      <c r="Y58" s="7">
        <f t="shared" si="6"/>
        <v>0</v>
      </c>
      <c r="Z58" s="8">
        <f t="shared" si="6"/>
        <v>99.202901382622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39.307149416025055</v>
      </c>
      <c r="I59" s="10">
        <f t="shared" si="7"/>
        <v>62.23052401918453</v>
      </c>
      <c r="J59" s="10">
        <f t="shared" si="7"/>
        <v>32.00163436141525</v>
      </c>
      <c r="K59" s="10">
        <f t="shared" si="7"/>
        <v>18.41896409121758</v>
      </c>
      <c r="L59" s="10">
        <f t="shared" si="7"/>
        <v>16.55859661034216</v>
      </c>
      <c r="M59" s="10">
        <f t="shared" si="7"/>
        <v>20.607853400186546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31.458515245390267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99.99999682818994</v>
      </c>
      <c r="E60" s="13">
        <f t="shared" si="7"/>
        <v>99.99999682818994</v>
      </c>
      <c r="F60" s="13">
        <f t="shared" si="7"/>
        <v>100</v>
      </c>
      <c r="G60" s="13">
        <f t="shared" si="7"/>
        <v>100</v>
      </c>
      <c r="H60" s="13">
        <f t="shared" si="7"/>
        <v>34.10679778829789</v>
      </c>
      <c r="I60" s="13">
        <f t="shared" si="7"/>
        <v>60.27974505733543</v>
      </c>
      <c r="J60" s="13">
        <f t="shared" si="7"/>
        <v>33.363717695107376</v>
      </c>
      <c r="K60" s="13">
        <f t="shared" si="7"/>
        <v>19.973164103231834</v>
      </c>
      <c r="L60" s="13">
        <f t="shared" si="7"/>
        <v>16.37627013063947</v>
      </c>
      <c r="M60" s="13">
        <f t="shared" si="7"/>
        <v>21.308660995141864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31.54096858630841</v>
      </c>
      <c r="W60" s="13">
        <f t="shared" si="7"/>
        <v>99.99999603523744</v>
      </c>
      <c r="X60" s="13">
        <f t="shared" si="7"/>
        <v>0</v>
      </c>
      <c r="Y60" s="13">
        <f t="shared" si="7"/>
        <v>0</v>
      </c>
      <c r="Z60" s="14">
        <f t="shared" si="7"/>
        <v>99.99999682818994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100.00000055252033</v>
      </c>
      <c r="E61" s="13">
        <f t="shared" si="7"/>
        <v>100.00000055252033</v>
      </c>
      <c r="F61" s="13">
        <f t="shared" si="7"/>
        <v>100</v>
      </c>
      <c r="G61" s="13">
        <f t="shared" si="7"/>
        <v>100</v>
      </c>
      <c r="H61" s="13">
        <f t="shared" si="7"/>
        <v>33.44828664824698</v>
      </c>
      <c r="I61" s="13">
        <f t="shared" si="7"/>
        <v>60.0414117558806</v>
      </c>
      <c r="J61" s="13">
        <f t="shared" si="7"/>
        <v>32.77336926615597</v>
      </c>
      <c r="K61" s="13">
        <f t="shared" si="7"/>
        <v>20.33358573950447</v>
      </c>
      <c r="L61" s="13">
        <f t="shared" si="7"/>
        <v>16.519581776431178</v>
      </c>
      <c r="M61" s="13">
        <f t="shared" si="7"/>
        <v>21.368415244836104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31.546187092812026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100.00000055252033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99.99999139890676</v>
      </c>
      <c r="E62" s="13">
        <f t="shared" si="7"/>
        <v>99.99999139890676</v>
      </c>
      <c r="F62" s="13">
        <f t="shared" si="7"/>
        <v>100</v>
      </c>
      <c r="G62" s="13">
        <f t="shared" si="7"/>
        <v>100</v>
      </c>
      <c r="H62" s="13">
        <f t="shared" si="7"/>
        <v>37.5729663458997</v>
      </c>
      <c r="I62" s="13">
        <f t="shared" si="7"/>
        <v>61.56610818498459</v>
      </c>
      <c r="J62" s="13">
        <f t="shared" si="7"/>
        <v>36.62362216162558</v>
      </c>
      <c r="K62" s="13">
        <f t="shared" si="7"/>
        <v>18.149821302658808</v>
      </c>
      <c r="L62" s="13">
        <f t="shared" si="7"/>
        <v>15.551615621815815</v>
      </c>
      <c r="M62" s="13">
        <f t="shared" si="7"/>
        <v>21.020868239023255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31.524212926479123</v>
      </c>
      <c r="W62" s="13">
        <f t="shared" si="7"/>
        <v>99.99999139890676</v>
      </c>
      <c r="X62" s="13">
        <f t="shared" si="7"/>
        <v>0</v>
      </c>
      <c r="Y62" s="13">
        <f t="shared" si="7"/>
        <v>0</v>
      </c>
      <c r="Z62" s="14">
        <f t="shared" si="7"/>
        <v>99.99999139890676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99.99999230823013</v>
      </c>
      <c r="E63" s="13">
        <f t="shared" si="7"/>
        <v>99.99999230823013</v>
      </c>
      <c r="F63" s="13">
        <f t="shared" si="7"/>
        <v>100</v>
      </c>
      <c r="G63" s="13">
        <f t="shared" si="7"/>
        <v>100</v>
      </c>
      <c r="H63" s="13">
        <f t="shared" si="7"/>
        <v>31.503737365750194</v>
      </c>
      <c r="I63" s="13">
        <f t="shared" si="7"/>
        <v>59.34848988990345</v>
      </c>
      <c r="J63" s="13">
        <f t="shared" si="7"/>
        <v>29.77833180613762</v>
      </c>
      <c r="K63" s="13">
        <f t="shared" si="7"/>
        <v>21.57429873302347</v>
      </c>
      <c r="L63" s="13">
        <f t="shared" si="7"/>
        <v>17.24061299033698</v>
      </c>
      <c r="M63" s="13">
        <f t="shared" si="7"/>
        <v>21.47519224770483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31.54180745023875</v>
      </c>
      <c r="W63" s="13">
        <f t="shared" si="7"/>
        <v>99.99998461646146</v>
      </c>
      <c r="X63" s="13">
        <f t="shared" si="7"/>
        <v>0</v>
      </c>
      <c r="Y63" s="13">
        <f t="shared" si="7"/>
        <v>0</v>
      </c>
      <c r="Z63" s="14">
        <f t="shared" si="7"/>
        <v>99.99999230823013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99.99996588915545</v>
      </c>
      <c r="E64" s="13">
        <f t="shared" si="7"/>
        <v>99.99996588915545</v>
      </c>
      <c r="F64" s="13">
        <f t="shared" si="7"/>
        <v>100</v>
      </c>
      <c r="G64" s="13">
        <f t="shared" si="7"/>
        <v>100</v>
      </c>
      <c r="H64" s="13">
        <f t="shared" si="7"/>
        <v>32.96162753382349</v>
      </c>
      <c r="I64" s="13">
        <f t="shared" si="7"/>
        <v>59.86647549977362</v>
      </c>
      <c r="J64" s="13">
        <f t="shared" si="7"/>
        <v>33.09993983755458</v>
      </c>
      <c r="K64" s="13">
        <f t="shared" si="7"/>
        <v>20.13368572387003</v>
      </c>
      <c r="L64" s="13">
        <f t="shared" si="7"/>
        <v>16.54616673396648</v>
      </c>
      <c r="M64" s="13">
        <f t="shared" si="7"/>
        <v>21.377850289455814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31.528161358356087</v>
      </c>
      <c r="W64" s="13">
        <f t="shared" si="7"/>
        <v>99.99996588915545</v>
      </c>
      <c r="X64" s="13">
        <f t="shared" si="7"/>
        <v>0</v>
      </c>
      <c r="Y64" s="13">
        <f t="shared" si="7"/>
        <v>0</v>
      </c>
      <c r="Z64" s="14">
        <f t="shared" si="7"/>
        <v>99.99996588915545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39.579822919049114</v>
      </c>
      <c r="I66" s="16">
        <f t="shared" si="7"/>
        <v>62.33629378456187</v>
      </c>
      <c r="J66" s="16">
        <f t="shared" si="7"/>
        <v>40.502949552000665</v>
      </c>
      <c r="K66" s="16">
        <f t="shared" si="7"/>
        <v>22.476257716816125</v>
      </c>
      <c r="L66" s="16">
        <f t="shared" si="7"/>
        <v>19.011384119041505</v>
      </c>
      <c r="M66" s="16">
        <f t="shared" si="7"/>
        <v>24.510409328177303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33.62921819146329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305642706</v>
      </c>
      <c r="C67" s="23"/>
      <c r="D67" s="24">
        <v>302634197</v>
      </c>
      <c r="E67" s="25">
        <v>302634197</v>
      </c>
      <c r="F67" s="25">
        <v>26312940</v>
      </c>
      <c r="G67" s="25">
        <v>25511600</v>
      </c>
      <c r="H67" s="25">
        <v>80088698</v>
      </c>
      <c r="I67" s="25">
        <v>131913238</v>
      </c>
      <c r="J67" s="25">
        <v>80088698</v>
      </c>
      <c r="K67" s="25">
        <v>133623994</v>
      </c>
      <c r="L67" s="25">
        <v>160218306</v>
      </c>
      <c r="M67" s="25">
        <v>373930998</v>
      </c>
      <c r="N67" s="25"/>
      <c r="O67" s="25"/>
      <c r="P67" s="25"/>
      <c r="Q67" s="25"/>
      <c r="R67" s="25"/>
      <c r="S67" s="25"/>
      <c r="T67" s="25"/>
      <c r="U67" s="25"/>
      <c r="V67" s="25">
        <v>505844236</v>
      </c>
      <c r="W67" s="25">
        <v>151317100</v>
      </c>
      <c r="X67" s="25"/>
      <c r="Y67" s="24"/>
      <c r="Z67" s="26">
        <v>302634197</v>
      </c>
    </row>
    <row r="68" spans="1:26" ht="13.5" hidden="1">
      <c r="A68" s="36" t="s">
        <v>31</v>
      </c>
      <c r="B68" s="18">
        <v>40456571</v>
      </c>
      <c r="C68" s="18"/>
      <c r="D68" s="19">
        <v>48000000</v>
      </c>
      <c r="E68" s="20">
        <v>48000000</v>
      </c>
      <c r="F68" s="20">
        <v>3809921</v>
      </c>
      <c r="G68" s="20">
        <v>3883073</v>
      </c>
      <c r="H68" s="20">
        <v>12675287</v>
      </c>
      <c r="I68" s="20">
        <v>20368281</v>
      </c>
      <c r="J68" s="20">
        <v>12675287</v>
      </c>
      <c r="K68" s="20">
        <v>20509161</v>
      </c>
      <c r="L68" s="20">
        <v>24579118</v>
      </c>
      <c r="M68" s="20">
        <v>57763566</v>
      </c>
      <c r="N68" s="20"/>
      <c r="O68" s="20"/>
      <c r="P68" s="20"/>
      <c r="Q68" s="20"/>
      <c r="R68" s="20"/>
      <c r="S68" s="20"/>
      <c r="T68" s="20"/>
      <c r="U68" s="20"/>
      <c r="V68" s="20">
        <v>78131847</v>
      </c>
      <c r="W68" s="20">
        <v>24000000</v>
      </c>
      <c r="X68" s="20"/>
      <c r="Y68" s="19"/>
      <c r="Z68" s="22">
        <v>48000000</v>
      </c>
    </row>
    <row r="69" spans="1:26" ht="13.5" hidden="1">
      <c r="A69" s="37" t="s">
        <v>32</v>
      </c>
      <c r="B69" s="18">
        <v>238841211</v>
      </c>
      <c r="C69" s="18"/>
      <c r="D69" s="19">
        <v>252221912</v>
      </c>
      <c r="E69" s="20">
        <v>252221912</v>
      </c>
      <c r="F69" s="20">
        <v>21268765</v>
      </c>
      <c r="G69" s="20">
        <v>19668937</v>
      </c>
      <c r="H69" s="20">
        <v>62127354</v>
      </c>
      <c r="I69" s="20">
        <v>103065056</v>
      </c>
      <c r="J69" s="20">
        <v>62127354</v>
      </c>
      <c r="K69" s="20">
        <v>103534457</v>
      </c>
      <c r="L69" s="20">
        <v>123809902</v>
      </c>
      <c r="M69" s="20">
        <v>289471713</v>
      </c>
      <c r="N69" s="20"/>
      <c r="O69" s="20"/>
      <c r="P69" s="20"/>
      <c r="Q69" s="20"/>
      <c r="R69" s="20"/>
      <c r="S69" s="20"/>
      <c r="T69" s="20"/>
      <c r="U69" s="20"/>
      <c r="V69" s="20">
        <v>392536769</v>
      </c>
      <c r="W69" s="20">
        <v>126110957</v>
      </c>
      <c r="X69" s="20"/>
      <c r="Y69" s="19"/>
      <c r="Z69" s="22">
        <v>252221912</v>
      </c>
    </row>
    <row r="70" spans="1:26" ht="13.5" hidden="1">
      <c r="A70" s="38" t="s">
        <v>113</v>
      </c>
      <c r="B70" s="18">
        <v>166157997</v>
      </c>
      <c r="C70" s="18"/>
      <c r="D70" s="19">
        <v>180988811</v>
      </c>
      <c r="E70" s="20">
        <v>180988811</v>
      </c>
      <c r="F70" s="20">
        <v>15754580</v>
      </c>
      <c r="G70" s="20">
        <v>13649101</v>
      </c>
      <c r="H70" s="20">
        <v>44181704</v>
      </c>
      <c r="I70" s="20">
        <v>73585385</v>
      </c>
      <c r="J70" s="20">
        <v>44181704</v>
      </c>
      <c r="K70" s="20">
        <v>73633963</v>
      </c>
      <c r="L70" s="20">
        <v>88205072</v>
      </c>
      <c r="M70" s="20">
        <v>206020739</v>
      </c>
      <c r="N70" s="20"/>
      <c r="O70" s="20"/>
      <c r="P70" s="20"/>
      <c r="Q70" s="20"/>
      <c r="R70" s="20"/>
      <c r="S70" s="20"/>
      <c r="T70" s="20"/>
      <c r="U70" s="20"/>
      <c r="V70" s="20">
        <v>279606124</v>
      </c>
      <c r="W70" s="20">
        <v>90494406</v>
      </c>
      <c r="X70" s="20"/>
      <c r="Y70" s="19"/>
      <c r="Z70" s="22">
        <v>180988811</v>
      </c>
    </row>
    <row r="71" spans="1:26" ht="13.5" hidden="1">
      <c r="A71" s="38" t="s">
        <v>114</v>
      </c>
      <c r="B71" s="18">
        <v>49806136</v>
      </c>
      <c r="C71" s="18"/>
      <c r="D71" s="19">
        <v>46505716</v>
      </c>
      <c r="E71" s="20">
        <v>46505716</v>
      </c>
      <c r="F71" s="20">
        <v>3448767</v>
      </c>
      <c r="G71" s="20">
        <v>3908509</v>
      </c>
      <c r="H71" s="20">
        <v>11785399</v>
      </c>
      <c r="I71" s="20">
        <v>19142675</v>
      </c>
      <c r="J71" s="20">
        <v>11785399</v>
      </c>
      <c r="K71" s="20">
        <v>19672089</v>
      </c>
      <c r="L71" s="20">
        <v>23294808</v>
      </c>
      <c r="M71" s="20">
        <v>54752296</v>
      </c>
      <c r="N71" s="20"/>
      <c r="O71" s="20"/>
      <c r="P71" s="20"/>
      <c r="Q71" s="20"/>
      <c r="R71" s="20"/>
      <c r="S71" s="20"/>
      <c r="T71" s="20"/>
      <c r="U71" s="20"/>
      <c r="V71" s="20">
        <v>73894971</v>
      </c>
      <c r="W71" s="20">
        <v>23252858</v>
      </c>
      <c r="X71" s="20"/>
      <c r="Y71" s="19"/>
      <c r="Z71" s="22">
        <v>46505716</v>
      </c>
    </row>
    <row r="72" spans="1:26" ht="13.5" hidden="1">
      <c r="A72" s="38" t="s">
        <v>115</v>
      </c>
      <c r="B72" s="18">
        <v>11998238</v>
      </c>
      <c r="C72" s="18"/>
      <c r="D72" s="19">
        <v>13000909</v>
      </c>
      <c r="E72" s="20">
        <v>13000909</v>
      </c>
      <c r="F72" s="20">
        <v>1103305</v>
      </c>
      <c r="G72" s="20">
        <v>1105606</v>
      </c>
      <c r="H72" s="20">
        <v>3224865</v>
      </c>
      <c r="I72" s="20">
        <v>5433776</v>
      </c>
      <c r="J72" s="20">
        <v>3224865</v>
      </c>
      <c r="K72" s="20">
        <v>5336484</v>
      </c>
      <c r="L72" s="20">
        <v>6448193</v>
      </c>
      <c r="M72" s="20">
        <v>15009542</v>
      </c>
      <c r="N72" s="20"/>
      <c r="O72" s="20"/>
      <c r="P72" s="20"/>
      <c r="Q72" s="20"/>
      <c r="R72" s="20"/>
      <c r="S72" s="20"/>
      <c r="T72" s="20"/>
      <c r="U72" s="20"/>
      <c r="V72" s="20">
        <v>20443318</v>
      </c>
      <c r="W72" s="20">
        <v>6500455</v>
      </c>
      <c r="X72" s="20"/>
      <c r="Y72" s="19"/>
      <c r="Z72" s="22">
        <v>13000909</v>
      </c>
    </row>
    <row r="73" spans="1:26" ht="13.5" hidden="1">
      <c r="A73" s="38" t="s">
        <v>116</v>
      </c>
      <c r="B73" s="18">
        <v>10878840</v>
      </c>
      <c r="C73" s="18"/>
      <c r="D73" s="19">
        <v>11726476</v>
      </c>
      <c r="E73" s="20">
        <v>11726476</v>
      </c>
      <c r="F73" s="20">
        <v>962113</v>
      </c>
      <c r="G73" s="20">
        <v>1005721</v>
      </c>
      <c r="H73" s="20">
        <v>2935386</v>
      </c>
      <c r="I73" s="20">
        <v>4903220</v>
      </c>
      <c r="J73" s="20">
        <v>2935386</v>
      </c>
      <c r="K73" s="20">
        <v>4891921</v>
      </c>
      <c r="L73" s="20">
        <v>5861829</v>
      </c>
      <c r="M73" s="20">
        <v>13689136</v>
      </c>
      <c r="N73" s="20"/>
      <c r="O73" s="20"/>
      <c r="P73" s="20"/>
      <c r="Q73" s="20"/>
      <c r="R73" s="20"/>
      <c r="S73" s="20"/>
      <c r="T73" s="20"/>
      <c r="U73" s="20"/>
      <c r="V73" s="20">
        <v>18592356</v>
      </c>
      <c r="W73" s="20">
        <v>5863238</v>
      </c>
      <c r="X73" s="20"/>
      <c r="Y73" s="19"/>
      <c r="Z73" s="22">
        <v>11726476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26344924</v>
      </c>
      <c r="C75" s="27"/>
      <c r="D75" s="28">
        <v>2412285</v>
      </c>
      <c r="E75" s="29">
        <v>2412285</v>
      </c>
      <c r="F75" s="29">
        <v>1234254</v>
      </c>
      <c r="G75" s="29">
        <v>1959590</v>
      </c>
      <c r="H75" s="29">
        <v>5286057</v>
      </c>
      <c r="I75" s="29">
        <v>8479901</v>
      </c>
      <c r="J75" s="29">
        <v>5286057</v>
      </c>
      <c r="K75" s="29">
        <v>9580376</v>
      </c>
      <c r="L75" s="29">
        <v>11829286</v>
      </c>
      <c r="M75" s="29">
        <v>26695719</v>
      </c>
      <c r="N75" s="29"/>
      <c r="O75" s="29"/>
      <c r="P75" s="29"/>
      <c r="Q75" s="29"/>
      <c r="R75" s="29"/>
      <c r="S75" s="29"/>
      <c r="T75" s="29"/>
      <c r="U75" s="29"/>
      <c r="V75" s="29">
        <v>35175620</v>
      </c>
      <c r="W75" s="29">
        <v>1206143</v>
      </c>
      <c r="X75" s="29"/>
      <c r="Y75" s="28"/>
      <c r="Z75" s="30">
        <v>2412285</v>
      </c>
    </row>
    <row r="76" spans="1:26" ht="13.5" hidden="1">
      <c r="A76" s="41" t="s">
        <v>120</v>
      </c>
      <c r="B76" s="31">
        <v>305642706</v>
      </c>
      <c r="C76" s="31"/>
      <c r="D76" s="32">
        <v>300221904</v>
      </c>
      <c r="E76" s="33">
        <v>300221904</v>
      </c>
      <c r="F76" s="33">
        <v>26312940</v>
      </c>
      <c r="G76" s="33">
        <v>25511600</v>
      </c>
      <c r="H76" s="33">
        <v>28264157</v>
      </c>
      <c r="I76" s="33">
        <v>80088697</v>
      </c>
      <c r="J76" s="33">
        <v>26925303</v>
      </c>
      <c r="K76" s="33">
        <v>26609992</v>
      </c>
      <c r="L76" s="33">
        <v>26594312</v>
      </c>
      <c r="M76" s="33">
        <v>80129607</v>
      </c>
      <c r="N76" s="33"/>
      <c r="O76" s="33"/>
      <c r="P76" s="33"/>
      <c r="Q76" s="33"/>
      <c r="R76" s="33"/>
      <c r="S76" s="33"/>
      <c r="T76" s="33"/>
      <c r="U76" s="33"/>
      <c r="V76" s="33">
        <v>160218304</v>
      </c>
      <c r="W76" s="33">
        <v>150110952</v>
      </c>
      <c r="X76" s="33"/>
      <c r="Y76" s="32"/>
      <c r="Z76" s="34">
        <v>300221904</v>
      </c>
    </row>
    <row r="77" spans="1:26" ht="13.5" hidden="1">
      <c r="A77" s="36" t="s">
        <v>31</v>
      </c>
      <c r="B77" s="18">
        <v>40456571</v>
      </c>
      <c r="C77" s="18"/>
      <c r="D77" s="19">
        <v>48000000</v>
      </c>
      <c r="E77" s="20">
        <v>48000000</v>
      </c>
      <c r="F77" s="20">
        <v>3809921</v>
      </c>
      <c r="G77" s="20">
        <v>3883073</v>
      </c>
      <c r="H77" s="20">
        <v>4982294</v>
      </c>
      <c r="I77" s="20">
        <v>12675288</v>
      </c>
      <c r="J77" s="20">
        <v>4056299</v>
      </c>
      <c r="K77" s="20">
        <v>3777575</v>
      </c>
      <c r="L77" s="20">
        <v>4069957</v>
      </c>
      <c r="M77" s="20">
        <v>11903831</v>
      </c>
      <c r="N77" s="20"/>
      <c r="O77" s="20"/>
      <c r="P77" s="20"/>
      <c r="Q77" s="20"/>
      <c r="R77" s="20"/>
      <c r="S77" s="20"/>
      <c r="T77" s="20"/>
      <c r="U77" s="20"/>
      <c r="V77" s="20">
        <v>24579119</v>
      </c>
      <c r="W77" s="20">
        <v>24000000</v>
      </c>
      <c r="X77" s="20"/>
      <c r="Y77" s="19"/>
      <c r="Z77" s="22">
        <v>48000000</v>
      </c>
    </row>
    <row r="78" spans="1:26" ht="13.5" hidden="1">
      <c r="A78" s="37" t="s">
        <v>32</v>
      </c>
      <c r="B78" s="18">
        <v>238841211</v>
      </c>
      <c r="C78" s="18"/>
      <c r="D78" s="19">
        <v>252221904</v>
      </c>
      <c r="E78" s="20">
        <v>252221904</v>
      </c>
      <c r="F78" s="20">
        <v>21268765</v>
      </c>
      <c r="G78" s="20">
        <v>19668937</v>
      </c>
      <c r="H78" s="20">
        <v>21189651</v>
      </c>
      <c r="I78" s="20">
        <v>62127353</v>
      </c>
      <c r="J78" s="20">
        <v>20727995</v>
      </c>
      <c r="K78" s="20">
        <v>20679107</v>
      </c>
      <c r="L78" s="20">
        <v>20275444</v>
      </c>
      <c r="M78" s="20">
        <v>61682546</v>
      </c>
      <c r="N78" s="20"/>
      <c r="O78" s="20"/>
      <c r="P78" s="20"/>
      <c r="Q78" s="20"/>
      <c r="R78" s="20"/>
      <c r="S78" s="20"/>
      <c r="T78" s="20"/>
      <c r="U78" s="20"/>
      <c r="V78" s="20">
        <v>123809899</v>
      </c>
      <c r="W78" s="20">
        <v>126110952</v>
      </c>
      <c r="X78" s="20"/>
      <c r="Y78" s="19"/>
      <c r="Z78" s="22">
        <v>252221904</v>
      </c>
    </row>
    <row r="79" spans="1:26" ht="13.5" hidden="1">
      <c r="A79" s="38" t="s">
        <v>113</v>
      </c>
      <c r="B79" s="18">
        <v>166157997</v>
      </c>
      <c r="C79" s="18"/>
      <c r="D79" s="19">
        <v>180988812</v>
      </c>
      <c r="E79" s="20">
        <v>180988812</v>
      </c>
      <c r="F79" s="20">
        <v>15754580</v>
      </c>
      <c r="G79" s="20">
        <v>13649101</v>
      </c>
      <c r="H79" s="20">
        <v>14778023</v>
      </c>
      <c r="I79" s="20">
        <v>44181704</v>
      </c>
      <c r="J79" s="20">
        <v>14479833</v>
      </c>
      <c r="K79" s="20">
        <v>14972425</v>
      </c>
      <c r="L79" s="20">
        <v>14571109</v>
      </c>
      <c r="M79" s="20">
        <v>44023367</v>
      </c>
      <c r="N79" s="20"/>
      <c r="O79" s="20"/>
      <c r="P79" s="20"/>
      <c r="Q79" s="20"/>
      <c r="R79" s="20"/>
      <c r="S79" s="20"/>
      <c r="T79" s="20"/>
      <c r="U79" s="20"/>
      <c r="V79" s="20">
        <v>88205071</v>
      </c>
      <c r="W79" s="20">
        <v>90494406</v>
      </c>
      <c r="X79" s="20"/>
      <c r="Y79" s="19"/>
      <c r="Z79" s="22">
        <v>180988812</v>
      </c>
    </row>
    <row r="80" spans="1:26" ht="13.5" hidden="1">
      <c r="A80" s="38" t="s">
        <v>114</v>
      </c>
      <c r="B80" s="18">
        <v>49806136</v>
      </c>
      <c r="C80" s="18"/>
      <c r="D80" s="19">
        <v>46505712</v>
      </c>
      <c r="E80" s="20">
        <v>46505712</v>
      </c>
      <c r="F80" s="20">
        <v>3448767</v>
      </c>
      <c r="G80" s="20">
        <v>3908509</v>
      </c>
      <c r="H80" s="20">
        <v>4428124</v>
      </c>
      <c r="I80" s="20">
        <v>11785400</v>
      </c>
      <c r="J80" s="20">
        <v>4316240</v>
      </c>
      <c r="K80" s="20">
        <v>3570449</v>
      </c>
      <c r="L80" s="20">
        <v>3622719</v>
      </c>
      <c r="M80" s="20">
        <v>11509408</v>
      </c>
      <c r="N80" s="20"/>
      <c r="O80" s="20"/>
      <c r="P80" s="20"/>
      <c r="Q80" s="20"/>
      <c r="R80" s="20"/>
      <c r="S80" s="20"/>
      <c r="T80" s="20"/>
      <c r="U80" s="20"/>
      <c r="V80" s="20">
        <v>23294808</v>
      </c>
      <c r="W80" s="20">
        <v>23252856</v>
      </c>
      <c r="X80" s="20"/>
      <c r="Y80" s="19"/>
      <c r="Z80" s="22">
        <v>46505712</v>
      </c>
    </row>
    <row r="81" spans="1:26" ht="13.5" hidden="1">
      <c r="A81" s="38" t="s">
        <v>115</v>
      </c>
      <c r="B81" s="18">
        <v>11998238</v>
      </c>
      <c r="C81" s="18"/>
      <c r="D81" s="19">
        <v>13000908</v>
      </c>
      <c r="E81" s="20">
        <v>13000908</v>
      </c>
      <c r="F81" s="20">
        <v>1103305</v>
      </c>
      <c r="G81" s="20">
        <v>1105606</v>
      </c>
      <c r="H81" s="20">
        <v>1015953</v>
      </c>
      <c r="I81" s="20">
        <v>3224864</v>
      </c>
      <c r="J81" s="20">
        <v>960311</v>
      </c>
      <c r="K81" s="20">
        <v>1151309</v>
      </c>
      <c r="L81" s="20">
        <v>1111708</v>
      </c>
      <c r="M81" s="20">
        <v>3223328</v>
      </c>
      <c r="N81" s="20"/>
      <c r="O81" s="20"/>
      <c r="P81" s="20"/>
      <c r="Q81" s="20"/>
      <c r="R81" s="20"/>
      <c r="S81" s="20"/>
      <c r="T81" s="20"/>
      <c r="U81" s="20"/>
      <c r="V81" s="20">
        <v>6448192</v>
      </c>
      <c r="W81" s="20">
        <v>6500454</v>
      </c>
      <c r="X81" s="20"/>
      <c r="Y81" s="19"/>
      <c r="Z81" s="22">
        <v>13000908</v>
      </c>
    </row>
    <row r="82" spans="1:26" ht="13.5" hidden="1">
      <c r="A82" s="38" t="s">
        <v>116</v>
      </c>
      <c r="B82" s="18">
        <v>10878840</v>
      </c>
      <c r="C82" s="18"/>
      <c r="D82" s="19">
        <v>11726472</v>
      </c>
      <c r="E82" s="20">
        <v>11726472</v>
      </c>
      <c r="F82" s="20">
        <v>962113</v>
      </c>
      <c r="G82" s="20">
        <v>1005721</v>
      </c>
      <c r="H82" s="20">
        <v>967551</v>
      </c>
      <c r="I82" s="20">
        <v>2935385</v>
      </c>
      <c r="J82" s="20">
        <v>971611</v>
      </c>
      <c r="K82" s="20">
        <v>984924</v>
      </c>
      <c r="L82" s="20">
        <v>969908</v>
      </c>
      <c r="M82" s="20">
        <v>2926443</v>
      </c>
      <c r="N82" s="20"/>
      <c r="O82" s="20"/>
      <c r="P82" s="20"/>
      <c r="Q82" s="20"/>
      <c r="R82" s="20"/>
      <c r="S82" s="20"/>
      <c r="T82" s="20"/>
      <c r="U82" s="20"/>
      <c r="V82" s="20">
        <v>5861828</v>
      </c>
      <c r="W82" s="20">
        <v>5863236</v>
      </c>
      <c r="X82" s="20"/>
      <c r="Y82" s="19"/>
      <c r="Z82" s="22">
        <v>11726472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26344924</v>
      </c>
      <c r="C84" s="27"/>
      <c r="D84" s="28"/>
      <c r="E84" s="29"/>
      <c r="F84" s="29">
        <v>1234254</v>
      </c>
      <c r="G84" s="29">
        <v>1959590</v>
      </c>
      <c r="H84" s="29">
        <v>2092212</v>
      </c>
      <c r="I84" s="29">
        <v>5286056</v>
      </c>
      <c r="J84" s="29">
        <v>2141009</v>
      </c>
      <c r="K84" s="29">
        <v>2153310</v>
      </c>
      <c r="L84" s="29">
        <v>2248911</v>
      </c>
      <c r="M84" s="29">
        <v>6543230</v>
      </c>
      <c r="N84" s="29"/>
      <c r="O84" s="29"/>
      <c r="P84" s="29"/>
      <c r="Q84" s="29"/>
      <c r="R84" s="29"/>
      <c r="S84" s="29"/>
      <c r="T84" s="29"/>
      <c r="U84" s="29"/>
      <c r="V84" s="29">
        <v>11829286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718952</v>
      </c>
      <c r="C6" s="18">
        <v>0</v>
      </c>
      <c r="D6" s="58">
        <v>729000</v>
      </c>
      <c r="E6" s="59">
        <v>729000</v>
      </c>
      <c r="F6" s="59">
        <v>67274</v>
      </c>
      <c r="G6" s="59">
        <v>85618</v>
      </c>
      <c r="H6" s="59">
        <v>122377</v>
      </c>
      <c r="I6" s="59">
        <v>275269</v>
      </c>
      <c r="J6" s="59">
        <v>177201</v>
      </c>
      <c r="K6" s="59">
        <v>130773</v>
      </c>
      <c r="L6" s="59">
        <v>202097</v>
      </c>
      <c r="M6" s="59">
        <v>510071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785340</v>
      </c>
      <c r="W6" s="59">
        <v>364500</v>
      </c>
      <c r="X6" s="59">
        <v>420840</v>
      </c>
      <c r="Y6" s="60">
        <v>115.46</v>
      </c>
      <c r="Z6" s="61">
        <v>729000</v>
      </c>
    </row>
    <row r="7" spans="1:26" ht="13.5">
      <c r="A7" s="57" t="s">
        <v>33</v>
      </c>
      <c r="B7" s="18">
        <v>6176944</v>
      </c>
      <c r="C7" s="18">
        <v>0</v>
      </c>
      <c r="D7" s="58">
        <v>6020000</v>
      </c>
      <c r="E7" s="59">
        <v>6020000</v>
      </c>
      <c r="F7" s="59">
        <v>415705</v>
      </c>
      <c r="G7" s="59">
        <v>139710</v>
      </c>
      <c r="H7" s="59">
        <v>516578</v>
      </c>
      <c r="I7" s="59">
        <v>1071993</v>
      </c>
      <c r="J7" s="59">
        <v>771299</v>
      </c>
      <c r="K7" s="59">
        <v>472423</v>
      </c>
      <c r="L7" s="59">
        <v>483752</v>
      </c>
      <c r="M7" s="59">
        <v>1727474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2799467</v>
      </c>
      <c r="W7" s="59">
        <v>3010000</v>
      </c>
      <c r="X7" s="59">
        <v>-210533</v>
      </c>
      <c r="Y7" s="60">
        <v>-6.99</v>
      </c>
      <c r="Z7" s="61">
        <v>6020000</v>
      </c>
    </row>
    <row r="8" spans="1:26" ht="13.5">
      <c r="A8" s="57" t="s">
        <v>34</v>
      </c>
      <c r="B8" s="18">
        <v>93442364</v>
      </c>
      <c r="C8" s="18">
        <v>0</v>
      </c>
      <c r="D8" s="58">
        <v>99420000</v>
      </c>
      <c r="E8" s="59">
        <v>99420000</v>
      </c>
      <c r="F8" s="59">
        <v>40957908</v>
      </c>
      <c r="G8" s="59">
        <v>-1091652</v>
      </c>
      <c r="H8" s="59">
        <v>173607</v>
      </c>
      <c r="I8" s="59">
        <v>40039863</v>
      </c>
      <c r="J8" s="59">
        <v>1374201</v>
      </c>
      <c r="K8" s="59">
        <v>31799300</v>
      </c>
      <c r="L8" s="59">
        <v>502667</v>
      </c>
      <c r="M8" s="59">
        <v>33676168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73716031</v>
      </c>
      <c r="W8" s="59">
        <v>49710000</v>
      </c>
      <c r="X8" s="59">
        <v>24006031</v>
      </c>
      <c r="Y8" s="60">
        <v>48.29</v>
      </c>
      <c r="Z8" s="61">
        <v>99420000</v>
      </c>
    </row>
    <row r="9" spans="1:26" ht="13.5">
      <c r="A9" s="57" t="s">
        <v>35</v>
      </c>
      <c r="B9" s="18">
        <v>1323716</v>
      </c>
      <c r="C9" s="18">
        <v>0</v>
      </c>
      <c r="D9" s="58">
        <v>140527</v>
      </c>
      <c r="E9" s="59">
        <v>140527</v>
      </c>
      <c r="F9" s="59">
        <v>15839</v>
      </c>
      <c r="G9" s="59">
        <v>11034</v>
      </c>
      <c r="H9" s="59">
        <v>11493</v>
      </c>
      <c r="I9" s="59">
        <v>38366</v>
      </c>
      <c r="J9" s="59">
        <v>321</v>
      </c>
      <c r="K9" s="59">
        <v>305</v>
      </c>
      <c r="L9" s="59">
        <v>11229</v>
      </c>
      <c r="M9" s="59">
        <v>11855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50221</v>
      </c>
      <c r="W9" s="59">
        <v>70264</v>
      </c>
      <c r="X9" s="59">
        <v>-20043</v>
      </c>
      <c r="Y9" s="60">
        <v>-28.53</v>
      </c>
      <c r="Z9" s="61">
        <v>140527</v>
      </c>
    </row>
    <row r="10" spans="1:26" ht="25.5">
      <c r="A10" s="62" t="s">
        <v>105</v>
      </c>
      <c r="B10" s="63">
        <f>SUM(B5:B9)</f>
        <v>101661976</v>
      </c>
      <c r="C10" s="63">
        <f>SUM(C5:C9)</f>
        <v>0</v>
      </c>
      <c r="D10" s="64">
        <f aca="true" t="shared" si="0" ref="D10:Z10">SUM(D5:D9)</f>
        <v>106309527</v>
      </c>
      <c r="E10" s="65">
        <f t="shared" si="0"/>
        <v>106309527</v>
      </c>
      <c r="F10" s="65">
        <f t="shared" si="0"/>
        <v>41456726</v>
      </c>
      <c r="G10" s="65">
        <f t="shared" si="0"/>
        <v>-855290</v>
      </c>
      <c r="H10" s="65">
        <f t="shared" si="0"/>
        <v>824055</v>
      </c>
      <c r="I10" s="65">
        <f t="shared" si="0"/>
        <v>41425491</v>
      </c>
      <c r="J10" s="65">
        <f t="shared" si="0"/>
        <v>2323022</v>
      </c>
      <c r="K10" s="65">
        <f t="shared" si="0"/>
        <v>32402801</v>
      </c>
      <c r="L10" s="65">
        <f t="shared" si="0"/>
        <v>1199745</v>
      </c>
      <c r="M10" s="65">
        <f t="shared" si="0"/>
        <v>35925568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77351059</v>
      </c>
      <c r="W10" s="65">
        <f t="shared" si="0"/>
        <v>53154764</v>
      </c>
      <c r="X10" s="65">
        <f t="shared" si="0"/>
        <v>24196295</v>
      </c>
      <c r="Y10" s="66">
        <f>+IF(W10&lt;&gt;0,(X10/W10)*100,0)</f>
        <v>45.52046360322473</v>
      </c>
      <c r="Z10" s="67">
        <f t="shared" si="0"/>
        <v>106309527</v>
      </c>
    </row>
    <row r="11" spans="1:26" ht="13.5">
      <c r="A11" s="57" t="s">
        <v>36</v>
      </c>
      <c r="B11" s="18">
        <v>50870694</v>
      </c>
      <c r="C11" s="18">
        <v>0</v>
      </c>
      <c r="D11" s="58">
        <v>62538296</v>
      </c>
      <c r="E11" s="59">
        <v>62538296</v>
      </c>
      <c r="F11" s="59">
        <v>4657627</v>
      </c>
      <c r="G11" s="59">
        <v>4490845</v>
      </c>
      <c r="H11" s="59">
        <v>4496980</v>
      </c>
      <c r="I11" s="59">
        <v>13645452</v>
      </c>
      <c r="J11" s="59">
        <v>4449210</v>
      </c>
      <c r="K11" s="59">
        <v>4339977</v>
      </c>
      <c r="L11" s="59">
        <v>4693217</v>
      </c>
      <c r="M11" s="59">
        <v>13482404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27127856</v>
      </c>
      <c r="W11" s="59">
        <v>31269148</v>
      </c>
      <c r="X11" s="59">
        <v>-4141292</v>
      </c>
      <c r="Y11" s="60">
        <v>-13.24</v>
      </c>
      <c r="Z11" s="61">
        <v>62538296</v>
      </c>
    </row>
    <row r="12" spans="1:26" ht="13.5">
      <c r="A12" s="57" t="s">
        <v>37</v>
      </c>
      <c r="B12" s="18">
        <v>5472702</v>
      </c>
      <c r="C12" s="18">
        <v>0</v>
      </c>
      <c r="D12" s="58">
        <v>5879222</v>
      </c>
      <c r="E12" s="59">
        <v>5879222</v>
      </c>
      <c r="F12" s="59">
        <v>448855</v>
      </c>
      <c r="G12" s="59">
        <v>452571</v>
      </c>
      <c r="H12" s="59">
        <v>454252</v>
      </c>
      <c r="I12" s="59">
        <v>1355678</v>
      </c>
      <c r="J12" s="59">
        <v>451161</v>
      </c>
      <c r="K12" s="59">
        <v>451275</v>
      </c>
      <c r="L12" s="59">
        <v>452661</v>
      </c>
      <c r="M12" s="59">
        <v>1355097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2710775</v>
      </c>
      <c r="W12" s="59">
        <v>2939611</v>
      </c>
      <c r="X12" s="59">
        <v>-228836</v>
      </c>
      <c r="Y12" s="60">
        <v>-7.78</v>
      </c>
      <c r="Z12" s="61">
        <v>5879222</v>
      </c>
    </row>
    <row r="13" spans="1:26" ht="13.5">
      <c r="A13" s="57" t="s">
        <v>106</v>
      </c>
      <c r="B13" s="18">
        <v>7646993</v>
      </c>
      <c r="C13" s="18">
        <v>0</v>
      </c>
      <c r="D13" s="58">
        <v>9144000</v>
      </c>
      <c r="E13" s="59">
        <v>9144000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4572000</v>
      </c>
      <c r="X13" s="59">
        <v>-4572000</v>
      </c>
      <c r="Y13" s="60">
        <v>-100</v>
      </c>
      <c r="Z13" s="61">
        <v>9144000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24213319</v>
      </c>
      <c r="C16" s="18">
        <v>0</v>
      </c>
      <c r="D16" s="58">
        <v>15821000</v>
      </c>
      <c r="E16" s="59">
        <v>15821000</v>
      </c>
      <c r="F16" s="59">
        <v>160105</v>
      </c>
      <c r="G16" s="59">
        <v>723540</v>
      </c>
      <c r="H16" s="59">
        <v>2491301</v>
      </c>
      <c r="I16" s="59">
        <v>3374946</v>
      </c>
      <c r="J16" s="59">
        <v>2986888</v>
      </c>
      <c r="K16" s="59">
        <v>2503691</v>
      </c>
      <c r="L16" s="59">
        <v>2754307</v>
      </c>
      <c r="M16" s="59">
        <v>8244886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11619832</v>
      </c>
      <c r="W16" s="59">
        <v>7910500</v>
      </c>
      <c r="X16" s="59">
        <v>3709332</v>
      </c>
      <c r="Y16" s="60">
        <v>46.89</v>
      </c>
      <c r="Z16" s="61">
        <v>15821000</v>
      </c>
    </row>
    <row r="17" spans="1:26" ht="13.5">
      <c r="A17" s="57" t="s">
        <v>41</v>
      </c>
      <c r="B17" s="18">
        <v>30188227</v>
      </c>
      <c r="C17" s="18">
        <v>0</v>
      </c>
      <c r="D17" s="58">
        <v>34958420</v>
      </c>
      <c r="E17" s="59">
        <v>34958420</v>
      </c>
      <c r="F17" s="59">
        <v>788202</v>
      </c>
      <c r="G17" s="59">
        <v>2127830</v>
      </c>
      <c r="H17" s="59">
        <v>2387736</v>
      </c>
      <c r="I17" s="59">
        <v>5303768</v>
      </c>
      <c r="J17" s="59">
        <v>2688425</v>
      </c>
      <c r="K17" s="59">
        <v>2392895</v>
      </c>
      <c r="L17" s="59">
        <v>1998453</v>
      </c>
      <c r="M17" s="59">
        <v>7079773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12383541</v>
      </c>
      <c r="W17" s="59">
        <v>17479210</v>
      </c>
      <c r="X17" s="59">
        <v>-5095669</v>
      </c>
      <c r="Y17" s="60">
        <v>-29.15</v>
      </c>
      <c r="Z17" s="61">
        <v>34958420</v>
      </c>
    </row>
    <row r="18" spans="1:26" ht="13.5">
      <c r="A18" s="69" t="s">
        <v>42</v>
      </c>
      <c r="B18" s="70">
        <f>SUM(B11:B17)</f>
        <v>118391935</v>
      </c>
      <c r="C18" s="70">
        <f>SUM(C11:C17)</f>
        <v>0</v>
      </c>
      <c r="D18" s="71">
        <f aca="true" t="shared" si="1" ref="D18:Z18">SUM(D11:D17)</f>
        <v>128340938</v>
      </c>
      <c r="E18" s="72">
        <f t="shared" si="1"/>
        <v>128340938</v>
      </c>
      <c r="F18" s="72">
        <f t="shared" si="1"/>
        <v>6054789</v>
      </c>
      <c r="G18" s="72">
        <f t="shared" si="1"/>
        <v>7794786</v>
      </c>
      <c r="H18" s="72">
        <f t="shared" si="1"/>
        <v>9830269</v>
      </c>
      <c r="I18" s="72">
        <f t="shared" si="1"/>
        <v>23679844</v>
      </c>
      <c r="J18" s="72">
        <f t="shared" si="1"/>
        <v>10575684</v>
      </c>
      <c r="K18" s="72">
        <f t="shared" si="1"/>
        <v>9687838</v>
      </c>
      <c r="L18" s="72">
        <f t="shared" si="1"/>
        <v>9898638</v>
      </c>
      <c r="M18" s="72">
        <f t="shared" si="1"/>
        <v>30162160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53842004</v>
      </c>
      <c r="W18" s="72">
        <f t="shared" si="1"/>
        <v>64170469</v>
      </c>
      <c r="X18" s="72">
        <f t="shared" si="1"/>
        <v>-10328465</v>
      </c>
      <c r="Y18" s="66">
        <f>+IF(W18&lt;&gt;0,(X18/W18)*100,0)</f>
        <v>-16.09535532613919</v>
      </c>
      <c r="Z18" s="73">
        <f t="shared" si="1"/>
        <v>128340938</v>
      </c>
    </row>
    <row r="19" spans="1:26" ht="13.5">
      <c r="A19" s="69" t="s">
        <v>43</v>
      </c>
      <c r="B19" s="74">
        <f>+B10-B18</f>
        <v>-16729959</v>
      </c>
      <c r="C19" s="74">
        <f>+C10-C18</f>
        <v>0</v>
      </c>
      <c r="D19" s="75">
        <f aca="true" t="shared" si="2" ref="D19:Z19">+D10-D18</f>
        <v>-22031411</v>
      </c>
      <c r="E19" s="76">
        <f t="shared" si="2"/>
        <v>-22031411</v>
      </c>
      <c r="F19" s="76">
        <f t="shared" si="2"/>
        <v>35401937</v>
      </c>
      <c r="G19" s="76">
        <f t="shared" si="2"/>
        <v>-8650076</v>
      </c>
      <c r="H19" s="76">
        <f t="shared" si="2"/>
        <v>-9006214</v>
      </c>
      <c r="I19" s="76">
        <f t="shared" si="2"/>
        <v>17745647</v>
      </c>
      <c r="J19" s="76">
        <f t="shared" si="2"/>
        <v>-8252662</v>
      </c>
      <c r="K19" s="76">
        <f t="shared" si="2"/>
        <v>22714963</v>
      </c>
      <c r="L19" s="76">
        <f t="shared" si="2"/>
        <v>-8698893</v>
      </c>
      <c r="M19" s="76">
        <f t="shared" si="2"/>
        <v>5763408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23509055</v>
      </c>
      <c r="W19" s="76">
        <f>IF(E10=E18,0,W10-W18)</f>
        <v>-11015705</v>
      </c>
      <c r="X19" s="76">
        <f t="shared" si="2"/>
        <v>34524760</v>
      </c>
      <c r="Y19" s="77">
        <f>+IF(W19&lt;&gt;0,(X19/W19)*100,0)</f>
        <v>-313.41398485162773</v>
      </c>
      <c r="Z19" s="78">
        <f t="shared" si="2"/>
        <v>-22031411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-16729959</v>
      </c>
      <c r="C22" s="85">
        <f>SUM(C19:C21)</f>
        <v>0</v>
      </c>
      <c r="D22" s="86">
        <f aca="true" t="shared" si="3" ref="D22:Z22">SUM(D19:D21)</f>
        <v>-22031411</v>
      </c>
      <c r="E22" s="87">
        <f t="shared" si="3"/>
        <v>-22031411</v>
      </c>
      <c r="F22" s="87">
        <f t="shared" si="3"/>
        <v>35401937</v>
      </c>
      <c r="G22" s="87">
        <f t="shared" si="3"/>
        <v>-8650076</v>
      </c>
      <c r="H22" s="87">
        <f t="shared" si="3"/>
        <v>-9006214</v>
      </c>
      <c r="I22" s="87">
        <f t="shared" si="3"/>
        <v>17745647</v>
      </c>
      <c r="J22" s="87">
        <f t="shared" si="3"/>
        <v>-8252662</v>
      </c>
      <c r="K22" s="87">
        <f t="shared" si="3"/>
        <v>22714963</v>
      </c>
      <c r="L22" s="87">
        <f t="shared" si="3"/>
        <v>-8698893</v>
      </c>
      <c r="M22" s="87">
        <f t="shared" si="3"/>
        <v>5763408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23509055</v>
      </c>
      <c r="W22" s="87">
        <f t="shared" si="3"/>
        <v>-11015705</v>
      </c>
      <c r="X22" s="87">
        <f t="shared" si="3"/>
        <v>34524760</v>
      </c>
      <c r="Y22" s="88">
        <f>+IF(W22&lt;&gt;0,(X22/W22)*100,0)</f>
        <v>-313.41398485162773</v>
      </c>
      <c r="Z22" s="89">
        <f t="shared" si="3"/>
        <v>-22031411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-16729959</v>
      </c>
      <c r="C24" s="74">
        <f>SUM(C22:C23)</f>
        <v>0</v>
      </c>
      <c r="D24" s="75">
        <f aca="true" t="shared" si="4" ref="D24:Z24">SUM(D22:D23)</f>
        <v>-22031411</v>
      </c>
      <c r="E24" s="76">
        <f t="shared" si="4"/>
        <v>-22031411</v>
      </c>
      <c r="F24" s="76">
        <f t="shared" si="4"/>
        <v>35401937</v>
      </c>
      <c r="G24" s="76">
        <f t="shared" si="4"/>
        <v>-8650076</v>
      </c>
      <c r="H24" s="76">
        <f t="shared" si="4"/>
        <v>-9006214</v>
      </c>
      <c r="I24" s="76">
        <f t="shared" si="4"/>
        <v>17745647</v>
      </c>
      <c r="J24" s="76">
        <f t="shared" si="4"/>
        <v>-8252662</v>
      </c>
      <c r="K24" s="76">
        <f t="shared" si="4"/>
        <v>22714963</v>
      </c>
      <c r="L24" s="76">
        <f t="shared" si="4"/>
        <v>-8698893</v>
      </c>
      <c r="M24" s="76">
        <f t="shared" si="4"/>
        <v>5763408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23509055</v>
      </c>
      <c r="W24" s="76">
        <f t="shared" si="4"/>
        <v>-11015705</v>
      </c>
      <c r="X24" s="76">
        <f t="shared" si="4"/>
        <v>34524760</v>
      </c>
      <c r="Y24" s="77">
        <f>+IF(W24&lt;&gt;0,(X24/W24)*100,0)</f>
        <v>-313.41398485162773</v>
      </c>
      <c r="Z24" s="78">
        <f t="shared" si="4"/>
        <v>-22031411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8338550</v>
      </c>
      <c r="C27" s="21">
        <v>0</v>
      </c>
      <c r="D27" s="98">
        <v>6729000</v>
      </c>
      <c r="E27" s="99">
        <v>6729000</v>
      </c>
      <c r="F27" s="99">
        <v>12118</v>
      </c>
      <c r="G27" s="99">
        <v>0</v>
      </c>
      <c r="H27" s="99">
        <v>205355</v>
      </c>
      <c r="I27" s="99">
        <v>217473</v>
      </c>
      <c r="J27" s="99">
        <v>1709223</v>
      </c>
      <c r="K27" s="99">
        <v>694344</v>
      </c>
      <c r="L27" s="99">
        <v>0</v>
      </c>
      <c r="M27" s="99">
        <v>2403567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2621040</v>
      </c>
      <c r="W27" s="99">
        <v>3364500</v>
      </c>
      <c r="X27" s="99">
        <v>-743460</v>
      </c>
      <c r="Y27" s="100">
        <v>-22.1</v>
      </c>
      <c r="Z27" s="101">
        <v>6729000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8338550</v>
      </c>
      <c r="C31" s="18">
        <v>0</v>
      </c>
      <c r="D31" s="58">
        <v>6729000</v>
      </c>
      <c r="E31" s="59">
        <v>6729000</v>
      </c>
      <c r="F31" s="59">
        <v>12118</v>
      </c>
      <c r="G31" s="59">
        <v>0</v>
      </c>
      <c r="H31" s="59">
        <v>205355</v>
      </c>
      <c r="I31" s="59">
        <v>217473</v>
      </c>
      <c r="J31" s="59">
        <v>1709223</v>
      </c>
      <c r="K31" s="59">
        <v>694344</v>
      </c>
      <c r="L31" s="59">
        <v>0</v>
      </c>
      <c r="M31" s="59">
        <v>2403567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2621040</v>
      </c>
      <c r="W31" s="59">
        <v>3364500</v>
      </c>
      <c r="X31" s="59">
        <v>-743460</v>
      </c>
      <c r="Y31" s="60">
        <v>-22.1</v>
      </c>
      <c r="Z31" s="61">
        <v>6729000</v>
      </c>
    </row>
    <row r="32" spans="1:26" ht="13.5">
      <c r="A32" s="69" t="s">
        <v>50</v>
      </c>
      <c r="B32" s="21">
        <f>SUM(B28:B31)</f>
        <v>8338550</v>
      </c>
      <c r="C32" s="21">
        <f>SUM(C28:C31)</f>
        <v>0</v>
      </c>
      <c r="D32" s="98">
        <f aca="true" t="shared" si="5" ref="D32:Z32">SUM(D28:D31)</f>
        <v>6729000</v>
      </c>
      <c r="E32" s="99">
        <f t="shared" si="5"/>
        <v>6729000</v>
      </c>
      <c r="F32" s="99">
        <f t="shared" si="5"/>
        <v>12118</v>
      </c>
      <c r="G32" s="99">
        <f t="shared" si="5"/>
        <v>0</v>
      </c>
      <c r="H32" s="99">
        <f t="shared" si="5"/>
        <v>205355</v>
      </c>
      <c r="I32" s="99">
        <f t="shared" si="5"/>
        <v>217473</v>
      </c>
      <c r="J32" s="99">
        <f t="shared" si="5"/>
        <v>1709223</v>
      </c>
      <c r="K32" s="99">
        <f t="shared" si="5"/>
        <v>694344</v>
      </c>
      <c r="L32" s="99">
        <f t="shared" si="5"/>
        <v>0</v>
      </c>
      <c r="M32" s="99">
        <f t="shared" si="5"/>
        <v>2403567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2621040</v>
      </c>
      <c r="W32" s="99">
        <f t="shared" si="5"/>
        <v>3364500</v>
      </c>
      <c r="X32" s="99">
        <f t="shared" si="5"/>
        <v>-743460</v>
      </c>
      <c r="Y32" s="100">
        <f>+IF(W32&lt;&gt;0,(X32/W32)*100,0)</f>
        <v>-22.097191261703074</v>
      </c>
      <c r="Z32" s="101">
        <f t="shared" si="5"/>
        <v>6729000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109800413</v>
      </c>
      <c r="C35" s="18">
        <v>0</v>
      </c>
      <c r="D35" s="58">
        <v>53165228</v>
      </c>
      <c r="E35" s="59">
        <v>53165228</v>
      </c>
      <c r="F35" s="59">
        <v>142237478</v>
      </c>
      <c r="G35" s="59">
        <v>138073004</v>
      </c>
      <c r="H35" s="59">
        <v>128863287</v>
      </c>
      <c r="I35" s="59">
        <v>128863287</v>
      </c>
      <c r="J35" s="59">
        <v>119236425</v>
      </c>
      <c r="K35" s="59">
        <v>141573086</v>
      </c>
      <c r="L35" s="59">
        <v>132671525</v>
      </c>
      <c r="M35" s="59">
        <v>132671525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132671525</v>
      </c>
      <c r="W35" s="59">
        <v>26582614</v>
      </c>
      <c r="X35" s="59">
        <v>106088911</v>
      </c>
      <c r="Y35" s="60">
        <v>399.09</v>
      </c>
      <c r="Z35" s="61">
        <v>53165228</v>
      </c>
    </row>
    <row r="36" spans="1:26" ht="13.5">
      <c r="A36" s="57" t="s">
        <v>53</v>
      </c>
      <c r="B36" s="18">
        <v>61531993</v>
      </c>
      <c r="C36" s="18">
        <v>0</v>
      </c>
      <c r="D36" s="58">
        <v>68696596</v>
      </c>
      <c r="E36" s="59">
        <v>68696596</v>
      </c>
      <c r="F36" s="59">
        <v>61336768</v>
      </c>
      <c r="G36" s="59">
        <v>58659894</v>
      </c>
      <c r="H36" s="59">
        <v>58659894</v>
      </c>
      <c r="I36" s="59">
        <v>58659894</v>
      </c>
      <c r="J36" s="59">
        <v>58677414</v>
      </c>
      <c r="K36" s="59">
        <v>61531993</v>
      </c>
      <c r="L36" s="59">
        <v>61531993</v>
      </c>
      <c r="M36" s="59">
        <v>61531993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61531993</v>
      </c>
      <c r="W36" s="59">
        <v>34348298</v>
      </c>
      <c r="X36" s="59">
        <v>27183695</v>
      </c>
      <c r="Y36" s="60">
        <v>79.14</v>
      </c>
      <c r="Z36" s="61">
        <v>68696596</v>
      </c>
    </row>
    <row r="37" spans="1:26" ht="13.5">
      <c r="A37" s="57" t="s">
        <v>54</v>
      </c>
      <c r="B37" s="18">
        <v>11532154</v>
      </c>
      <c r="C37" s="18">
        <v>0</v>
      </c>
      <c r="D37" s="58">
        <v>9841482</v>
      </c>
      <c r="E37" s="59">
        <v>9841482</v>
      </c>
      <c r="F37" s="59">
        <v>7832938</v>
      </c>
      <c r="G37" s="59">
        <v>13096290</v>
      </c>
      <c r="H37" s="59">
        <v>12922683</v>
      </c>
      <c r="I37" s="59">
        <v>12922683</v>
      </c>
      <c r="J37" s="59">
        <v>11548482</v>
      </c>
      <c r="K37" s="59">
        <v>11170180</v>
      </c>
      <c r="L37" s="59">
        <v>10967512</v>
      </c>
      <c r="M37" s="59">
        <v>10967512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10967512</v>
      </c>
      <c r="W37" s="59">
        <v>4920741</v>
      </c>
      <c r="X37" s="59">
        <v>6046771</v>
      </c>
      <c r="Y37" s="60">
        <v>122.88</v>
      </c>
      <c r="Z37" s="61">
        <v>9841482</v>
      </c>
    </row>
    <row r="38" spans="1:26" ht="13.5">
      <c r="A38" s="57" t="s">
        <v>55</v>
      </c>
      <c r="B38" s="18">
        <v>13838419</v>
      </c>
      <c r="C38" s="18">
        <v>0</v>
      </c>
      <c r="D38" s="58">
        <v>15521882</v>
      </c>
      <c r="E38" s="59">
        <v>15521882</v>
      </c>
      <c r="F38" s="59">
        <v>12872482</v>
      </c>
      <c r="G38" s="59">
        <v>13795014</v>
      </c>
      <c r="H38" s="59">
        <v>13765118</v>
      </c>
      <c r="I38" s="59">
        <v>13765118</v>
      </c>
      <c r="J38" s="59">
        <v>13765118</v>
      </c>
      <c r="K38" s="59">
        <v>13765118</v>
      </c>
      <c r="L38" s="59">
        <v>13765118</v>
      </c>
      <c r="M38" s="59">
        <v>13765118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13765118</v>
      </c>
      <c r="W38" s="59">
        <v>7760941</v>
      </c>
      <c r="X38" s="59">
        <v>6004177</v>
      </c>
      <c r="Y38" s="60">
        <v>77.36</v>
      </c>
      <c r="Z38" s="61">
        <v>15521882</v>
      </c>
    </row>
    <row r="39" spans="1:26" ht="13.5">
      <c r="A39" s="57" t="s">
        <v>56</v>
      </c>
      <c r="B39" s="18">
        <v>145961833</v>
      </c>
      <c r="C39" s="18">
        <v>0</v>
      </c>
      <c r="D39" s="58">
        <v>96498460</v>
      </c>
      <c r="E39" s="59">
        <v>96498460</v>
      </c>
      <c r="F39" s="59">
        <v>182868826</v>
      </c>
      <c r="G39" s="59">
        <v>169841594</v>
      </c>
      <c r="H39" s="59">
        <v>160835380</v>
      </c>
      <c r="I39" s="59">
        <v>160835380</v>
      </c>
      <c r="J39" s="59">
        <v>152600239</v>
      </c>
      <c r="K39" s="59">
        <v>178169781</v>
      </c>
      <c r="L39" s="59">
        <v>169470888</v>
      </c>
      <c r="M39" s="59">
        <v>169470888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169470888</v>
      </c>
      <c r="W39" s="59">
        <v>48249230</v>
      </c>
      <c r="X39" s="59">
        <v>121221658</v>
      </c>
      <c r="Y39" s="60">
        <v>251.24</v>
      </c>
      <c r="Z39" s="61">
        <v>96498460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-5835819</v>
      </c>
      <c r="C42" s="18">
        <v>0</v>
      </c>
      <c r="D42" s="58">
        <v>-12693606</v>
      </c>
      <c r="E42" s="59">
        <v>-12693606</v>
      </c>
      <c r="F42" s="59">
        <v>34312041</v>
      </c>
      <c r="G42" s="59">
        <v>-8555007</v>
      </c>
      <c r="H42" s="59">
        <v>-9006214</v>
      </c>
      <c r="I42" s="59">
        <v>16750820</v>
      </c>
      <c r="J42" s="59">
        <v>-8252661</v>
      </c>
      <c r="K42" s="59">
        <v>23409307</v>
      </c>
      <c r="L42" s="59">
        <v>-8698894</v>
      </c>
      <c r="M42" s="59">
        <v>6457752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23208572</v>
      </c>
      <c r="W42" s="59">
        <v>21426337</v>
      </c>
      <c r="X42" s="59">
        <v>1782235</v>
      </c>
      <c r="Y42" s="60">
        <v>8.32</v>
      </c>
      <c r="Z42" s="61">
        <v>-12693606</v>
      </c>
    </row>
    <row r="43" spans="1:26" ht="13.5">
      <c r="A43" s="57" t="s">
        <v>59</v>
      </c>
      <c r="B43" s="18">
        <v>-7918863</v>
      </c>
      <c r="C43" s="18">
        <v>0</v>
      </c>
      <c r="D43" s="58">
        <v>-6579000</v>
      </c>
      <c r="E43" s="59">
        <v>-6579000</v>
      </c>
      <c r="F43" s="59">
        <v>-12118</v>
      </c>
      <c r="G43" s="59">
        <v>0</v>
      </c>
      <c r="H43" s="59">
        <v>-205355</v>
      </c>
      <c r="I43" s="59">
        <v>-217473</v>
      </c>
      <c r="J43" s="59">
        <v>-1709223</v>
      </c>
      <c r="K43" s="59">
        <v>-694344</v>
      </c>
      <c r="L43" s="59">
        <v>0</v>
      </c>
      <c r="M43" s="59">
        <v>-2403567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-2621040</v>
      </c>
      <c r="W43" s="59">
        <v>-5259000</v>
      </c>
      <c r="X43" s="59">
        <v>2637960</v>
      </c>
      <c r="Y43" s="60">
        <v>-50.16</v>
      </c>
      <c r="Z43" s="61">
        <v>-6579000</v>
      </c>
    </row>
    <row r="44" spans="1:26" ht="13.5">
      <c r="A44" s="57" t="s">
        <v>60</v>
      </c>
      <c r="B44" s="18">
        <v>0</v>
      </c>
      <c r="C44" s="18">
        <v>0</v>
      </c>
      <c r="D44" s="58">
        <v>-5550</v>
      </c>
      <c r="E44" s="59">
        <v>-5550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-5550</v>
      </c>
      <c r="X44" s="59">
        <v>5550</v>
      </c>
      <c r="Y44" s="60">
        <v>-100</v>
      </c>
      <c r="Z44" s="61">
        <v>-5550</v>
      </c>
    </row>
    <row r="45" spans="1:26" ht="13.5">
      <c r="A45" s="69" t="s">
        <v>61</v>
      </c>
      <c r="B45" s="21">
        <v>83984800</v>
      </c>
      <c r="C45" s="21">
        <v>0</v>
      </c>
      <c r="D45" s="98">
        <v>52479870</v>
      </c>
      <c r="E45" s="99">
        <v>52479870</v>
      </c>
      <c r="F45" s="99">
        <v>138018729</v>
      </c>
      <c r="G45" s="99">
        <v>129463722</v>
      </c>
      <c r="H45" s="99">
        <v>120252153</v>
      </c>
      <c r="I45" s="99">
        <v>120252153</v>
      </c>
      <c r="J45" s="99">
        <v>110290269</v>
      </c>
      <c r="K45" s="99">
        <v>133005232</v>
      </c>
      <c r="L45" s="99">
        <v>124306338</v>
      </c>
      <c r="M45" s="99">
        <v>124306338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124306338</v>
      </c>
      <c r="W45" s="99">
        <v>87919813</v>
      </c>
      <c r="X45" s="99">
        <v>36386525</v>
      </c>
      <c r="Y45" s="100">
        <v>41.39</v>
      </c>
      <c r="Z45" s="101">
        <v>52479870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53109</v>
      </c>
      <c r="C49" s="51">
        <v>0</v>
      </c>
      <c r="D49" s="128">
        <v>8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53117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64847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64847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98.67761474910778</v>
      </c>
      <c r="C58" s="5">
        <f>IF(C67=0,0,+(C76/C67)*100)</f>
        <v>0</v>
      </c>
      <c r="D58" s="6">
        <f aca="true" t="shared" si="6" ref="D58:Z58">IF(D67=0,0,+(D76/D67)*100)</f>
        <v>110.54193989071037</v>
      </c>
      <c r="E58" s="7">
        <f t="shared" si="6"/>
        <v>110.54193989071037</v>
      </c>
      <c r="F58" s="7">
        <f t="shared" si="6"/>
        <v>100</v>
      </c>
      <c r="G58" s="7">
        <f t="shared" si="6"/>
        <v>78.58043869279824</v>
      </c>
      <c r="H58" s="7">
        <f t="shared" si="6"/>
        <v>100</v>
      </c>
      <c r="I58" s="7">
        <f t="shared" si="6"/>
        <v>93.33788638914822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97.66488064011735</v>
      </c>
      <c r="W58" s="7">
        <f t="shared" si="6"/>
        <v>99.59016393442623</v>
      </c>
      <c r="X58" s="7">
        <f t="shared" si="6"/>
        <v>0</v>
      </c>
      <c r="Y58" s="7">
        <f t="shared" si="6"/>
        <v>0</v>
      </c>
      <c r="Z58" s="8">
        <f t="shared" si="6"/>
        <v>110.54193989071037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114.06658580823199</v>
      </c>
      <c r="C60" s="12">
        <f t="shared" si="7"/>
        <v>0</v>
      </c>
      <c r="D60" s="3">
        <f t="shared" si="7"/>
        <v>110.58532235939644</v>
      </c>
      <c r="E60" s="13">
        <f t="shared" si="7"/>
        <v>110.58532235939644</v>
      </c>
      <c r="F60" s="13">
        <f t="shared" si="7"/>
        <v>100</v>
      </c>
      <c r="G60" s="13">
        <f t="shared" si="7"/>
        <v>78.5745987993179</v>
      </c>
      <c r="H60" s="13">
        <f t="shared" si="7"/>
        <v>99.99673141194833</v>
      </c>
      <c r="I60" s="13">
        <f t="shared" si="7"/>
        <v>93.33452005129527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97.66368706547482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110.58532235939644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114.06658580823199</v>
      </c>
      <c r="C65" s="12">
        <f t="shared" si="7"/>
        <v>0</v>
      </c>
      <c r="D65" s="3">
        <f t="shared" si="7"/>
        <v>110.58532235939644</v>
      </c>
      <c r="E65" s="13">
        <f t="shared" si="7"/>
        <v>110.58532235939644</v>
      </c>
      <c r="F65" s="13">
        <f t="shared" si="7"/>
        <v>100</v>
      </c>
      <c r="G65" s="13">
        <f t="shared" si="7"/>
        <v>78.5745987993179</v>
      </c>
      <c r="H65" s="13">
        <f t="shared" si="7"/>
        <v>99.99673141194833</v>
      </c>
      <c r="I65" s="13">
        <f t="shared" si="7"/>
        <v>93.33452005129527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97.66368706547482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110.58532235939644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325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156.25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831074</v>
      </c>
      <c r="C67" s="23"/>
      <c r="D67" s="24">
        <v>732000</v>
      </c>
      <c r="E67" s="25">
        <v>732000</v>
      </c>
      <c r="F67" s="25">
        <v>67278</v>
      </c>
      <c r="G67" s="25">
        <v>85618</v>
      </c>
      <c r="H67" s="25">
        <v>122377</v>
      </c>
      <c r="I67" s="25">
        <v>275273</v>
      </c>
      <c r="J67" s="25">
        <v>177210</v>
      </c>
      <c r="K67" s="25">
        <v>130776</v>
      </c>
      <c r="L67" s="25">
        <v>202097</v>
      </c>
      <c r="M67" s="25">
        <v>510083</v>
      </c>
      <c r="N67" s="25"/>
      <c r="O67" s="25"/>
      <c r="P67" s="25"/>
      <c r="Q67" s="25"/>
      <c r="R67" s="25"/>
      <c r="S67" s="25"/>
      <c r="T67" s="25"/>
      <c r="U67" s="25"/>
      <c r="V67" s="25">
        <v>785356</v>
      </c>
      <c r="W67" s="25">
        <v>366000</v>
      </c>
      <c r="X67" s="25"/>
      <c r="Y67" s="24"/>
      <c r="Z67" s="26">
        <v>732000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718952</v>
      </c>
      <c r="C69" s="18"/>
      <c r="D69" s="19">
        <v>729000</v>
      </c>
      <c r="E69" s="20">
        <v>729000</v>
      </c>
      <c r="F69" s="20">
        <v>67274</v>
      </c>
      <c r="G69" s="20">
        <v>85618</v>
      </c>
      <c r="H69" s="20">
        <v>122377</v>
      </c>
      <c r="I69" s="20">
        <v>275269</v>
      </c>
      <c r="J69" s="20">
        <v>177201</v>
      </c>
      <c r="K69" s="20">
        <v>130773</v>
      </c>
      <c r="L69" s="20">
        <v>202097</v>
      </c>
      <c r="M69" s="20">
        <v>510071</v>
      </c>
      <c r="N69" s="20"/>
      <c r="O69" s="20"/>
      <c r="P69" s="20"/>
      <c r="Q69" s="20"/>
      <c r="R69" s="20"/>
      <c r="S69" s="20"/>
      <c r="T69" s="20"/>
      <c r="U69" s="20"/>
      <c r="V69" s="20">
        <v>785340</v>
      </c>
      <c r="W69" s="20">
        <v>364500</v>
      </c>
      <c r="X69" s="20"/>
      <c r="Y69" s="19"/>
      <c r="Z69" s="22">
        <v>729000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718952</v>
      </c>
      <c r="C74" s="18"/>
      <c r="D74" s="19">
        <v>729000</v>
      </c>
      <c r="E74" s="20">
        <v>729000</v>
      </c>
      <c r="F74" s="20">
        <v>67274</v>
      </c>
      <c r="G74" s="20">
        <v>85618</v>
      </c>
      <c r="H74" s="20">
        <v>122377</v>
      </c>
      <c r="I74" s="20">
        <v>275269</v>
      </c>
      <c r="J74" s="20">
        <v>177201</v>
      </c>
      <c r="K74" s="20">
        <v>130773</v>
      </c>
      <c r="L74" s="20">
        <v>202097</v>
      </c>
      <c r="M74" s="20">
        <v>510071</v>
      </c>
      <c r="N74" s="20"/>
      <c r="O74" s="20"/>
      <c r="P74" s="20"/>
      <c r="Q74" s="20"/>
      <c r="R74" s="20"/>
      <c r="S74" s="20"/>
      <c r="T74" s="20"/>
      <c r="U74" s="20"/>
      <c r="V74" s="20">
        <v>785340</v>
      </c>
      <c r="W74" s="20">
        <v>364500</v>
      </c>
      <c r="X74" s="20"/>
      <c r="Y74" s="19"/>
      <c r="Z74" s="22">
        <v>729000</v>
      </c>
    </row>
    <row r="75" spans="1:26" ht="13.5" hidden="1">
      <c r="A75" s="39" t="s">
        <v>118</v>
      </c>
      <c r="B75" s="27">
        <v>112122</v>
      </c>
      <c r="C75" s="27"/>
      <c r="D75" s="28">
        <v>3000</v>
      </c>
      <c r="E75" s="29">
        <v>3000</v>
      </c>
      <c r="F75" s="29">
        <v>4</v>
      </c>
      <c r="G75" s="29"/>
      <c r="H75" s="29"/>
      <c r="I75" s="29">
        <v>4</v>
      </c>
      <c r="J75" s="29">
        <v>9</v>
      </c>
      <c r="K75" s="29">
        <v>3</v>
      </c>
      <c r="L75" s="29"/>
      <c r="M75" s="29">
        <v>12</v>
      </c>
      <c r="N75" s="29"/>
      <c r="O75" s="29"/>
      <c r="P75" s="29"/>
      <c r="Q75" s="29"/>
      <c r="R75" s="29"/>
      <c r="S75" s="29"/>
      <c r="T75" s="29"/>
      <c r="U75" s="29"/>
      <c r="V75" s="29">
        <v>16</v>
      </c>
      <c r="W75" s="29">
        <v>1500</v>
      </c>
      <c r="X75" s="29"/>
      <c r="Y75" s="28"/>
      <c r="Z75" s="30">
        <v>3000</v>
      </c>
    </row>
    <row r="76" spans="1:26" ht="13.5" hidden="1">
      <c r="A76" s="41" t="s">
        <v>120</v>
      </c>
      <c r="B76" s="31">
        <v>820084</v>
      </c>
      <c r="C76" s="31"/>
      <c r="D76" s="32">
        <v>809167</v>
      </c>
      <c r="E76" s="33">
        <v>809167</v>
      </c>
      <c r="F76" s="33">
        <v>67278</v>
      </c>
      <c r="G76" s="33">
        <v>67279</v>
      </c>
      <c r="H76" s="33">
        <v>122377</v>
      </c>
      <c r="I76" s="33">
        <v>256934</v>
      </c>
      <c r="J76" s="33">
        <v>177210</v>
      </c>
      <c r="K76" s="33">
        <v>130776</v>
      </c>
      <c r="L76" s="33">
        <v>202097</v>
      </c>
      <c r="M76" s="33">
        <v>510083</v>
      </c>
      <c r="N76" s="33"/>
      <c r="O76" s="33"/>
      <c r="P76" s="33"/>
      <c r="Q76" s="33"/>
      <c r="R76" s="33"/>
      <c r="S76" s="33"/>
      <c r="T76" s="33"/>
      <c r="U76" s="33"/>
      <c r="V76" s="33">
        <v>767017</v>
      </c>
      <c r="W76" s="33">
        <v>364500</v>
      </c>
      <c r="X76" s="33"/>
      <c r="Y76" s="32"/>
      <c r="Z76" s="34">
        <v>809167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820084</v>
      </c>
      <c r="C78" s="18"/>
      <c r="D78" s="19">
        <v>806167</v>
      </c>
      <c r="E78" s="20">
        <v>806167</v>
      </c>
      <c r="F78" s="20">
        <v>67274</v>
      </c>
      <c r="G78" s="20">
        <v>67274</v>
      </c>
      <c r="H78" s="20">
        <v>122373</v>
      </c>
      <c r="I78" s="20">
        <v>256921</v>
      </c>
      <c r="J78" s="20">
        <v>177201</v>
      </c>
      <c r="K78" s="20">
        <v>130773</v>
      </c>
      <c r="L78" s="20">
        <v>202097</v>
      </c>
      <c r="M78" s="20">
        <v>510071</v>
      </c>
      <c r="N78" s="20"/>
      <c r="O78" s="20"/>
      <c r="P78" s="20"/>
      <c r="Q78" s="20"/>
      <c r="R78" s="20"/>
      <c r="S78" s="20"/>
      <c r="T78" s="20"/>
      <c r="U78" s="20"/>
      <c r="V78" s="20">
        <v>766992</v>
      </c>
      <c r="W78" s="20">
        <v>364500</v>
      </c>
      <c r="X78" s="20"/>
      <c r="Y78" s="19"/>
      <c r="Z78" s="22">
        <v>806167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820084</v>
      </c>
      <c r="C83" s="18"/>
      <c r="D83" s="19">
        <v>806167</v>
      </c>
      <c r="E83" s="20">
        <v>806167</v>
      </c>
      <c r="F83" s="20">
        <v>67274</v>
      </c>
      <c r="G83" s="20">
        <v>67274</v>
      </c>
      <c r="H83" s="20">
        <v>122373</v>
      </c>
      <c r="I83" s="20">
        <v>256921</v>
      </c>
      <c r="J83" s="20">
        <v>177201</v>
      </c>
      <c r="K83" s="20">
        <v>130773</v>
      </c>
      <c r="L83" s="20">
        <v>202097</v>
      </c>
      <c r="M83" s="20">
        <v>510071</v>
      </c>
      <c r="N83" s="20"/>
      <c r="O83" s="20"/>
      <c r="P83" s="20"/>
      <c r="Q83" s="20"/>
      <c r="R83" s="20"/>
      <c r="S83" s="20"/>
      <c r="T83" s="20"/>
      <c r="U83" s="20"/>
      <c r="V83" s="20">
        <v>766992</v>
      </c>
      <c r="W83" s="20">
        <v>364500</v>
      </c>
      <c r="X83" s="20"/>
      <c r="Y83" s="19"/>
      <c r="Z83" s="22">
        <v>806167</v>
      </c>
    </row>
    <row r="84" spans="1:26" ht="13.5" hidden="1">
      <c r="A84" s="39" t="s">
        <v>118</v>
      </c>
      <c r="B84" s="27"/>
      <c r="C84" s="27"/>
      <c r="D84" s="28">
        <v>3000</v>
      </c>
      <c r="E84" s="29">
        <v>3000</v>
      </c>
      <c r="F84" s="29">
        <v>4</v>
      </c>
      <c r="G84" s="29">
        <v>5</v>
      </c>
      <c r="H84" s="29">
        <v>4</v>
      </c>
      <c r="I84" s="29">
        <v>13</v>
      </c>
      <c r="J84" s="29">
        <v>9</v>
      </c>
      <c r="K84" s="29">
        <v>3</v>
      </c>
      <c r="L84" s="29"/>
      <c r="M84" s="29">
        <v>12</v>
      </c>
      <c r="N84" s="29"/>
      <c r="O84" s="29"/>
      <c r="P84" s="29"/>
      <c r="Q84" s="29"/>
      <c r="R84" s="29"/>
      <c r="S84" s="29"/>
      <c r="T84" s="29"/>
      <c r="U84" s="29"/>
      <c r="V84" s="29">
        <v>25</v>
      </c>
      <c r="W84" s="29"/>
      <c r="X84" s="29"/>
      <c r="Y84" s="28"/>
      <c r="Z84" s="30">
        <v>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14236822</v>
      </c>
      <c r="E5" s="59">
        <v>14236822</v>
      </c>
      <c r="F5" s="59">
        <v>1838052</v>
      </c>
      <c r="G5" s="59">
        <v>2034769</v>
      </c>
      <c r="H5" s="59">
        <v>1556084</v>
      </c>
      <c r="I5" s="59">
        <v>5428905</v>
      </c>
      <c r="J5" s="59">
        <v>2443198</v>
      </c>
      <c r="K5" s="59">
        <v>2441978</v>
      </c>
      <c r="L5" s="59">
        <v>2422094</v>
      </c>
      <c r="M5" s="59">
        <v>7307270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12736175</v>
      </c>
      <c r="W5" s="59">
        <v>7118411</v>
      </c>
      <c r="X5" s="59">
        <v>5617764</v>
      </c>
      <c r="Y5" s="60">
        <v>78.92</v>
      </c>
      <c r="Z5" s="61">
        <v>14236822</v>
      </c>
    </row>
    <row r="6" spans="1:26" ht="13.5">
      <c r="A6" s="57" t="s">
        <v>32</v>
      </c>
      <c r="B6" s="18">
        <v>0</v>
      </c>
      <c r="C6" s="18">
        <v>0</v>
      </c>
      <c r="D6" s="58">
        <v>54402400</v>
      </c>
      <c r="E6" s="59">
        <v>54402400</v>
      </c>
      <c r="F6" s="59">
        <v>3411387</v>
      </c>
      <c r="G6" s="59">
        <v>3275269</v>
      </c>
      <c r="H6" s="59">
        <v>3222471</v>
      </c>
      <c r="I6" s="59">
        <v>9909127</v>
      </c>
      <c r="J6" s="59">
        <v>3255712</v>
      </c>
      <c r="K6" s="59">
        <v>3445353</v>
      </c>
      <c r="L6" s="59">
        <v>2977547</v>
      </c>
      <c r="M6" s="59">
        <v>9678612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19587739</v>
      </c>
      <c r="W6" s="59">
        <v>27201200</v>
      </c>
      <c r="X6" s="59">
        <v>-7613461</v>
      </c>
      <c r="Y6" s="60">
        <v>-27.99</v>
      </c>
      <c r="Z6" s="61">
        <v>54402400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80589000</v>
      </c>
      <c r="E8" s="59">
        <v>80589000</v>
      </c>
      <c r="F8" s="59">
        <v>0</v>
      </c>
      <c r="G8" s="59">
        <v>34095000</v>
      </c>
      <c r="H8" s="59">
        <v>0</v>
      </c>
      <c r="I8" s="59">
        <v>34095000</v>
      </c>
      <c r="J8" s="59">
        <v>0</v>
      </c>
      <c r="K8" s="59">
        <v>0</v>
      </c>
      <c r="L8" s="59">
        <v>25716000</v>
      </c>
      <c r="M8" s="59">
        <v>25716000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59811000</v>
      </c>
      <c r="W8" s="59">
        <v>40294500</v>
      </c>
      <c r="X8" s="59">
        <v>19516500</v>
      </c>
      <c r="Y8" s="60">
        <v>48.43</v>
      </c>
      <c r="Z8" s="61">
        <v>80589000</v>
      </c>
    </row>
    <row r="9" spans="1:26" ht="13.5">
      <c r="A9" s="57" t="s">
        <v>35</v>
      </c>
      <c r="B9" s="18">
        <v>0</v>
      </c>
      <c r="C9" s="18">
        <v>0</v>
      </c>
      <c r="D9" s="58">
        <v>26570962</v>
      </c>
      <c r="E9" s="59">
        <v>26570962</v>
      </c>
      <c r="F9" s="59">
        <v>1087431</v>
      </c>
      <c r="G9" s="59">
        <v>1376733</v>
      </c>
      <c r="H9" s="59">
        <v>818123</v>
      </c>
      <c r="I9" s="59">
        <v>3282287</v>
      </c>
      <c r="J9" s="59">
        <v>1663060</v>
      </c>
      <c r="K9" s="59">
        <v>906765</v>
      </c>
      <c r="L9" s="59">
        <v>5387934</v>
      </c>
      <c r="M9" s="59">
        <v>7957759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11240046</v>
      </c>
      <c r="W9" s="59">
        <v>13285481</v>
      </c>
      <c r="X9" s="59">
        <v>-2045435</v>
      </c>
      <c r="Y9" s="60">
        <v>-15.4</v>
      </c>
      <c r="Z9" s="61">
        <v>26570962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175799184</v>
      </c>
      <c r="E10" s="65">
        <f t="shared" si="0"/>
        <v>175799184</v>
      </c>
      <c r="F10" s="65">
        <f t="shared" si="0"/>
        <v>6336870</v>
      </c>
      <c r="G10" s="65">
        <f t="shared" si="0"/>
        <v>40781771</v>
      </c>
      <c r="H10" s="65">
        <f t="shared" si="0"/>
        <v>5596678</v>
      </c>
      <c r="I10" s="65">
        <f t="shared" si="0"/>
        <v>52715319</v>
      </c>
      <c r="J10" s="65">
        <f t="shared" si="0"/>
        <v>7361970</v>
      </c>
      <c r="K10" s="65">
        <f t="shared" si="0"/>
        <v>6794096</v>
      </c>
      <c r="L10" s="65">
        <f t="shared" si="0"/>
        <v>36503575</v>
      </c>
      <c r="M10" s="65">
        <f t="shared" si="0"/>
        <v>50659641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103374960</v>
      </c>
      <c r="W10" s="65">
        <f t="shared" si="0"/>
        <v>87899592</v>
      </c>
      <c r="X10" s="65">
        <f t="shared" si="0"/>
        <v>15475368</v>
      </c>
      <c r="Y10" s="66">
        <f>+IF(W10&lt;&gt;0,(X10/W10)*100,0)</f>
        <v>17.60573359657915</v>
      </c>
      <c r="Z10" s="67">
        <f t="shared" si="0"/>
        <v>175799184</v>
      </c>
    </row>
    <row r="11" spans="1:26" ht="13.5">
      <c r="A11" s="57" t="s">
        <v>36</v>
      </c>
      <c r="B11" s="18">
        <v>0</v>
      </c>
      <c r="C11" s="18">
        <v>0</v>
      </c>
      <c r="D11" s="58">
        <v>42404086</v>
      </c>
      <c r="E11" s="59">
        <v>42404086</v>
      </c>
      <c r="F11" s="59">
        <v>3835980</v>
      </c>
      <c r="G11" s="59">
        <v>3751342</v>
      </c>
      <c r="H11" s="59">
        <v>3550226</v>
      </c>
      <c r="I11" s="59">
        <v>11137548</v>
      </c>
      <c r="J11" s="59">
        <v>3700491</v>
      </c>
      <c r="K11" s="59">
        <v>3617670</v>
      </c>
      <c r="L11" s="59">
        <v>3673730</v>
      </c>
      <c r="M11" s="59">
        <v>10991891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22129439</v>
      </c>
      <c r="W11" s="59">
        <v>21202043</v>
      </c>
      <c r="X11" s="59">
        <v>927396</v>
      </c>
      <c r="Y11" s="60">
        <v>4.37</v>
      </c>
      <c r="Z11" s="61">
        <v>42404086</v>
      </c>
    </row>
    <row r="12" spans="1:26" ht="13.5">
      <c r="A12" s="57" t="s">
        <v>37</v>
      </c>
      <c r="B12" s="18">
        <v>0</v>
      </c>
      <c r="C12" s="18">
        <v>0</v>
      </c>
      <c r="D12" s="58">
        <v>9622241</v>
      </c>
      <c r="E12" s="59">
        <v>9622241</v>
      </c>
      <c r="F12" s="59">
        <v>711574</v>
      </c>
      <c r="G12" s="59">
        <v>727925</v>
      </c>
      <c r="H12" s="59">
        <v>721925</v>
      </c>
      <c r="I12" s="59">
        <v>2161424</v>
      </c>
      <c r="J12" s="59">
        <v>743233</v>
      </c>
      <c r="K12" s="59">
        <v>712461</v>
      </c>
      <c r="L12" s="59">
        <v>746061</v>
      </c>
      <c r="M12" s="59">
        <v>2201755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4363179</v>
      </c>
      <c r="W12" s="59">
        <v>4811121</v>
      </c>
      <c r="X12" s="59">
        <v>-447942</v>
      </c>
      <c r="Y12" s="60">
        <v>-9.31</v>
      </c>
      <c r="Z12" s="61">
        <v>9622241</v>
      </c>
    </row>
    <row r="13" spans="1:26" ht="13.5">
      <c r="A13" s="57" t="s">
        <v>106</v>
      </c>
      <c r="B13" s="18">
        <v>0</v>
      </c>
      <c r="C13" s="18">
        <v>0</v>
      </c>
      <c r="D13" s="58">
        <v>28000000</v>
      </c>
      <c r="E13" s="59">
        <v>28000000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14000000</v>
      </c>
      <c r="X13" s="59">
        <v>-14000000</v>
      </c>
      <c r="Y13" s="60">
        <v>-100</v>
      </c>
      <c r="Z13" s="61">
        <v>28000000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23827854</v>
      </c>
      <c r="E15" s="59">
        <v>23827854</v>
      </c>
      <c r="F15" s="59">
        <v>0</v>
      </c>
      <c r="G15" s="59">
        <v>2668493</v>
      </c>
      <c r="H15" s="59">
        <v>2543634</v>
      </c>
      <c r="I15" s="59">
        <v>5212127</v>
      </c>
      <c r="J15" s="59">
        <v>1584330</v>
      </c>
      <c r="K15" s="59">
        <v>1577815</v>
      </c>
      <c r="L15" s="59">
        <v>1587123</v>
      </c>
      <c r="M15" s="59">
        <v>4749268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9961395</v>
      </c>
      <c r="W15" s="59">
        <v>11913927</v>
      </c>
      <c r="X15" s="59">
        <v>-1952532</v>
      </c>
      <c r="Y15" s="60">
        <v>-16.39</v>
      </c>
      <c r="Z15" s="61">
        <v>23827854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59375496</v>
      </c>
      <c r="E17" s="59">
        <v>59375496</v>
      </c>
      <c r="F17" s="59">
        <v>1062676</v>
      </c>
      <c r="G17" s="59">
        <v>2485193</v>
      </c>
      <c r="H17" s="59">
        <v>4236104</v>
      </c>
      <c r="I17" s="59">
        <v>7783973</v>
      </c>
      <c r="J17" s="59">
        <v>4875917</v>
      </c>
      <c r="K17" s="59">
        <v>2953899</v>
      </c>
      <c r="L17" s="59">
        <v>3330833</v>
      </c>
      <c r="M17" s="59">
        <v>11160649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18944622</v>
      </c>
      <c r="W17" s="59">
        <v>29687748</v>
      </c>
      <c r="X17" s="59">
        <v>-10743126</v>
      </c>
      <c r="Y17" s="60">
        <v>-36.19</v>
      </c>
      <c r="Z17" s="61">
        <v>59375496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163229677</v>
      </c>
      <c r="E18" s="72">
        <f t="shared" si="1"/>
        <v>163229677</v>
      </c>
      <c r="F18" s="72">
        <f t="shared" si="1"/>
        <v>5610230</v>
      </c>
      <c r="G18" s="72">
        <f t="shared" si="1"/>
        <v>9632953</v>
      </c>
      <c r="H18" s="72">
        <f t="shared" si="1"/>
        <v>11051889</v>
      </c>
      <c r="I18" s="72">
        <f t="shared" si="1"/>
        <v>26295072</v>
      </c>
      <c r="J18" s="72">
        <f t="shared" si="1"/>
        <v>10903971</v>
      </c>
      <c r="K18" s="72">
        <f t="shared" si="1"/>
        <v>8861845</v>
      </c>
      <c r="L18" s="72">
        <f t="shared" si="1"/>
        <v>9337747</v>
      </c>
      <c r="M18" s="72">
        <f t="shared" si="1"/>
        <v>29103563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55398635</v>
      </c>
      <c r="W18" s="72">
        <f t="shared" si="1"/>
        <v>81614839</v>
      </c>
      <c r="X18" s="72">
        <f t="shared" si="1"/>
        <v>-26216204</v>
      </c>
      <c r="Y18" s="66">
        <f>+IF(W18&lt;&gt;0,(X18/W18)*100,0)</f>
        <v>-32.12185960447707</v>
      </c>
      <c r="Z18" s="73">
        <f t="shared" si="1"/>
        <v>163229677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12569507</v>
      </c>
      <c r="E19" s="76">
        <f t="shared" si="2"/>
        <v>12569507</v>
      </c>
      <c r="F19" s="76">
        <f t="shared" si="2"/>
        <v>726640</v>
      </c>
      <c r="G19" s="76">
        <f t="shared" si="2"/>
        <v>31148818</v>
      </c>
      <c r="H19" s="76">
        <f t="shared" si="2"/>
        <v>-5455211</v>
      </c>
      <c r="I19" s="76">
        <f t="shared" si="2"/>
        <v>26420247</v>
      </c>
      <c r="J19" s="76">
        <f t="shared" si="2"/>
        <v>-3542001</v>
      </c>
      <c r="K19" s="76">
        <f t="shared" si="2"/>
        <v>-2067749</v>
      </c>
      <c r="L19" s="76">
        <f t="shared" si="2"/>
        <v>27165828</v>
      </c>
      <c r="M19" s="76">
        <f t="shared" si="2"/>
        <v>21556078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47976325</v>
      </c>
      <c r="W19" s="76">
        <f>IF(E10=E18,0,W10-W18)</f>
        <v>6284753</v>
      </c>
      <c r="X19" s="76">
        <f t="shared" si="2"/>
        <v>41691572</v>
      </c>
      <c r="Y19" s="77">
        <f>+IF(W19&lt;&gt;0,(X19/W19)*100,0)</f>
        <v>663.3764604591462</v>
      </c>
      <c r="Z19" s="78">
        <f t="shared" si="2"/>
        <v>12569507</v>
      </c>
    </row>
    <row r="20" spans="1:26" ht="13.5">
      <c r="A20" s="57" t="s">
        <v>44</v>
      </c>
      <c r="B20" s="18">
        <v>0</v>
      </c>
      <c r="C20" s="18">
        <v>0</v>
      </c>
      <c r="D20" s="58">
        <v>26727000</v>
      </c>
      <c r="E20" s="59">
        <v>26727000</v>
      </c>
      <c r="F20" s="59">
        <v>0</v>
      </c>
      <c r="G20" s="59">
        <v>20842000</v>
      </c>
      <c r="H20" s="59">
        <v>0</v>
      </c>
      <c r="I20" s="59">
        <v>20842000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20842000</v>
      </c>
      <c r="W20" s="59">
        <v>13363500</v>
      </c>
      <c r="X20" s="59">
        <v>7478500</v>
      </c>
      <c r="Y20" s="60">
        <v>55.96</v>
      </c>
      <c r="Z20" s="61">
        <v>26727000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39296507</v>
      </c>
      <c r="E22" s="87">
        <f t="shared" si="3"/>
        <v>39296507</v>
      </c>
      <c r="F22" s="87">
        <f t="shared" si="3"/>
        <v>726640</v>
      </c>
      <c r="G22" s="87">
        <f t="shared" si="3"/>
        <v>51990818</v>
      </c>
      <c r="H22" s="87">
        <f t="shared" si="3"/>
        <v>-5455211</v>
      </c>
      <c r="I22" s="87">
        <f t="shared" si="3"/>
        <v>47262247</v>
      </c>
      <c r="J22" s="87">
        <f t="shared" si="3"/>
        <v>-3542001</v>
      </c>
      <c r="K22" s="87">
        <f t="shared" si="3"/>
        <v>-2067749</v>
      </c>
      <c r="L22" s="87">
        <f t="shared" si="3"/>
        <v>27165828</v>
      </c>
      <c r="M22" s="87">
        <f t="shared" si="3"/>
        <v>21556078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68818325</v>
      </c>
      <c r="W22" s="87">
        <f t="shared" si="3"/>
        <v>19648253</v>
      </c>
      <c r="X22" s="87">
        <f t="shared" si="3"/>
        <v>49170072</v>
      </c>
      <c r="Y22" s="88">
        <f>+IF(W22&lt;&gt;0,(X22/W22)*100,0)</f>
        <v>250.25162287965244</v>
      </c>
      <c r="Z22" s="89">
        <f t="shared" si="3"/>
        <v>39296507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39296507</v>
      </c>
      <c r="E24" s="76">
        <f t="shared" si="4"/>
        <v>39296507</v>
      </c>
      <c r="F24" s="76">
        <f t="shared" si="4"/>
        <v>726640</v>
      </c>
      <c r="G24" s="76">
        <f t="shared" si="4"/>
        <v>51990818</v>
      </c>
      <c r="H24" s="76">
        <f t="shared" si="4"/>
        <v>-5455211</v>
      </c>
      <c r="I24" s="76">
        <f t="shared" si="4"/>
        <v>47262247</v>
      </c>
      <c r="J24" s="76">
        <f t="shared" si="4"/>
        <v>-3542001</v>
      </c>
      <c r="K24" s="76">
        <f t="shared" si="4"/>
        <v>-2067749</v>
      </c>
      <c r="L24" s="76">
        <f t="shared" si="4"/>
        <v>27165828</v>
      </c>
      <c r="M24" s="76">
        <f t="shared" si="4"/>
        <v>21556078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68818325</v>
      </c>
      <c r="W24" s="76">
        <f t="shared" si="4"/>
        <v>19648253</v>
      </c>
      <c r="X24" s="76">
        <f t="shared" si="4"/>
        <v>49170072</v>
      </c>
      <c r="Y24" s="77">
        <f>+IF(W24&lt;&gt;0,(X24/W24)*100,0)</f>
        <v>250.25162287965244</v>
      </c>
      <c r="Z24" s="78">
        <f t="shared" si="4"/>
        <v>39296507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71685000</v>
      </c>
      <c r="E27" s="99">
        <v>71685000</v>
      </c>
      <c r="F27" s="99">
        <v>0</v>
      </c>
      <c r="G27" s="99">
        <v>0</v>
      </c>
      <c r="H27" s="99">
        <v>0</v>
      </c>
      <c r="I27" s="99">
        <v>0</v>
      </c>
      <c r="J27" s="99">
        <v>44355</v>
      </c>
      <c r="K27" s="99">
        <v>22450</v>
      </c>
      <c r="L27" s="99">
        <v>3962716</v>
      </c>
      <c r="M27" s="99">
        <v>4029521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4029521</v>
      </c>
      <c r="W27" s="99">
        <v>35842500</v>
      </c>
      <c r="X27" s="99">
        <v>-31812979</v>
      </c>
      <c r="Y27" s="100">
        <v>-88.76</v>
      </c>
      <c r="Z27" s="101">
        <v>71685000</v>
      </c>
    </row>
    <row r="28" spans="1:26" ht="13.5">
      <c r="A28" s="102" t="s">
        <v>44</v>
      </c>
      <c r="B28" s="18">
        <v>0</v>
      </c>
      <c r="C28" s="18">
        <v>0</v>
      </c>
      <c r="D28" s="58">
        <v>26727000</v>
      </c>
      <c r="E28" s="59">
        <v>26727000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3523466</v>
      </c>
      <c r="M28" s="59">
        <v>3523466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3523466</v>
      </c>
      <c r="W28" s="59">
        <v>13363500</v>
      </c>
      <c r="X28" s="59">
        <v>-9840034</v>
      </c>
      <c r="Y28" s="60">
        <v>-73.63</v>
      </c>
      <c r="Z28" s="61">
        <v>26727000</v>
      </c>
    </row>
    <row r="29" spans="1:26" ht="13.5">
      <c r="A29" s="57" t="s">
        <v>110</v>
      </c>
      <c r="B29" s="18">
        <v>0</v>
      </c>
      <c r="C29" s="18">
        <v>0</v>
      </c>
      <c r="D29" s="58">
        <v>44958000</v>
      </c>
      <c r="E29" s="59">
        <v>44958000</v>
      </c>
      <c r="F29" s="59">
        <v>0</v>
      </c>
      <c r="G29" s="59">
        <v>0</v>
      </c>
      <c r="H29" s="59">
        <v>0</v>
      </c>
      <c r="I29" s="59">
        <v>0</v>
      </c>
      <c r="J29" s="59">
        <v>44355</v>
      </c>
      <c r="K29" s="59">
        <v>22450</v>
      </c>
      <c r="L29" s="59">
        <v>439250</v>
      </c>
      <c r="M29" s="59">
        <v>506055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506055</v>
      </c>
      <c r="W29" s="59">
        <v>22479000</v>
      </c>
      <c r="X29" s="59">
        <v>-21972945</v>
      </c>
      <c r="Y29" s="60">
        <v>-97.75</v>
      </c>
      <c r="Z29" s="61">
        <v>44958000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71685000</v>
      </c>
      <c r="E32" s="99">
        <f t="shared" si="5"/>
        <v>71685000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44355</v>
      </c>
      <c r="K32" s="99">
        <f t="shared" si="5"/>
        <v>22450</v>
      </c>
      <c r="L32" s="99">
        <f t="shared" si="5"/>
        <v>3962716</v>
      </c>
      <c r="M32" s="99">
        <f t="shared" si="5"/>
        <v>4029521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4029521</v>
      </c>
      <c r="W32" s="99">
        <f t="shared" si="5"/>
        <v>35842500</v>
      </c>
      <c r="X32" s="99">
        <f t="shared" si="5"/>
        <v>-31812979</v>
      </c>
      <c r="Y32" s="100">
        <f>+IF(W32&lt;&gt;0,(X32/W32)*100,0)</f>
        <v>-88.75770105321894</v>
      </c>
      <c r="Z32" s="101">
        <f t="shared" si="5"/>
        <v>71685000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0</v>
      </c>
      <c r="E35" s="59">
        <v>0</v>
      </c>
      <c r="F35" s="59">
        <v>32803428</v>
      </c>
      <c r="G35" s="59">
        <v>55028147</v>
      </c>
      <c r="H35" s="59">
        <v>0</v>
      </c>
      <c r="I35" s="59">
        <v>0</v>
      </c>
      <c r="J35" s="59">
        <v>48347125</v>
      </c>
      <c r="K35" s="59">
        <v>89906169</v>
      </c>
      <c r="L35" s="59">
        <v>85555509</v>
      </c>
      <c r="M35" s="59">
        <v>85555509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85555509</v>
      </c>
      <c r="W35" s="59">
        <v>0</v>
      </c>
      <c r="X35" s="59">
        <v>85555509</v>
      </c>
      <c r="Y35" s="60">
        <v>0</v>
      </c>
      <c r="Z35" s="61">
        <v>0</v>
      </c>
    </row>
    <row r="36" spans="1:26" ht="13.5">
      <c r="A36" s="57" t="s">
        <v>53</v>
      </c>
      <c r="B36" s="18">
        <v>0</v>
      </c>
      <c r="C36" s="18">
        <v>0</v>
      </c>
      <c r="D36" s="58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22450</v>
      </c>
      <c r="L36" s="59">
        <v>3962716</v>
      </c>
      <c r="M36" s="59">
        <v>3962716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3962716</v>
      </c>
      <c r="W36" s="59">
        <v>0</v>
      </c>
      <c r="X36" s="59">
        <v>3962716</v>
      </c>
      <c r="Y36" s="60">
        <v>0</v>
      </c>
      <c r="Z36" s="61">
        <v>0</v>
      </c>
    </row>
    <row r="37" spans="1:26" ht="13.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3362234</v>
      </c>
      <c r="G37" s="59">
        <v>3037329</v>
      </c>
      <c r="H37" s="59">
        <v>0</v>
      </c>
      <c r="I37" s="59">
        <v>0</v>
      </c>
      <c r="J37" s="59">
        <v>117025</v>
      </c>
      <c r="K37" s="59">
        <v>2004443</v>
      </c>
      <c r="L37" s="59">
        <v>2004443</v>
      </c>
      <c r="M37" s="59">
        <v>2004443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2004443</v>
      </c>
      <c r="W37" s="59">
        <v>0</v>
      </c>
      <c r="X37" s="59">
        <v>2004443</v>
      </c>
      <c r="Y37" s="60">
        <v>0</v>
      </c>
      <c r="Z37" s="61">
        <v>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0</v>
      </c>
      <c r="E39" s="59">
        <v>0</v>
      </c>
      <c r="F39" s="59">
        <v>29441194</v>
      </c>
      <c r="G39" s="59">
        <v>51990818</v>
      </c>
      <c r="H39" s="59">
        <v>0</v>
      </c>
      <c r="I39" s="59">
        <v>0</v>
      </c>
      <c r="J39" s="59">
        <v>48230100</v>
      </c>
      <c r="K39" s="59">
        <v>87924176</v>
      </c>
      <c r="L39" s="59">
        <v>87513782</v>
      </c>
      <c r="M39" s="59">
        <v>87513782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87513782</v>
      </c>
      <c r="W39" s="59">
        <v>0</v>
      </c>
      <c r="X39" s="59">
        <v>87513782</v>
      </c>
      <c r="Y39" s="60">
        <v>0</v>
      </c>
      <c r="Z39" s="61">
        <v>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67860008</v>
      </c>
      <c r="E42" s="59">
        <v>67860008</v>
      </c>
      <c r="F42" s="59">
        <v>1828598</v>
      </c>
      <c r="G42" s="59">
        <v>31148818</v>
      </c>
      <c r="H42" s="59">
        <v>-5478799</v>
      </c>
      <c r="I42" s="59">
        <v>27498617</v>
      </c>
      <c r="J42" s="59">
        <v>-1949671</v>
      </c>
      <c r="K42" s="59">
        <v>-2067749</v>
      </c>
      <c r="L42" s="59">
        <v>27159569</v>
      </c>
      <c r="M42" s="59">
        <v>23142149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50640766</v>
      </c>
      <c r="W42" s="59">
        <v>56825004</v>
      </c>
      <c r="X42" s="59">
        <v>-6184238</v>
      </c>
      <c r="Y42" s="60">
        <v>-10.88</v>
      </c>
      <c r="Z42" s="61">
        <v>67860008</v>
      </c>
    </row>
    <row r="43" spans="1:26" ht="13.5">
      <c r="A43" s="57" t="s">
        <v>59</v>
      </c>
      <c r="B43" s="18">
        <v>0</v>
      </c>
      <c r="C43" s="18">
        <v>0</v>
      </c>
      <c r="D43" s="58">
        <v>-31737</v>
      </c>
      <c r="E43" s="59">
        <v>-31737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-16288</v>
      </c>
      <c r="X43" s="59">
        <v>16288</v>
      </c>
      <c r="Y43" s="60">
        <v>-100</v>
      </c>
      <c r="Z43" s="61">
        <v>-31737</v>
      </c>
    </row>
    <row r="44" spans="1:26" ht="13.5">
      <c r="A44" s="57" t="s">
        <v>60</v>
      </c>
      <c r="B44" s="18">
        <v>0</v>
      </c>
      <c r="C44" s="18">
        <v>0</v>
      </c>
      <c r="D44" s="58">
        <v>-3155773</v>
      </c>
      <c r="E44" s="59">
        <v>-3155773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-3155773</v>
      </c>
    </row>
    <row r="45" spans="1:26" ht="13.5">
      <c r="A45" s="69" t="s">
        <v>61</v>
      </c>
      <c r="B45" s="21">
        <v>0</v>
      </c>
      <c r="C45" s="21">
        <v>0</v>
      </c>
      <c r="D45" s="98">
        <v>64672498</v>
      </c>
      <c r="E45" s="99">
        <v>64672498</v>
      </c>
      <c r="F45" s="99">
        <v>1828598</v>
      </c>
      <c r="G45" s="99">
        <v>32977416</v>
      </c>
      <c r="H45" s="99">
        <v>27498617</v>
      </c>
      <c r="I45" s="99">
        <v>27498617</v>
      </c>
      <c r="J45" s="99">
        <v>25548946</v>
      </c>
      <c r="K45" s="99">
        <v>23481197</v>
      </c>
      <c r="L45" s="99">
        <v>50640766</v>
      </c>
      <c r="M45" s="99">
        <v>50640766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50640766</v>
      </c>
      <c r="W45" s="99">
        <v>56808716</v>
      </c>
      <c r="X45" s="99">
        <v>-6167950</v>
      </c>
      <c r="Y45" s="100">
        <v>-10.86</v>
      </c>
      <c r="Z45" s="101">
        <v>64672498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2525291</v>
      </c>
      <c r="C49" s="51">
        <v>0</v>
      </c>
      <c r="D49" s="128">
        <v>2575920</v>
      </c>
      <c r="E49" s="53">
        <v>4951776</v>
      </c>
      <c r="F49" s="53">
        <v>0</v>
      </c>
      <c r="G49" s="53">
        <v>0</v>
      </c>
      <c r="H49" s="53">
        <v>0</v>
      </c>
      <c r="I49" s="53">
        <v>1416732</v>
      </c>
      <c r="J49" s="53">
        <v>0</v>
      </c>
      <c r="K49" s="53">
        <v>0</v>
      </c>
      <c r="L49" s="53">
        <v>0</v>
      </c>
      <c r="M49" s="53">
        <v>39103970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50573689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91.68955906872021</v>
      </c>
      <c r="E58" s="7">
        <f t="shared" si="6"/>
        <v>91.68955906872021</v>
      </c>
      <c r="F58" s="7">
        <f t="shared" si="6"/>
        <v>99.38096242284176</v>
      </c>
      <c r="G58" s="7">
        <f t="shared" si="6"/>
        <v>99.92900239131998</v>
      </c>
      <c r="H58" s="7">
        <f t="shared" si="6"/>
        <v>100.80804762109048</v>
      </c>
      <c r="I58" s="7">
        <f t="shared" si="6"/>
        <v>100.01530183272536</v>
      </c>
      <c r="J58" s="7">
        <f t="shared" si="6"/>
        <v>99.93321529906596</v>
      </c>
      <c r="K58" s="7">
        <f t="shared" si="6"/>
        <v>100.33602663074319</v>
      </c>
      <c r="L58" s="7">
        <f t="shared" si="6"/>
        <v>99.05577055956127</v>
      </c>
      <c r="M58" s="7">
        <f t="shared" si="6"/>
        <v>99.79389942777183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99.8989571621803</v>
      </c>
      <c r="W58" s="7">
        <f t="shared" si="6"/>
        <v>91.52201637716698</v>
      </c>
      <c r="X58" s="7">
        <f t="shared" si="6"/>
        <v>0</v>
      </c>
      <c r="Y58" s="7">
        <f t="shared" si="6"/>
        <v>0</v>
      </c>
      <c r="Z58" s="8">
        <f t="shared" si="6"/>
        <v>91.68955906872021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100.00125027902997</v>
      </c>
      <c r="E59" s="10">
        <f t="shared" si="7"/>
        <v>100.00125027902997</v>
      </c>
      <c r="F59" s="10">
        <f t="shared" si="7"/>
        <v>98.66597898209626</v>
      </c>
      <c r="G59" s="10">
        <f t="shared" si="7"/>
        <v>100</v>
      </c>
      <c r="H59" s="10">
        <f t="shared" si="7"/>
        <v>102.86886826161054</v>
      </c>
      <c r="I59" s="10">
        <f t="shared" si="7"/>
        <v>100.37064564585307</v>
      </c>
      <c r="J59" s="10">
        <f t="shared" si="7"/>
        <v>100</v>
      </c>
      <c r="K59" s="10">
        <f t="shared" si="7"/>
        <v>100.965979218486</v>
      </c>
      <c r="L59" s="10">
        <f t="shared" si="7"/>
        <v>98.0521400077784</v>
      </c>
      <c r="M59" s="10">
        <f t="shared" si="7"/>
        <v>99.67717081755568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99.97277047465192</v>
      </c>
      <c r="W59" s="10">
        <f t="shared" si="7"/>
        <v>100.06446663447784</v>
      </c>
      <c r="X59" s="10">
        <f t="shared" si="7"/>
        <v>0</v>
      </c>
      <c r="Y59" s="10">
        <f t="shared" si="7"/>
        <v>0</v>
      </c>
      <c r="Z59" s="11">
        <f t="shared" si="7"/>
        <v>100.00125027902997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89.51443318677117</v>
      </c>
      <c r="E60" s="13">
        <f t="shared" si="7"/>
        <v>89.51443318677117</v>
      </c>
      <c r="F60" s="13">
        <f t="shared" si="7"/>
        <v>99.76619480580773</v>
      </c>
      <c r="G60" s="13">
        <f t="shared" si="7"/>
        <v>99.88489495061322</v>
      </c>
      <c r="H60" s="13">
        <f t="shared" si="7"/>
        <v>99.81290754827585</v>
      </c>
      <c r="I60" s="13">
        <f t="shared" si="7"/>
        <v>99.82061991939351</v>
      </c>
      <c r="J60" s="13">
        <f t="shared" si="7"/>
        <v>99.88309776786153</v>
      </c>
      <c r="K60" s="13">
        <f t="shared" si="7"/>
        <v>99.88953236431797</v>
      </c>
      <c r="L60" s="13">
        <f t="shared" si="7"/>
        <v>99.87217666085539</v>
      </c>
      <c r="M60" s="13">
        <f t="shared" si="7"/>
        <v>99.88202853880289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99.85096289061234</v>
      </c>
      <c r="W60" s="13">
        <f t="shared" si="7"/>
        <v>89.28650206608532</v>
      </c>
      <c r="X60" s="13">
        <f t="shared" si="7"/>
        <v>0</v>
      </c>
      <c r="Y60" s="13">
        <f t="shared" si="7"/>
        <v>0</v>
      </c>
      <c r="Z60" s="14">
        <f t="shared" si="7"/>
        <v>89.51443318677117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88.66888333076565</v>
      </c>
      <c r="E61" s="13">
        <f t="shared" si="7"/>
        <v>88.66888333076565</v>
      </c>
      <c r="F61" s="13">
        <f t="shared" si="7"/>
        <v>100</v>
      </c>
      <c r="G61" s="13">
        <f t="shared" si="7"/>
        <v>100.00119402391033</v>
      </c>
      <c r="H61" s="13">
        <f t="shared" si="7"/>
        <v>100</v>
      </c>
      <c r="I61" s="13">
        <f t="shared" si="7"/>
        <v>100.0003951342293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100.00020043392833</v>
      </c>
      <c r="W61" s="13">
        <f t="shared" si="7"/>
        <v>88.37623324383834</v>
      </c>
      <c r="X61" s="13">
        <f t="shared" si="7"/>
        <v>0</v>
      </c>
      <c r="Y61" s="13">
        <f t="shared" si="7"/>
        <v>0</v>
      </c>
      <c r="Z61" s="14">
        <f t="shared" si="7"/>
        <v>88.66888333076565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131.53403587319843</v>
      </c>
      <c r="E62" s="13">
        <f t="shared" si="7"/>
        <v>131.53403587319843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132.99467098809657</v>
      </c>
      <c r="X62" s="13">
        <f t="shared" si="7"/>
        <v>0</v>
      </c>
      <c r="Y62" s="13">
        <f t="shared" si="7"/>
        <v>0</v>
      </c>
      <c r="Z62" s="14">
        <f t="shared" si="7"/>
        <v>131.53403587319843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95.6187789011678</v>
      </c>
      <c r="E64" s="13">
        <f t="shared" si="7"/>
        <v>95.6187789011678</v>
      </c>
      <c r="F64" s="13">
        <f t="shared" si="7"/>
        <v>100</v>
      </c>
      <c r="G64" s="13">
        <f t="shared" si="7"/>
        <v>100</v>
      </c>
      <c r="H64" s="13">
        <f t="shared" si="7"/>
        <v>99.99960836838436</v>
      </c>
      <c r="I64" s="13">
        <f t="shared" si="7"/>
        <v>99.99987187519619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99.99993740140721</v>
      </c>
      <c r="W64" s="13">
        <f t="shared" si="7"/>
        <v>95.6187789011678</v>
      </c>
      <c r="X64" s="13">
        <f t="shared" si="7"/>
        <v>0</v>
      </c>
      <c r="Y64" s="13">
        <f t="shared" si="7"/>
        <v>0</v>
      </c>
      <c r="Z64" s="14">
        <f t="shared" si="7"/>
        <v>95.6187789011678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68639222</v>
      </c>
      <c r="E67" s="25">
        <v>68639222</v>
      </c>
      <c r="F67" s="25">
        <v>5249439</v>
      </c>
      <c r="G67" s="25">
        <v>5310038</v>
      </c>
      <c r="H67" s="25">
        <v>4778555</v>
      </c>
      <c r="I67" s="25">
        <v>15338032</v>
      </c>
      <c r="J67" s="25">
        <v>5698910</v>
      </c>
      <c r="K67" s="25">
        <v>5887331</v>
      </c>
      <c r="L67" s="25">
        <v>5399641</v>
      </c>
      <c r="M67" s="25">
        <v>16985882</v>
      </c>
      <c r="N67" s="25"/>
      <c r="O67" s="25"/>
      <c r="P67" s="25"/>
      <c r="Q67" s="25"/>
      <c r="R67" s="25"/>
      <c r="S67" s="25"/>
      <c r="T67" s="25"/>
      <c r="U67" s="25"/>
      <c r="V67" s="25">
        <v>32323914</v>
      </c>
      <c r="W67" s="25">
        <v>34319611</v>
      </c>
      <c r="X67" s="25"/>
      <c r="Y67" s="24"/>
      <c r="Z67" s="26">
        <v>68639222</v>
      </c>
    </row>
    <row r="68" spans="1:26" ht="13.5" hidden="1">
      <c r="A68" s="36" t="s">
        <v>31</v>
      </c>
      <c r="B68" s="18"/>
      <c r="C68" s="18"/>
      <c r="D68" s="19">
        <v>14236822</v>
      </c>
      <c r="E68" s="20">
        <v>14236822</v>
      </c>
      <c r="F68" s="20">
        <v>1838052</v>
      </c>
      <c r="G68" s="20">
        <v>2034769</v>
      </c>
      <c r="H68" s="20">
        <v>1556084</v>
      </c>
      <c r="I68" s="20">
        <v>5428905</v>
      </c>
      <c r="J68" s="20">
        <v>2443198</v>
      </c>
      <c r="K68" s="20">
        <v>2441978</v>
      </c>
      <c r="L68" s="20">
        <v>2422094</v>
      </c>
      <c r="M68" s="20">
        <v>7307270</v>
      </c>
      <c r="N68" s="20"/>
      <c r="O68" s="20"/>
      <c r="P68" s="20"/>
      <c r="Q68" s="20"/>
      <c r="R68" s="20"/>
      <c r="S68" s="20"/>
      <c r="T68" s="20"/>
      <c r="U68" s="20"/>
      <c r="V68" s="20">
        <v>12736175</v>
      </c>
      <c r="W68" s="20">
        <v>7118411</v>
      </c>
      <c r="X68" s="20"/>
      <c r="Y68" s="19"/>
      <c r="Z68" s="22">
        <v>14236822</v>
      </c>
    </row>
    <row r="69" spans="1:26" ht="13.5" hidden="1">
      <c r="A69" s="37" t="s">
        <v>32</v>
      </c>
      <c r="B69" s="18"/>
      <c r="C69" s="18"/>
      <c r="D69" s="19">
        <v>54402400</v>
      </c>
      <c r="E69" s="20">
        <v>54402400</v>
      </c>
      <c r="F69" s="20">
        <v>3411387</v>
      </c>
      <c r="G69" s="20">
        <v>3275269</v>
      </c>
      <c r="H69" s="20">
        <v>3222471</v>
      </c>
      <c r="I69" s="20">
        <v>9909127</v>
      </c>
      <c r="J69" s="20">
        <v>3255712</v>
      </c>
      <c r="K69" s="20">
        <v>3445353</v>
      </c>
      <c r="L69" s="20">
        <v>2977547</v>
      </c>
      <c r="M69" s="20">
        <v>9678612</v>
      </c>
      <c r="N69" s="20"/>
      <c r="O69" s="20"/>
      <c r="P69" s="20"/>
      <c r="Q69" s="20"/>
      <c r="R69" s="20"/>
      <c r="S69" s="20"/>
      <c r="T69" s="20"/>
      <c r="U69" s="20"/>
      <c r="V69" s="20">
        <v>19587739</v>
      </c>
      <c r="W69" s="20">
        <v>27201200</v>
      </c>
      <c r="X69" s="20"/>
      <c r="Y69" s="19"/>
      <c r="Z69" s="22">
        <v>54402400</v>
      </c>
    </row>
    <row r="70" spans="1:26" ht="13.5" hidden="1">
      <c r="A70" s="38" t="s">
        <v>113</v>
      </c>
      <c r="B70" s="18"/>
      <c r="C70" s="18"/>
      <c r="D70" s="19">
        <v>48863816</v>
      </c>
      <c r="E70" s="20">
        <v>48863816</v>
      </c>
      <c r="F70" s="20">
        <v>3134712</v>
      </c>
      <c r="G70" s="20">
        <v>3015015</v>
      </c>
      <c r="H70" s="20">
        <v>2961101</v>
      </c>
      <c r="I70" s="20">
        <v>9110828</v>
      </c>
      <c r="J70" s="20">
        <v>2962107</v>
      </c>
      <c r="K70" s="20">
        <v>3184331</v>
      </c>
      <c r="L70" s="20">
        <v>2703765</v>
      </c>
      <c r="M70" s="20">
        <v>8850203</v>
      </c>
      <c r="N70" s="20"/>
      <c r="O70" s="20"/>
      <c r="P70" s="20"/>
      <c r="Q70" s="20"/>
      <c r="R70" s="20"/>
      <c r="S70" s="20"/>
      <c r="T70" s="20"/>
      <c r="U70" s="20"/>
      <c r="V70" s="20">
        <v>17961031</v>
      </c>
      <c r="W70" s="20">
        <v>24431908</v>
      </c>
      <c r="X70" s="20"/>
      <c r="Y70" s="19"/>
      <c r="Z70" s="22">
        <v>48863816</v>
      </c>
    </row>
    <row r="71" spans="1:26" ht="13.5" hidden="1">
      <c r="A71" s="38" t="s">
        <v>114</v>
      </c>
      <c r="B71" s="18"/>
      <c r="C71" s="18"/>
      <c r="D71" s="19">
        <v>1300804</v>
      </c>
      <c r="E71" s="20">
        <v>1300804</v>
      </c>
      <c r="F71" s="20">
        <v>6126</v>
      </c>
      <c r="G71" s="20">
        <v>1956</v>
      </c>
      <c r="H71" s="20">
        <v>4178</v>
      </c>
      <c r="I71" s="20">
        <v>12260</v>
      </c>
      <c r="J71" s="20">
        <v>1956</v>
      </c>
      <c r="K71" s="20">
        <v>1956</v>
      </c>
      <c r="L71" s="20">
        <v>1956</v>
      </c>
      <c r="M71" s="20">
        <v>5868</v>
      </c>
      <c r="N71" s="20"/>
      <c r="O71" s="20"/>
      <c r="P71" s="20"/>
      <c r="Q71" s="20"/>
      <c r="R71" s="20"/>
      <c r="S71" s="20"/>
      <c r="T71" s="20"/>
      <c r="U71" s="20"/>
      <c r="V71" s="20">
        <v>18128</v>
      </c>
      <c r="W71" s="20">
        <v>650402</v>
      </c>
      <c r="X71" s="20"/>
      <c r="Y71" s="19"/>
      <c r="Z71" s="22">
        <v>1300804</v>
      </c>
    </row>
    <row r="72" spans="1:26" ht="13.5" hidden="1">
      <c r="A72" s="38" t="s">
        <v>115</v>
      </c>
      <c r="B72" s="18"/>
      <c r="C72" s="18"/>
      <c r="D72" s="19">
        <v>410080</v>
      </c>
      <c r="E72" s="20">
        <v>410080</v>
      </c>
      <c r="F72" s="20">
        <v>1850</v>
      </c>
      <c r="G72" s="20">
        <v>1850</v>
      </c>
      <c r="H72" s="20">
        <v>1850</v>
      </c>
      <c r="I72" s="20">
        <v>5550</v>
      </c>
      <c r="J72" s="20">
        <v>1850</v>
      </c>
      <c r="K72" s="20">
        <v>1850</v>
      </c>
      <c r="L72" s="20">
        <v>1850</v>
      </c>
      <c r="M72" s="20">
        <v>5550</v>
      </c>
      <c r="N72" s="20"/>
      <c r="O72" s="20"/>
      <c r="P72" s="20"/>
      <c r="Q72" s="20"/>
      <c r="R72" s="20"/>
      <c r="S72" s="20"/>
      <c r="T72" s="20"/>
      <c r="U72" s="20"/>
      <c r="V72" s="20">
        <v>11100</v>
      </c>
      <c r="W72" s="20">
        <v>205040</v>
      </c>
      <c r="X72" s="20"/>
      <c r="Y72" s="19"/>
      <c r="Z72" s="22">
        <v>410080</v>
      </c>
    </row>
    <row r="73" spans="1:26" ht="13.5" hidden="1">
      <c r="A73" s="38" t="s">
        <v>116</v>
      </c>
      <c r="B73" s="18"/>
      <c r="C73" s="18"/>
      <c r="D73" s="19">
        <v>3827700</v>
      </c>
      <c r="E73" s="20">
        <v>3827700</v>
      </c>
      <c r="F73" s="20">
        <v>268699</v>
      </c>
      <c r="G73" s="20">
        <v>256448</v>
      </c>
      <c r="H73" s="20">
        <v>255342</v>
      </c>
      <c r="I73" s="20">
        <v>780489</v>
      </c>
      <c r="J73" s="20">
        <v>289799</v>
      </c>
      <c r="K73" s="20">
        <v>257216</v>
      </c>
      <c r="L73" s="20">
        <v>269976</v>
      </c>
      <c r="M73" s="20">
        <v>816991</v>
      </c>
      <c r="N73" s="20"/>
      <c r="O73" s="20"/>
      <c r="P73" s="20"/>
      <c r="Q73" s="20"/>
      <c r="R73" s="20"/>
      <c r="S73" s="20"/>
      <c r="T73" s="20"/>
      <c r="U73" s="20"/>
      <c r="V73" s="20">
        <v>1597480</v>
      </c>
      <c r="W73" s="20">
        <v>1913850</v>
      </c>
      <c r="X73" s="20"/>
      <c r="Y73" s="19"/>
      <c r="Z73" s="22">
        <v>3827700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>
        <v>62935000</v>
      </c>
      <c r="E76" s="33">
        <v>62935000</v>
      </c>
      <c r="F76" s="33">
        <v>5216943</v>
      </c>
      <c r="G76" s="33">
        <v>5306268</v>
      </c>
      <c r="H76" s="33">
        <v>4817168</v>
      </c>
      <c r="I76" s="33">
        <v>15340379</v>
      </c>
      <c r="J76" s="33">
        <v>5695104</v>
      </c>
      <c r="K76" s="33">
        <v>5907114</v>
      </c>
      <c r="L76" s="33">
        <v>5348656</v>
      </c>
      <c r="M76" s="33">
        <v>16950874</v>
      </c>
      <c r="N76" s="33"/>
      <c r="O76" s="33"/>
      <c r="P76" s="33"/>
      <c r="Q76" s="33"/>
      <c r="R76" s="33"/>
      <c r="S76" s="33"/>
      <c r="T76" s="33"/>
      <c r="U76" s="33"/>
      <c r="V76" s="33">
        <v>32291253</v>
      </c>
      <c r="W76" s="33">
        <v>31410000</v>
      </c>
      <c r="X76" s="33"/>
      <c r="Y76" s="32"/>
      <c r="Z76" s="34">
        <v>62935000</v>
      </c>
    </row>
    <row r="77" spans="1:26" ht="13.5" hidden="1">
      <c r="A77" s="36" t="s">
        <v>31</v>
      </c>
      <c r="B77" s="18"/>
      <c r="C77" s="18"/>
      <c r="D77" s="19">
        <v>14237000</v>
      </c>
      <c r="E77" s="20">
        <v>14237000</v>
      </c>
      <c r="F77" s="20">
        <v>1813532</v>
      </c>
      <c r="G77" s="20">
        <v>2034769</v>
      </c>
      <c r="H77" s="20">
        <v>1600726</v>
      </c>
      <c r="I77" s="20">
        <v>5449027</v>
      </c>
      <c r="J77" s="20">
        <v>2443198</v>
      </c>
      <c r="K77" s="20">
        <v>2465567</v>
      </c>
      <c r="L77" s="20">
        <v>2374915</v>
      </c>
      <c r="M77" s="20">
        <v>7283680</v>
      </c>
      <c r="N77" s="20"/>
      <c r="O77" s="20"/>
      <c r="P77" s="20"/>
      <c r="Q77" s="20"/>
      <c r="R77" s="20"/>
      <c r="S77" s="20"/>
      <c r="T77" s="20"/>
      <c r="U77" s="20"/>
      <c r="V77" s="20">
        <v>12732707</v>
      </c>
      <c r="W77" s="20">
        <v>7123000</v>
      </c>
      <c r="X77" s="20"/>
      <c r="Y77" s="19"/>
      <c r="Z77" s="22">
        <v>14237000</v>
      </c>
    </row>
    <row r="78" spans="1:26" ht="13.5" hidden="1">
      <c r="A78" s="37" t="s">
        <v>32</v>
      </c>
      <c r="B78" s="18"/>
      <c r="C78" s="18"/>
      <c r="D78" s="19">
        <v>48698000</v>
      </c>
      <c r="E78" s="20">
        <v>48698000</v>
      </c>
      <c r="F78" s="20">
        <v>3403411</v>
      </c>
      <c r="G78" s="20">
        <v>3271499</v>
      </c>
      <c r="H78" s="20">
        <v>3216442</v>
      </c>
      <c r="I78" s="20">
        <v>9891352</v>
      </c>
      <c r="J78" s="20">
        <v>3251906</v>
      </c>
      <c r="K78" s="20">
        <v>3441547</v>
      </c>
      <c r="L78" s="20">
        <v>2973741</v>
      </c>
      <c r="M78" s="20">
        <v>9667194</v>
      </c>
      <c r="N78" s="20"/>
      <c r="O78" s="20"/>
      <c r="P78" s="20"/>
      <c r="Q78" s="20"/>
      <c r="R78" s="20"/>
      <c r="S78" s="20"/>
      <c r="T78" s="20"/>
      <c r="U78" s="20"/>
      <c r="V78" s="20">
        <v>19558546</v>
      </c>
      <c r="W78" s="20">
        <v>24287000</v>
      </c>
      <c r="X78" s="20"/>
      <c r="Y78" s="19"/>
      <c r="Z78" s="22">
        <v>48698000</v>
      </c>
    </row>
    <row r="79" spans="1:26" ht="13.5" hidden="1">
      <c r="A79" s="38" t="s">
        <v>113</v>
      </c>
      <c r="B79" s="18"/>
      <c r="C79" s="18"/>
      <c r="D79" s="19">
        <v>43327000</v>
      </c>
      <c r="E79" s="20">
        <v>43327000</v>
      </c>
      <c r="F79" s="20">
        <v>3134712</v>
      </c>
      <c r="G79" s="20">
        <v>3015051</v>
      </c>
      <c r="H79" s="20">
        <v>2961101</v>
      </c>
      <c r="I79" s="20">
        <v>9110864</v>
      </c>
      <c r="J79" s="20">
        <v>2962107</v>
      </c>
      <c r="K79" s="20">
        <v>3184331</v>
      </c>
      <c r="L79" s="20">
        <v>2703765</v>
      </c>
      <c r="M79" s="20">
        <v>8850203</v>
      </c>
      <c r="N79" s="20"/>
      <c r="O79" s="20"/>
      <c r="P79" s="20"/>
      <c r="Q79" s="20"/>
      <c r="R79" s="20"/>
      <c r="S79" s="20"/>
      <c r="T79" s="20"/>
      <c r="U79" s="20"/>
      <c r="V79" s="20">
        <v>17961067</v>
      </c>
      <c r="W79" s="20">
        <v>21592000</v>
      </c>
      <c r="X79" s="20"/>
      <c r="Y79" s="19"/>
      <c r="Z79" s="22">
        <v>43327000</v>
      </c>
    </row>
    <row r="80" spans="1:26" ht="13.5" hidden="1">
      <c r="A80" s="38" t="s">
        <v>114</v>
      </c>
      <c r="B80" s="18"/>
      <c r="C80" s="18"/>
      <c r="D80" s="19">
        <v>1711000</v>
      </c>
      <c r="E80" s="20">
        <v>1711000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865000</v>
      </c>
      <c r="X80" s="20"/>
      <c r="Y80" s="19"/>
      <c r="Z80" s="22">
        <v>1711000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3660000</v>
      </c>
      <c r="E82" s="20">
        <v>3660000</v>
      </c>
      <c r="F82" s="20">
        <v>268699</v>
      </c>
      <c r="G82" s="20">
        <v>256448</v>
      </c>
      <c r="H82" s="20">
        <v>255341</v>
      </c>
      <c r="I82" s="20">
        <v>780488</v>
      </c>
      <c r="J82" s="20">
        <v>289799</v>
      </c>
      <c r="K82" s="20">
        <v>257216</v>
      </c>
      <c r="L82" s="20">
        <v>269976</v>
      </c>
      <c r="M82" s="20">
        <v>816991</v>
      </c>
      <c r="N82" s="20"/>
      <c r="O82" s="20"/>
      <c r="P82" s="20"/>
      <c r="Q82" s="20"/>
      <c r="R82" s="20"/>
      <c r="S82" s="20"/>
      <c r="T82" s="20"/>
      <c r="U82" s="20"/>
      <c r="V82" s="20">
        <v>1597479</v>
      </c>
      <c r="W82" s="20">
        <v>1830000</v>
      </c>
      <c r="X82" s="20"/>
      <c r="Y82" s="19"/>
      <c r="Z82" s="22">
        <v>3660000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17900069</v>
      </c>
      <c r="C5" s="18">
        <v>0</v>
      </c>
      <c r="D5" s="58">
        <v>34000000</v>
      </c>
      <c r="E5" s="59">
        <v>34000000</v>
      </c>
      <c r="F5" s="59">
        <v>2676115</v>
      </c>
      <c r="G5" s="59">
        <v>2631596</v>
      </c>
      <c r="H5" s="59">
        <v>2491193</v>
      </c>
      <c r="I5" s="59">
        <v>7798904</v>
      </c>
      <c r="J5" s="59">
        <v>2648669</v>
      </c>
      <c r="K5" s="59">
        <v>2625292</v>
      </c>
      <c r="L5" s="59">
        <v>2622035</v>
      </c>
      <c r="M5" s="59">
        <v>7895996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15694900</v>
      </c>
      <c r="W5" s="59">
        <v>17000000</v>
      </c>
      <c r="X5" s="59">
        <v>-1305100</v>
      </c>
      <c r="Y5" s="60">
        <v>-7.68</v>
      </c>
      <c r="Z5" s="61">
        <v>34000000</v>
      </c>
    </row>
    <row r="6" spans="1:26" ht="13.5">
      <c r="A6" s="57" t="s">
        <v>32</v>
      </c>
      <c r="B6" s="18">
        <v>54468633</v>
      </c>
      <c r="C6" s="18">
        <v>0</v>
      </c>
      <c r="D6" s="58">
        <v>49905000</v>
      </c>
      <c r="E6" s="59">
        <v>49905000</v>
      </c>
      <c r="F6" s="59">
        <v>4204538</v>
      </c>
      <c r="G6" s="59">
        <v>4733995</v>
      </c>
      <c r="H6" s="59">
        <v>3970437</v>
      </c>
      <c r="I6" s="59">
        <v>12908970</v>
      </c>
      <c r="J6" s="59">
        <v>4324789</v>
      </c>
      <c r="K6" s="59">
        <v>4855542</v>
      </c>
      <c r="L6" s="59">
        <v>4163072</v>
      </c>
      <c r="M6" s="59">
        <v>13343403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26252373</v>
      </c>
      <c r="W6" s="59">
        <v>24952500</v>
      </c>
      <c r="X6" s="59">
        <v>1299873</v>
      </c>
      <c r="Y6" s="60">
        <v>5.21</v>
      </c>
      <c r="Z6" s="61">
        <v>49905000</v>
      </c>
    </row>
    <row r="7" spans="1:26" ht="13.5">
      <c r="A7" s="57" t="s">
        <v>33</v>
      </c>
      <c r="B7" s="18">
        <v>1328612</v>
      </c>
      <c r="C7" s="18">
        <v>0</v>
      </c>
      <c r="D7" s="58">
        <v>630000</v>
      </c>
      <c r="E7" s="59">
        <v>630000</v>
      </c>
      <c r="F7" s="59">
        <v>37307</v>
      </c>
      <c r="G7" s="59">
        <v>267669</v>
      </c>
      <c r="H7" s="59">
        <v>256617</v>
      </c>
      <c r="I7" s="59">
        <v>561593</v>
      </c>
      <c r="J7" s="59">
        <v>70250</v>
      </c>
      <c r="K7" s="59">
        <v>187114</v>
      </c>
      <c r="L7" s="59">
        <v>309242</v>
      </c>
      <c r="M7" s="59">
        <v>566606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1128199</v>
      </c>
      <c r="W7" s="59">
        <v>315000</v>
      </c>
      <c r="X7" s="59">
        <v>813199</v>
      </c>
      <c r="Y7" s="60">
        <v>258.16</v>
      </c>
      <c r="Z7" s="61">
        <v>630000</v>
      </c>
    </row>
    <row r="8" spans="1:26" ht="13.5">
      <c r="A8" s="57" t="s">
        <v>34</v>
      </c>
      <c r="B8" s="18">
        <v>132856000</v>
      </c>
      <c r="C8" s="18">
        <v>0</v>
      </c>
      <c r="D8" s="58">
        <v>146878000</v>
      </c>
      <c r="E8" s="59">
        <v>146878000</v>
      </c>
      <c r="F8" s="59">
        <v>59766000</v>
      </c>
      <c r="G8" s="59">
        <v>464857</v>
      </c>
      <c r="H8" s="59">
        <v>64111</v>
      </c>
      <c r="I8" s="59">
        <v>60294968</v>
      </c>
      <c r="J8" s="59">
        <v>130744</v>
      </c>
      <c r="K8" s="59">
        <v>48941325</v>
      </c>
      <c r="L8" s="59">
        <v>203002</v>
      </c>
      <c r="M8" s="59">
        <v>49275071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109570039</v>
      </c>
      <c r="W8" s="59">
        <v>73439000</v>
      </c>
      <c r="X8" s="59">
        <v>36131039</v>
      </c>
      <c r="Y8" s="60">
        <v>49.2</v>
      </c>
      <c r="Z8" s="61">
        <v>146878000</v>
      </c>
    </row>
    <row r="9" spans="1:26" ht="13.5">
      <c r="A9" s="57" t="s">
        <v>35</v>
      </c>
      <c r="B9" s="18">
        <v>17283397</v>
      </c>
      <c r="C9" s="18">
        <v>0</v>
      </c>
      <c r="D9" s="58">
        <v>32189600</v>
      </c>
      <c r="E9" s="59">
        <v>32189600</v>
      </c>
      <c r="F9" s="59">
        <v>2129530</v>
      </c>
      <c r="G9" s="59">
        <v>2406494</v>
      </c>
      <c r="H9" s="59">
        <v>2187560</v>
      </c>
      <c r="I9" s="59">
        <v>6723584</v>
      </c>
      <c r="J9" s="59">
        <v>2444534</v>
      </c>
      <c r="K9" s="59">
        <v>2476690</v>
      </c>
      <c r="L9" s="59">
        <v>2432905</v>
      </c>
      <c r="M9" s="59">
        <v>7354129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14077713</v>
      </c>
      <c r="W9" s="59">
        <v>16094800</v>
      </c>
      <c r="X9" s="59">
        <v>-2017087</v>
      </c>
      <c r="Y9" s="60">
        <v>-12.53</v>
      </c>
      <c r="Z9" s="61">
        <v>32189600</v>
      </c>
    </row>
    <row r="10" spans="1:26" ht="25.5">
      <c r="A10" s="62" t="s">
        <v>105</v>
      </c>
      <c r="B10" s="63">
        <f>SUM(B5:B9)</f>
        <v>223836711</v>
      </c>
      <c r="C10" s="63">
        <f>SUM(C5:C9)</f>
        <v>0</v>
      </c>
      <c r="D10" s="64">
        <f aca="true" t="shared" si="0" ref="D10:Z10">SUM(D5:D9)</f>
        <v>263602600</v>
      </c>
      <c r="E10" s="65">
        <f t="shared" si="0"/>
        <v>263602600</v>
      </c>
      <c r="F10" s="65">
        <f t="shared" si="0"/>
        <v>68813490</v>
      </c>
      <c r="G10" s="65">
        <f t="shared" si="0"/>
        <v>10504611</v>
      </c>
      <c r="H10" s="65">
        <f t="shared" si="0"/>
        <v>8969918</v>
      </c>
      <c r="I10" s="65">
        <f t="shared" si="0"/>
        <v>88288019</v>
      </c>
      <c r="J10" s="65">
        <f t="shared" si="0"/>
        <v>9618986</v>
      </c>
      <c r="K10" s="65">
        <f t="shared" si="0"/>
        <v>59085963</v>
      </c>
      <c r="L10" s="65">
        <f t="shared" si="0"/>
        <v>9730256</v>
      </c>
      <c r="M10" s="65">
        <f t="shared" si="0"/>
        <v>78435205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166723224</v>
      </c>
      <c r="W10" s="65">
        <f t="shared" si="0"/>
        <v>131801300</v>
      </c>
      <c r="X10" s="65">
        <f t="shared" si="0"/>
        <v>34921924</v>
      </c>
      <c r="Y10" s="66">
        <f>+IF(W10&lt;&gt;0,(X10/W10)*100,0)</f>
        <v>26.495887369851435</v>
      </c>
      <c r="Z10" s="67">
        <f t="shared" si="0"/>
        <v>263602600</v>
      </c>
    </row>
    <row r="11" spans="1:26" ht="13.5">
      <c r="A11" s="57" t="s">
        <v>36</v>
      </c>
      <c r="B11" s="18">
        <v>73615226</v>
      </c>
      <c r="C11" s="18">
        <v>0</v>
      </c>
      <c r="D11" s="58">
        <v>99611993</v>
      </c>
      <c r="E11" s="59">
        <v>99611993</v>
      </c>
      <c r="F11" s="59">
        <v>5941290</v>
      </c>
      <c r="G11" s="59">
        <v>5709654</v>
      </c>
      <c r="H11" s="59">
        <v>5760664</v>
      </c>
      <c r="I11" s="59">
        <v>17411608</v>
      </c>
      <c r="J11" s="59">
        <v>6791488</v>
      </c>
      <c r="K11" s="59">
        <v>5942103</v>
      </c>
      <c r="L11" s="59">
        <v>9626062</v>
      </c>
      <c r="M11" s="59">
        <v>22359653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39771261</v>
      </c>
      <c r="W11" s="59">
        <v>49805997</v>
      </c>
      <c r="X11" s="59">
        <v>-10034736</v>
      </c>
      <c r="Y11" s="60">
        <v>-20.15</v>
      </c>
      <c r="Z11" s="61">
        <v>99611993</v>
      </c>
    </row>
    <row r="12" spans="1:26" ht="13.5">
      <c r="A12" s="57" t="s">
        <v>37</v>
      </c>
      <c r="B12" s="18">
        <v>14701116</v>
      </c>
      <c r="C12" s="18">
        <v>0</v>
      </c>
      <c r="D12" s="58">
        <v>15057870</v>
      </c>
      <c r="E12" s="59">
        <v>15057870</v>
      </c>
      <c r="F12" s="59">
        <v>1195460</v>
      </c>
      <c r="G12" s="59">
        <v>1211349</v>
      </c>
      <c r="H12" s="59">
        <v>1219361</v>
      </c>
      <c r="I12" s="59">
        <v>3626170</v>
      </c>
      <c r="J12" s="59">
        <v>1219361</v>
      </c>
      <c r="K12" s="59">
        <v>1219361</v>
      </c>
      <c r="L12" s="59">
        <v>1219361</v>
      </c>
      <c r="M12" s="59">
        <v>3658083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7284253</v>
      </c>
      <c r="W12" s="59">
        <v>7528935</v>
      </c>
      <c r="X12" s="59">
        <v>-244682</v>
      </c>
      <c r="Y12" s="60">
        <v>-3.25</v>
      </c>
      <c r="Z12" s="61">
        <v>15057870</v>
      </c>
    </row>
    <row r="13" spans="1:26" ht="13.5">
      <c r="A13" s="57" t="s">
        <v>106</v>
      </c>
      <c r="B13" s="18">
        <v>43171284</v>
      </c>
      <c r="C13" s="18">
        <v>0</v>
      </c>
      <c r="D13" s="58">
        <v>32000000</v>
      </c>
      <c r="E13" s="59">
        <v>32000000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16000000</v>
      </c>
      <c r="X13" s="59">
        <v>-16000000</v>
      </c>
      <c r="Y13" s="60">
        <v>-100</v>
      </c>
      <c r="Z13" s="61">
        <v>32000000</v>
      </c>
    </row>
    <row r="14" spans="1:26" ht="13.5">
      <c r="A14" s="57" t="s">
        <v>38</v>
      </c>
      <c r="B14" s="18">
        <v>0</v>
      </c>
      <c r="C14" s="18">
        <v>0</v>
      </c>
      <c r="D14" s="58">
        <v>90000</v>
      </c>
      <c r="E14" s="59">
        <v>90000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45000</v>
      </c>
      <c r="X14" s="59">
        <v>-45000</v>
      </c>
      <c r="Y14" s="60">
        <v>-100</v>
      </c>
      <c r="Z14" s="61">
        <v>90000</v>
      </c>
    </row>
    <row r="15" spans="1:26" ht="13.5">
      <c r="A15" s="57" t="s">
        <v>39</v>
      </c>
      <c r="B15" s="18">
        <v>51757743</v>
      </c>
      <c r="C15" s="18">
        <v>0</v>
      </c>
      <c r="D15" s="58">
        <v>60569347</v>
      </c>
      <c r="E15" s="59">
        <v>60569347</v>
      </c>
      <c r="F15" s="59">
        <v>80627</v>
      </c>
      <c r="G15" s="59">
        <v>5838535</v>
      </c>
      <c r="H15" s="59">
        <v>5655787</v>
      </c>
      <c r="I15" s="59">
        <v>11574949</v>
      </c>
      <c r="J15" s="59">
        <v>4666721</v>
      </c>
      <c r="K15" s="59">
        <v>3553664</v>
      </c>
      <c r="L15" s="59">
        <v>4330644</v>
      </c>
      <c r="M15" s="59">
        <v>12551029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24125978</v>
      </c>
      <c r="W15" s="59">
        <v>30284674</v>
      </c>
      <c r="X15" s="59">
        <v>-6158696</v>
      </c>
      <c r="Y15" s="60">
        <v>-20.34</v>
      </c>
      <c r="Z15" s="61">
        <v>60569347</v>
      </c>
    </row>
    <row r="16" spans="1:26" ht="13.5">
      <c r="A16" s="68" t="s">
        <v>40</v>
      </c>
      <c r="B16" s="18">
        <v>2483342</v>
      </c>
      <c r="C16" s="18">
        <v>0</v>
      </c>
      <c r="D16" s="58">
        <v>3066000</v>
      </c>
      <c r="E16" s="59">
        <v>3066000</v>
      </c>
      <c r="F16" s="59">
        <v>0</v>
      </c>
      <c r="G16" s="59">
        <v>64111</v>
      </c>
      <c r="H16" s="59">
        <v>0</v>
      </c>
      <c r="I16" s="59">
        <v>64111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64111</v>
      </c>
      <c r="W16" s="59">
        <v>1533000</v>
      </c>
      <c r="X16" s="59">
        <v>-1468889</v>
      </c>
      <c r="Y16" s="60">
        <v>-95.82</v>
      </c>
      <c r="Z16" s="61">
        <v>3066000</v>
      </c>
    </row>
    <row r="17" spans="1:26" ht="13.5">
      <c r="A17" s="57" t="s">
        <v>41</v>
      </c>
      <c r="B17" s="18">
        <v>43218266</v>
      </c>
      <c r="C17" s="18">
        <v>0</v>
      </c>
      <c r="D17" s="58">
        <v>80672790</v>
      </c>
      <c r="E17" s="59">
        <v>80672790</v>
      </c>
      <c r="F17" s="59">
        <v>3989643</v>
      </c>
      <c r="G17" s="59">
        <v>6629516</v>
      </c>
      <c r="H17" s="59">
        <v>5807351</v>
      </c>
      <c r="I17" s="59">
        <v>16426510</v>
      </c>
      <c r="J17" s="59">
        <v>6301402</v>
      </c>
      <c r="K17" s="59">
        <v>7803088</v>
      </c>
      <c r="L17" s="59">
        <v>5385883</v>
      </c>
      <c r="M17" s="59">
        <v>19490373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35916883</v>
      </c>
      <c r="W17" s="59">
        <v>40336395</v>
      </c>
      <c r="X17" s="59">
        <v>-4419512</v>
      </c>
      <c r="Y17" s="60">
        <v>-10.96</v>
      </c>
      <c r="Z17" s="61">
        <v>80672790</v>
      </c>
    </row>
    <row r="18" spans="1:26" ht="13.5">
      <c r="A18" s="69" t="s">
        <v>42</v>
      </c>
      <c r="B18" s="70">
        <f>SUM(B11:B17)</f>
        <v>228946977</v>
      </c>
      <c r="C18" s="70">
        <f>SUM(C11:C17)</f>
        <v>0</v>
      </c>
      <c r="D18" s="71">
        <f aca="true" t="shared" si="1" ref="D18:Z18">SUM(D11:D17)</f>
        <v>291068000</v>
      </c>
      <c r="E18" s="72">
        <f t="shared" si="1"/>
        <v>291068000</v>
      </c>
      <c r="F18" s="72">
        <f t="shared" si="1"/>
        <v>11207020</v>
      </c>
      <c r="G18" s="72">
        <f t="shared" si="1"/>
        <v>19453165</v>
      </c>
      <c r="H18" s="72">
        <f t="shared" si="1"/>
        <v>18443163</v>
      </c>
      <c r="I18" s="72">
        <f t="shared" si="1"/>
        <v>49103348</v>
      </c>
      <c r="J18" s="72">
        <f t="shared" si="1"/>
        <v>18978972</v>
      </c>
      <c r="K18" s="72">
        <f t="shared" si="1"/>
        <v>18518216</v>
      </c>
      <c r="L18" s="72">
        <f t="shared" si="1"/>
        <v>20561950</v>
      </c>
      <c r="M18" s="72">
        <f t="shared" si="1"/>
        <v>58059138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107162486</v>
      </c>
      <c r="W18" s="72">
        <f t="shared" si="1"/>
        <v>145534001</v>
      </c>
      <c r="X18" s="72">
        <f t="shared" si="1"/>
        <v>-38371515</v>
      </c>
      <c r="Y18" s="66">
        <f>+IF(W18&lt;&gt;0,(X18/W18)*100,0)</f>
        <v>-26.36601394611559</v>
      </c>
      <c r="Z18" s="73">
        <f t="shared" si="1"/>
        <v>291068000</v>
      </c>
    </row>
    <row r="19" spans="1:26" ht="13.5">
      <c r="A19" s="69" t="s">
        <v>43</v>
      </c>
      <c r="B19" s="74">
        <f>+B10-B18</f>
        <v>-5110266</v>
      </c>
      <c r="C19" s="74">
        <f>+C10-C18</f>
        <v>0</v>
      </c>
      <c r="D19" s="75">
        <f aca="true" t="shared" si="2" ref="D19:Z19">+D10-D18</f>
        <v>-27465400</v>
      </c>
      <c r="E19" s="76">
        <f t="shared" si="2"/>
        <v>-27465400</v>
      </c>
      <c r="F19" s="76">
        <f t="shared" si="2"/>
        <v>57606470</v>
      </c>
      <c r="G19" s="76">
        <f t="shared" si="2"/>
        <v>-8948554</v>
      </c>
      <c r="H19" s="76">
        <f t="shared" si="2"/>
        <v>-9473245</v>
      </c>
      <c r="I19" s="76">
        <f t="shared" si="2"/>
        <v>39184671</v>
      </c>
      <c r="J19" s="76">
        <f t="shared" si="2"/>
        <v>-9359986</v>
      </c>
      <c r="K19" s="76">
        <f t="shared" si="2"/>
        <v>40567747</v>
      </c>
      <c r="L19" s="76">
        <f t="shared" si="2"/>
        <v>-10831694</v>
      </c>
      <c r="M19" s="76">
        <f t="shared" si="2"/>
        <v>20376067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59560738</v>
      </c>
      <c r="W19" s="76">
        <f>IF(E10=E18,0,W10-W18)</f>
        <v>-13732701</v>
      </c>
      <c r="X19" s="76">
        <f t="shared" si="2"/>
        <v>73293439</v>
      </c>
      <c r="Y19" s="77">
        <f>+IF(W19&lt;&gt;0,(X19/W19)*100,0)</f>
        <v>-533.7146639980001</v>
      </c>
      <c r="Z19" s="78">
        <f t="shared" si="2"/>
        <v>-27465400</v>
      </c>
    </row>
    <row r="20" spans="1:26" ht="13.5">
      <c r="A20" s="57" t="s">
        <v>44</v>
      </c>
      <c r="B20" s="18">
        <v>35223000</v>
      </c>
      <c r="C20" s="18">
        <v>0</v>
      </c>
      <c r="D20" s="58">
        <v>53596000</v>
      </c>
      <c r="E20" s="59">
        <v>53596000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5928398</v>
      </c>
      <c r="L20" s="59">
        <v>6377341</v>
      </c>
      <c r="M20" s="59">
        <v>12305739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12305739</v>
      </c>
      <c r="W20" s="59">
        <v>26798000</v>
      </c>
      <c r="X20" s="59">
        <v>-14492261</v>
      </c>
      <c r="Y20" s="60">
        <v>-54.08</v>
      </c>
      <c r="Z20" s="61">
        <v>53596000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30112734</v>
      </c>
      <c r="C22" s="85">
        <f>SUM(C19:C21)</f>
        <v>0</v>
      </c>
      <c r="D22" s="86">
        <f aca="true" t="shared" si="3" ref="D22:Z22">SUM(D19:D21)</f>
        <v>26130600</v>
      </c>
      <c r="E22" s="87">
        <f t="shared" si="3"/>
        <v>26130600</v>
      </c>
      <c r="F22" s="87">
        <f t="shared" si="3"/>
        <v>57606470</v>
      </c>
      <c r="G22" s="87">
        <f t="shared" si="3"/>
        <v>-8948554</v>
      </c>
      <c r="H22" s="87">
        <f t="shared" si="3"/>
        <v>-9473245</v>
      </c>
      <c r="I22" s="87">
        <f t="shared" si="3"/>
        <v>39184671</v>
      </c>
      <c r="J22" s="87">
        <f t="shared" si="3"/>
        <v>-9359986</v>
      </c>
      <c r="K22" s="87">
        <f t="shared" si="3"/>
        <v>46496145</v>
      </c>
      <c r="L22" s="87">
        <f t="shared" si="3"/>
        <v>-4454353</v>
      </c>
      <c r="M22" s="87">
        <f t="shared" si="3"/>
        <v>32681806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71866477</v>
      </c>
      <c r="W22" s="87">
        <f t="shared" si="3"/>
        <v>13065299</v>
      </c>
      <c r="X22" s="87">
        <f t="shared" si="3"/>
        <v>58801178</v>
      </c>
      <c r="Y22" s="88">
        <f>+IF(W22&lt;&gt;0,(X22/W22)*100,0)</f>
        <v>450.056121945621</v>
      </c>
      <c r="Z22" s="89">
        <f t="shared" si="3"/>
        <v>26130600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30112734</v>
      </c>
      <c r="C24" s="74">
        <f>SUM(C22:C23)</f>
        <v>0</v>
      </c>
      <c r="D24" s="75">
        <f aca="true" t="shared" si="4" ref="D24:Z24">SUM(D22:D23)</f>
        <v>26130600</v>
      </c>
      <c r="E24" s="76">
        <f t="shared" si="4"/>
        <v>26130600</v>
      </c>
      <c r="F24" s="76">
        <f t="shared" si="4"/>
        <v>57606470</v>
      </c>
      <c r="G24" s="76">
        <f t="shared" si="4"/>
        <v>-8948554</v>
      </c>
      <c r="H24" s="76">
        <f t="shared" si="4"/>
        <v>-9473245</v>
      </c>
      <c r="I24" s="76">
        <f t="shared" si="4"/>
        <v>39184671</v>
      </c>
      <c r="J24" s="76">
        <f t="shared" si="4"/>
        <v>-9359986</v>
      </c>
      <c r="K24" s="76">
        <f t="shared" si="4"/>
        <v>46496145</v>
      </c>
      <c r="L24" s="76">
        <f t="shared" si="4"/>
        <v>-4454353</v>
      </c>
      <c r="M24" s="76">
        <f t="shared" si="4"/>
        <v>32681806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71866477</v>
      </c>
      <c r="W24" s="76">
        <f t="shared" si="4"/>
        <v>13065299</v>
      </c>
      <c r="X24" s="76">
        <f t="shared" si="4"/>
        <v>58801178</v>
      </c>
      <c r="Y24" s="77">
        <f>+IF(W24&lt;&gt;0,(X24/W24)*100,0)</f>
        <v>450.056121945621</v>
      </c>
      <c r="Z24" s="78">
        <f t="shared" si="4"/>
        <v>26130600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47211359</v>
      </c>
      <c r="C27" s="21">
        <v>0</v>
      </c>
      <c r="D27" s="98">
        <v>59996000</v>
      </c>
      <c r="E27" s="99">
        <v>59996000</v>
      </c>
      <c r="F27" s="99">
        <v>0</v>
      </c>
      <c r="G27" s="99">
        <v>8588</v>
      </c>
      <c r="H27" s="99">
        <v>204289</v>
      </c>
      <c r="I27" s="99">
        <v>212877</v>
      </c>
      <c r="J27" s="99">
        <v>334825</v>
      </c>
      <c r="K27" s="99">
        <v>4785142</v>
      </c>
      <c r="L27" s="99">
        <v>0</v>
      </c>
      <c r="M27" s="99">
        <v>5119967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5332844</v>
      </c>
      <c r="W27" s="99">
        <v>29998000</v>
      </c>
      <c r="X27" s="99">
        <v>-24665156</v>
      </c>
      <c r="Y27" s="100">
        <v>-82.22</v>
      </c>
      <c r="Z27" s="101">
        <v>59996000</v>
      </c>
    </row>
    <row r="28" spans="1:26" ht="13.5">
      <c r="A28" s="102" t="s">
        <v>44</v>
      </c>
      <c r="B28" s="18">
        <v>35873938</v>
      </c>
      <c r="C28" s="18">
        <v>0</v>
      </c>
      <c r="D28" s="58">
        <v>53596000</v>
      </c>
      <c r="E28" s="59">
        <v>53596000</v>
      </c>
      <c r="F28" s="59">
        <v>0</v>
      </c>
      <c r="G28" s="59">
        <v>0</v>
      </c>
      <c r="H28" s="59">
        <v>0</v>
      </c>
      <c r="I28" s="59">
        <v>0</v>
      </c>
      <c r="J28" s="59">
        <v>307000</v>
      </c>
      <c r="K28" s="59">
        <v>4587412</v>
      </c>
      <c r="L28" s="59">
        <v>0</v>
      </c>
      <c r="M28" s="59">
        <v>4894412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4894412</v>
      </c>
      <c r="W28" s="59">
        <v>26798000</v>
      </c>
      <c r="X28" s="59">
        <v>-21903588</v>
      </c>
      <c r="Y28" s="60">
        <v>-81.74</v>
      </c>
      <c r="Z28" s="61">
        <v>53596000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11337421</v>
      </c>
      <c r="C31" s="18">
        <v>0</v>
      </c>
      <c r="D31" s="58">
        <v>6400000</v>
      </c>
      <c r="E31" s="59">
        <v>6400000</v>
      </c>
      <c r="F31" s="59">
        <v>0</v>
      </c>
      <c r="G31" s="59">
        <v>8588</v>
      </c>
      <c r="H31" s="59">
        <v>204289</v>
      </c>
      <c r="I31" s="59">
        <v>212877</v>
      </c>
      <c r="J31" s="59">
        <v>27825</v>
      </c>
      <c r="K31" s="59">
        <v>197730</v>
      </c>
      <c r="L31" s="59">
        <v>0</v>
      </c>
      <c r="M31" s="59">
        <v>225555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438432</v>
      </c>
      <c r="W31" s="59">
        <v>3200000</v>
      </c>
      <c r="X31" s="59">
        <v>-2761568</v>
      </c>
      <c r="Y31" s="60">
        <v>-86.3</v>
      </c>
      <c r="Z31" s="61">
        <v>6400000</v>
      </c>
    </row>
    <row r="32" spans="1:26" ht="13.5">
      <c r="A32" s="69" t="s">
        <v>50</v>
      </c>
      <c r="B32" s="21">
        <f>SUM(B28:B31)</f>
        <v>47211359</v>
      </c>
      <c r="C32" s="21">
        <f>SUM(C28:C31)</f>
        <v>0</v>
      </c>
      <c r="D32" s="98">
        <f aca="true" t="shared" si="5" ref="D32:Z32">SUM(D28:D31)</f>
        <v>59996000</v>
      </c>
      <c r="E32" s="99">
        <f t="shared" si="5"/>
        <v>59996000</v>
      </c>
      <c r="F32" s="99">
        <f t="shared" si="5"/>
        <v>0</v>
      </c>
      <c r="G32" s="99">
        <f t="shared" si="5"/>
        <v>8588</v>
      </c>
      <c r="H32" s="99">
        <f t="shared" si="5"/>
        <v>204289</v>
      </c>
      <c r="I32" s="99">
        <f t="shared" si="5"/>
        <v>212877</v>
      </c>
      <c r="J32" s="99">
        <f t="shared" si="5"/>
        <v>334825</v>
      </c>
      <c r="K32" s="99">
        <f t="shared" si="5"/>
        <v>4785142</v>
      </c>
      <c r="L32" s="99">
        <f t="shared" si="5"/>
        <v>0</v>
      </c>
      <c r="M32" s="99">
        <f t="shared" si="5"/>
        <v>5119967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5332844</v>
      </c>
      <c r="W32" s="99">
        <f t="shared" si="5"/>
        <v>29998000</v>
      </c>
      <c r="X32" s="99">
        <f t="shared" si="5"/>
        <v>-24665156</v>
      </c>
      <c r="Y32" s="100">
        <f>+IF(W32&lt;&gt;0,(X32/W32)*100,0)</f>
        <v>-82.22266817787852</v>
      </c>
      <c r="Z32" s="101">
        <f t="shared" si="5"/>
        <v>59996000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65801018</v>
      </c>
      <c r="C35" s="18">
        <v>0</v>
      </c>
      <c r="D35" s="58">
        <v>39124000</v>
      </c>
      <c r="E35" s="59">
        <v>39124000</v>
      </c>
      <c r="F35" s="59">
        <v>79950042</v>
      </c>
      <c r="G35" s="59">
        <v>136340796</v>
      </c>
      <c r="H35" s="59">
        <v>125962325</v>
      </c>
      <c r="I35" s="59">
        <v>125962325</v>
      </c>
      <c r="J35" s="59">
        <v>118639323</v>
      </c>
      <c r="K35" s="59">
        <v>151714987</v>
      </c>
      <c r="L35" s="59">
        <v>129570922</v>
      </c>
      <c r="M35" s="59">
        <v>129570922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129570922</v>
      </c>
      <c r="W35" s="59">
        <v>19562000</v>
      </c>
      <c r="X35" s="59">
        <v>110008922</v>
      </c>
      <c r="Y35" s="60">
        <v>562.36</v>
      </c>
      <c r="Z35" s="61">
        <v>39124000</v>
      </c>
    </row>
    <row r="36" spans="1:26" ht="13.5">
      <c r="A36" s="57" t="s">
        <v>53</v>
      </c>
      <c r="B36" s="18">
        <v>784796779</v>
      </c>
      <c r="C36" s="18">
        <v>0</v>
      </c>
      <c r="D36" s="58">
        <v>893058000</v>
      </c>
      <c r="E36" s="59">
        <v>893058000</v>
      </c>
      <c r="F36" s="59">
        <v>741203133</v>
      </c>
      <c r="G36" s="59">
        <v>779159924</v>
      </c>
      <c r="H36" s="59">
        <v>779364212</v>
      </c>
      <c r="I36" s="59">
        <v>779364212</v>
      </c>
      <c r="J36" s="59">
        <v>776960794</v>
      </c>
      <c r="K36" s="59">
        <v>778688583</v>
      </c>
      <c r="L36" s="59">
        <v>790657531</v>
      </c>
      <c r="M36" s="59">
        <v>790657531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790657531</v>
      </c>
      <c r="W36" s="59">
        <v>446529000</v>
      </c>
      <c r="X36" s="59">
        <v>344128531</v>
      </c>
      <c r="Y36" s="60">
        <v>77.07</v>
      </c>
      <c r="Z36" s="61">
        <v>893058000</v>
      </c>
    </row>
    <row r="37" spans="1:26" ht="13.5">
      <c r="A37" s="57" t="s">
        <v>54</v>
      </c>
      <c r="B37" s="18">
        <v>40172910</v>
      </c>
      <c r="C37" s="18">
        <v>0</v>
      </c>
      <c r="D37" s="58">
        <v>15006000</v>
      </c>
      <c r="E37" s="59">
        <v>15006000</v>
      </c>
      <c r="F37" s="59">
        <v>29210471</v>
      </c>
      <c r="G37" s="59">
        <v>52391056</v>
      </c>
      <c r="H37" s="59">
        <v>49996737</v>
      </c>
      <c r="I37" s="59">
        <v>49996737</v>
      </c>
      <c r="J37" s="59">
        <v>52633528</v>
      </c>
      <c r="K37" s="59">
        <v>47709391</v>
      </c>
      <c r="L37" s="59">
        <v>42199250</v>
      </c>
      <c r="M37" s="59">
        <v>42199250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42199250</v>
      </c>
      <c r="W37" s="59">
        <v>7503000</v>
      </c>
      <c r="X37" s="59">
        <v>34696250</v>
      </c>
      <c r="Y37" s="60">
        <v>462.43</v>
      </c>
      <c r="Z37" s="61">
        <v>15006000</v>
      </c>
    </row>
    <row r="38" spans="1:26" ht="13.5">
      <c r="A38" s="57" t="s">
        <v>55</v>
      </c>
      <c r="B38" s="18">
        <v>25922979</v>
      </c>
      <c r="C38" s="18">
        <v>0</v>
      </c>
      <c r="D38" s="58">
        <v>29532000</v>
      </c>
      <c r="E38" s="59">
        <v>29532000</v>
      </c>
      <c r="F38" s="59">
        <v>25591642</v>
      </c>
      <c r="G38" s="59">
        <v>27066551</v>
      </c>
      <c r="H38" s="59">
        <v>27066551</v>
      </c>
      <c r="I38" s="59">
        <v>27066551</v>
      </c>
      <c r="J38" s="59">
        <v>27072567</v>
      </c>
      <c r="K38" s="59">
        <v>27077179</v>
      </c>
      <c r="L38" s="59">
        <v>27077179</v>
      </c>
      <c r="M38" s="59">
        <v>27077179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27077179</v>
      </c>
      <c r="W38" s="59">
        <v>14766000</v>
      </c>
      <c r="X38" s="59">
        <v>12311179</v>
      </c>
      <c r="Y38" s="60">
        <v>83.38</v>
      </c>
      <c r="Z38" s="61">
        <v>29532000</v>
      </c>
    </row>
    <row r="39" spans="1:26" ht="13.5">
      <c r="A39" s="57" t="s">
        <v>56</v>
      </c>
      <c r="B39" s="18">
        <v>784501908</v>
      </c>
      <c r="C39" s="18">
        <v>0</v>
      </c>
      <c r="D39" s="58">
        <v>887644000</v>
      </c>
      <c r="E39" s="59">
        <v>887644000</v>
      </c>
      <c r="F39" s="59">
        <v>766351061</v>
      </c>
      <c r="G39" s="59">
        <v>836043113</v>
      </c>
      <c r="H39" s="59">
        <v>828263249</v>
      </c>
      <c r="I39" s="59">
        <v>828263249</v>
      </c>
      <c r="J39" s="59">
        <v>815894022</v>
      </c>
      <c r="K39" s="59">
        <v>855617000</v>
      </c>
      <c r="L39" s="59">
        <v>850952022</v>
      </c>
      <c r="M39" s="59">
        <v>850952022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850952022</v>
      </c>
      <c r="W39" s="59">
        <v>443822000</v>
      </c>
      <c r="X39" s="59">
        <v>407130022</v>
      </c>
      <c r="Y39" s="60">
        <v>91.73</v>
      </c>
      <c r="Z39" s="61">
        <v>887644000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58195815</v>
      </c>
      <c r="C42" s="18">
        <v>0</v>
      </c>
      <c r="D42" s="58">
        <v>74425712</v>
      </c>
      <c r="E42" s="59">
        <v>74425712</v>
      </c>
      <c r="F42" s="59">
        <v>57606470</v>
      </c>
      <c r="G42" s="59">
        <v>-8948554</v>
      </c>
      <c r="H42" s="59">
        <v>-7720149</v>
      </c>
      <c r="I42" s="59">
        <v>40937767</v>
      </c>
      <c r="J42" s="59">
        <v>-9412437</v>
      </c>
      <c r="K42" s="59">
        <v>37075722</v>
      </c>
      <c r="L42" s="59">
        <v>-13202974</v>
      </c>
      <c r="M42" s="59">
        <v>14460311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55398078</v>
      </c>
      <c r="W42" s="59">
        <v>79453418</v>
      </c>
      <c r="X42" s="59">
        <v>-24055340</v>
      </c>
      <c r="Y42" s="60">
        <v>-30.28</v>
      </c>
      <c r="Z42" s="61">
        <v>74425712</v>
      </c>
    </row>
    <row r="43" spans="1:26" ht="13.5">
      <c r="A43" s="57" t="s">
        <v>59</v>
      </c>
      <c r="B43" s="18">
        <v>0</v>
      </c>
      <c r="C43" s="18">
        <v>0</v>
      </c>
      <c r="D43" s="58">
        <v>-58095928</v>
      </c>
      <c r="E43" s="59">
        <v>-58095928</v>
      </c>
      <c r="F43" s="59">
        <v>0</v>
      </c>
      <c r="G43" s="59">
        <v>-8589</v>
      </c>
      <c r="H43" s="59">
        <v>-204289</v>
      </c>
      <c r="I43" s="59">
        <v>-212878</v>
      </c>
      <c r="J43" s="59">
        <v>-334825</v>
      </c>
      <c r="K43" s="59">
        <v>-4785141</v>
      </c>
      <c r="L43" s="59">
        <v>-6835948</v>
      </c>
      <c r="M43" s="59">
        <v>-11955914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-12168792</v>
      </c>
      <c r="W43" s="59">
        <v>-27030128</v>
      </c>
      <c r="X43" s="59">
        <v>14861336</v>
      </c>
      <c r="Y43" s="60">
        <v>-54.98</v>
      </c>
      <c r="Z43" s="61">
        <v>-58095928</v>
      </c>
    </row>
    <row r="44" spans="1:26" ht="13.5">
      <c r="A44" s="57" t="s">
        <v>60</v>
      </c>
      <c r="B44" s="18">
        <v>0</v>
      </c>
      <c r="C44" s="18">
        <v>0</v>
      </c>
      <c r="D44" s="58">
        <v>266000</v>
      </c>
      <c r="E44" s="59">
        <v>266000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17905</v>
      </c>
      <c r="L44" s="59">
        <v>5050</v>
      </c>
      <c r="M44" s="59">
        <v>22955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22955</v>
      </c>
      <c r="W44" s="59">
        <v>0</v>
      </c>
      <c r="X44" s="59">
        <v>22955</v>
      </c>
      <c r="Y44" s="60">
        <v>0</v>
      </c>
      <c r="Z44" s="61">
        <v>266000</v>
      </c>
    </row>
    <row r="45" spans="1:26" ht="13.5">
      <c r="A45" s="69" t="s">
        <v>61</v>
      </c>
      <c r="B45" s="21">
        <v>58195815</v>
      </c>
      <c r="C45" s="21">
        <v>0</v>
      </c>
      <c r="D45" s="98">
        <v>24087784</v>
      </c>
      <c r="E45" s="99">
        <v>24087784</v>
      </c>
      <c r="F45" s="99">
        <v>57606470</v>
      </c>
      <c r="G45" s="99">
        <v>48649327</v>
      </c>
      <c r="H45" s="99">
        <v>40724889</v>
      </c>
      <c r="I45" s="99">
        <v>40724889</v>
      </c>
      <c r="J45" s="99">
        <v>30977627</v>
      </c>
      <c r="K45" s="99">
        <v>63286113</v>
      </c>
      <c r="L45" s="99">
        <v>43252241</v>
      </c>
      <c r="M45" s="99">
        <v>43252241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43252241</v>
      </c>
      <c r="W45" s="99">
        <v>59915290</v>
      </c>
      <c r="X45" s="99">
        <v>-16663049</v>
      </c>
      <c r="Y45" s="100">
        <v>-27.81</v>
      </c>
      <c r="Z45" s="101">
        <v>24087784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7923278</v>
      </c>
      <c r="C49" s="51">
        <v>0</v>
      </c>
      <c r="D49" s="128">
        <v>4562428</v>
      </c>
      <c r="E49" s="53">
        <v>2484834</v>
      </c>
      <c r="F49" s="53">
        <v>0</v>
      </c>
      <c r="G49" s="53">
        <v>0</v>
      </c>
      <c r="H49" s="53">
        <v>0</v>
      </c>
      <c r="I49" s="53">
        <v>1755266</v>
      </c>
      <c r="J49" s="53">
        <v>0</v>
      </c>
      <c r="K49" s="53">
        <v>0</v>
      </c>
      <c r="L49" s="53">
        <v>0</v>
      </c>
      <c r="M49" s="53">
        <v>34686560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51412366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100.00083100598461</v>
      </c>
      <c r="E58" s="7">
        <f t="shared" si="6"/>
        <v>100.00083100598461</v>
      </c>
      <c r="F58" s="7">
        <f t="shared" si="6"/>
        <v>100.00090814623685</v>
      </c>
      <c r="G58" s="7">
        <f t="shared" si="6"/>
        <v>100</v>
      </c>
      <c r="H58" s="7">
        <f t="shared" si="6"/>
        <v>100</v>
      </c>
      <c r="I58" s="7">
        <f t="shared" si="6"/>
        <v>100.00030155830252</v>
      </c>
      <c r="J58" s="7">
        <f t="shared" si="6"/>
        <v>100</v>
      </c>
      <c r="K58" s="7">
        <f t="shared" si="6"/>
        <v>72.0496943135191</v>
      </c>
      <c r="L58" s="7">
        <f t="shared" si="6"/>
        <v>78.95337099393099</v>
      </c>
      <c r="M58" s="7">
        <f t="shared" si="6"/>
        <v>83.44458691457001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91.60057148499823</v>
      </c>
      <c r="W58" s="7">
        <f t="shared" si="6"/>
        <v>97.20617155884868</v>
      </c>
      <c r="X58" s="7">
        <f t="shared" si="6"/>
        <v>0</v>
      </c>
      <c r="Y58" s="7">
        <f t="shared" si="6"/>
        <v>0</v>
      </c>
      <c r="Z58" s="8">
        <f t="shared" si="6"/>
        <v>100.00083100598461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100.00097941176472</v>
      </c>
      <c r="E59" s="10">
        <f t="shared" si="7"/>
        <v>100.00097941176472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44.007599916504525</v>
      </c>
      <c r="L59" s="10">
        <f t="shared" si="7"/>
        <v>33.34093557103547</v>
      </c>
      <c r="M59" s="10">
        <f t="shared" si="7"/>
        <v>59.24785169597351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79.49787510592613</v>
      </c>
      <c r="W59" s="10">
        <f t="shared" si="7"/>
        <v>100.05681764705882</v>
      </c>
      <c r="X59" s="10">
        <f t="shared" si="7"/>
        <v>0</v>
      </c>
      <c r="Y59" s="10">
        <f t="shared" si="7"/>
        <v>0</v>
      </c>
      <c r="Z59" s="11">
        <f t="shared" si="7"/>
        <v>100.00097941176472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100.00040076144674</v>
      </c>
      <c r="E60" s="13">
        <f t="shared" si="7"/>
        <v>100.00040076144674</v>
      </c>
      <c r="F60" s="13">
        <f t="shared" si="7"/>
        <v>100.00156973251282</v>
      </c>
      <c r="G60" s="13">
        <f t="shared" si="7"/>
        <v>100</v>
      </c>
      <c r="H60" s="13">
        <f t="shared" si="7"/>
        <v>100</v>
      </c>
      <c r="I60" s="13">
        <f t="shared" si="7"/>
        <v>100.0005112723943</v>
      </c>
      <c r="J60" s="13">
        <f t="shared" si="7"/>
        <v>100</v>
      </c>
      <c r="K60" s="13">
        <f t="shared" si="7"/>
        <v>92.05388399482489</v>
      </c>
      <c r="L60" s="13">
        <f t="shared" si="7"/>
        <v>105.40901046150535</v>
      </c>
      <c r="M60" s="13">
        <f t="shared" si="7"/>
        <v>98.79606424238254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99.38832196236127</v>
      </c>
      <c r="W60" s="13">
        <f t="shared" si="7"/>
        <v>95.22572888488128</v>
      </c>
      <c r="X60" s="13">
        <f t="shared" si="7"/>
        <v>0</v>
      </c>
      <c r="Y60" s="13">
        <f t="shared" si="7"/>
        <v>0</v>
      </c>
      <c r="Z60" s="14">
        <f t="shared" si="7"/>
        <v>100.00040076144674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91.8927424121797</v>
      </c>
      <c r="L61" s="13">
        <f t="shared" si="7"/>
        <v>106.80259015531473</v>
      </c>
      <c r="M61" s="13">
        <f t="shared" si="7"/>
        <v>99.15176225847617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99.56846506205946</v>
      </c>
      <c r="W61" s="13">
        <f t="shared" si="7"/>
        <v>94.97872340425532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100.02853930640838</v>
      </c>
      <c r="G64" s="13">
        <f t="shared" si="7"/>
        <v>100</v>
      </c>
      <c r="H64" s="13">
        <f t="shared" si="7"/>
        <v>100</v>
      </c>
      <c r="I64" s="13">
        <f t="shared" si="7"/>
        <v>100.009502364073</v>
      </c>
      <c r="J64" s="13">
        <f t="shared" si="7"/>
        <v>100</v>
      </c>
      <c r="K64" s="13">
        <f t="shared" si="7"/>
        <v>95.26556054159609</v>
      </c>
      <c r="L64" s="13">
        <f t="shared" si="7"/>
        <v>81.58121255858033</v>
      </c>
      <c r="M64" s="13">
        <f t="shared" si="7"/>
        <v>92.31516038471011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96.16323720965063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100.00513089005236</v>
      </c>
      <c r="E66" s="16">
        <f t="shared" si="7"/>
        <v>100.00513089005236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16.40210638423762</v>
      </c>
      <c r="L66" s="16">
        <f t="shared" si="7"/>
        <v>100</v>
      </c>
      <c r="M66" s="16">
        <f t="shared" si="7"/>
        <v>72.84994069941636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85.753960571742</v>
      </c>
      <c r="W66" s="16">
        <f t="shared" si="7"/>
        <v>97.70670157068064</v>
      </c>
      <c r="X66" s="16">
        <f t="shared" si="7"/>
        <v>0</v>
      </c>
      <c r="Y66" s="16">
        <f t="shared" si="7"/>
        <v>0</v>
      </c>
      <c r="Z66" s="17">
        <f t="shared" si="7"/>
        <v>100.00513089005236</v>
      </c>
    </row>
    <row r="67" spans="1:26" ht="13.5" hidden="1">
      <c r="A67" s="40" t="s">
        <v>119</v>
      </c>
      <c r="B67" s="23">
        <v>76101866</v>
      </c>
      <c r="C67" s="23"/>
      <c r="D67" s="24">
        <v>87725000</v>
      </c>
      <c r="E67" s="25">
        <v>87725000</v>
      </c>
      <c r="F67" s="25">
        <v>7267552</v>
      </c>
      <c r="G67" s="25">
        <v>7774588</v>
      </c>
      <c r="H67" s="25">
        <v>6844175</v>
      </c>
      <c r="I67" s="25">
        <v>21886315</v>
      </c>
      <c r="J67" s="25">
        <v>7402422</v>
      </c>
      <c r="K67" s="25">
        <v>7903359</v>
      </c>
      <c r="L67" s="25">
        <v>7234617</v>
      </c>
      <c r="M67" s="25">
        <v>22540398</v>
      </c>
      <c r="N67" s="25"/>
      <c r="O67" s="25"/>
      <c r="P67" s="25"/>
      <c r="Q67" s="25"/>
      <c r="R67" s="25"/>
      <c r="S67" s="25"/>
      <c r="T67" s="25"/>
      <c r="U67" s="25"/>
      <c r="V67" s="25">
        <v>44426713</v>
      </c>
      <c r="W67" s="25">
        <v>43862500</v>
      </c>
      <c r="X67" s="25"/>
      <c r="Y67" s="24"/>
      <c r="Z67" s="26">
        <v>87725000</v>
      </c>
    </row>
    <row r="68" spans="1:26" ht="13.5" hidden="1">
      <c r="A68" s="36" t="s">
        <v>31</v>
      </c>
      <c r="B68" s="18">
        <v>17900069</v>
      </c>
      <c r="C68" s="18"/>
      <c r="D68" s="19">
        <v>34000000</v>
      </c>
      <c r="E68" s="20">
        <v>34000000</v>
      </c>
      <c r="F68" s="20">
        <v>2676115</v>
      </c>
      <c r="G68" s="20">
        <v>2631596</v>
      </c>
      <c r="H68" s="20">
        <v>2491193</v>
      </c>
      <c r="I68" s="20">
        <v>7798904</v>
      </c>
      <c r="J68" s="20">
        <v>2648669</v>
      </c>
      <c r="K68" s="20">
        <v>2625292</v>
      </c>
      <c r="L68" s="20">
        <v>2622035</v>
      </c>
      <c r="M68" s="20">
        <v>7895996</v>
      </c>
      <c r="N68" s="20"/>
      <c r="O68" s="20"/>
      <c r="P68" s="20"/>
      <c r="Q68" s="20"/>
      <c r="R68" s="20"/>
      <c r="S68" s="20"/>
      <c r="T68" s="20"/>
      <c r="U68" s="20"/>
      <c r="V68" s="20">
        <v>15694900</v>
      </c>
      <c r="W68" s="20">
        <v>17000000</v>
      </c>
      <c r="X68" s="20"/>
      <c r="Y68" s="19"/>
      <c r="Z68" s="22">
        <v>34000000</v>
      </c>
    </row>
    <row r="69" spans="1:26" ht="13.5" hidden="1">
      <c r="A69" s="37" t="s">
        <v>32</v>
      </c>
      <c r="B69" s="18">
        <v>54468633</v>
      </c>
      <c r="C69" s="18"/>
      <c r="D69" s="19">
        <v>49905000</v>
      </c>
      <c r="E69" s="20">
        <v>49905000</v>
      </c>
      <c r="F69" s="20">
        <v>4204538</v>
      </c>
      <c r="G69" s="20">
        <v>4733995</v>
      </c>
      <c r="H69" s="20">
        <v>3970437</v>
      </c>
      <c r="I69" s="20">
        <v>12908970</v>
      </c>
      <c r="J69" s="20">
        <v>4324789</v>
      </c>
      <c r="K69" s="20">
        <v>4855542</v>
      </c>
      <c r="L69" s="20">
        <v>4163072</v>
      </c>
      <c r="M69" s="20">
        <v>13343403</v>
      </c>
      <c r="N69" s="20"/>
      <c r="O69" s="20"/>
      <c r="P69" s="20"/>
      <c r="Q69" s="20"/>
      <c r="R69" s="20"/>
      <c r="S69" s="20"/>
      <c r="T69" s="20"/>
      <c r="U69" s="20"/>
      <c r="V69" s="20">
        <v>26252373</v>
      </c>
      <c r="W69" s="20">
        <v>24952500</v>
      </c>
      <c r="X69" s="20"/>
      <c r="Y69" s="19"/>
      <c r="Z69" s="22">
        <v>49905000</v>
      </c>
    </row>
    <row r="70" spans="1:26" ht="13.5" hidden="1">
      <c r="A70" s="38" t="s">
        <v>113</v>
      </c>
      <c r="B70" s="18">
        <v>51890277</v>
      </c>
      <c r="C70" s="18"/>
      <c r="D70" s="19">
        <v>47000000</v>
      </c>
      <c r="E70" s="20">
        <v>47000000</v>
      </c>
      <c r="F70" s="20">
        <v>3973278</v>
      </c>
      <c r="G70" s="20">
        <v>4501845</v>
      </c>
      <c r="H70" s="20">
        <v>3739283</v>
      </c>
      <c r="I70" s="20">
        <v>12214406</v>
      </c>
      <c r="J70" s="20">
        <v>4092559</v>
      </c>
      <c r="K70" s="20">
        <v>4623561</v>
      </c>
      <c r="L70" s="20">
        <v>3933046</v>
      </c>
      <c r="M70" s="20">
        <v>12649166</v>
      </c>
      <c r="N70" s="20"/>
      <c r="O70" s="20"/>
      <c r="P70" s="20"/>
      <c r="Q70" s="20"/>
      <c r="R70" s="20"/>
      <c r="S70" s="20"/>
      <c r="T70" s="20"/>
      <c r="U70" s="20"/>
      <c r="V70" s="20">
        <v>24863572</v>
      </c>
      <c r="W70" s="20">
        <v>23500000</v>
      </c>
      <c r="X70" s="20"/>
      <c r="Y70" s="19"/>
      <c r="Z70" s="22">
        <v>47000000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2578356</v>
      </c>
      <c r="C73" s="18"/>
      <c r="D73" s="19"/>
      <c r="E73" s="20"/>
      <c r="F73" s="20">
        <v>231260</v>
      </c>
      <c r="G73" s="20">
        <v>232150</v>
      </c>
      <c r="H73" s="20">
        <v>231154</v>
      </c>
      <c r="I73" s="20">
        <v>694564</v>
      </c>
      <c r="J73" s="20">
        <v>232230</v>
      </c>
      <c r="K73" s="20">
        <v>231981</v>
      </c>
      <c r="L73" s="20">
        <v>230026</v>
      </c>
      <c r="M73" s="20">
        <v>694237</v>
      </c>
      <c r="N73" s="20"/>
      <c r="O73" s="20"/>
      <c r="P73" s="20"/>
      <c r="Q73" s="20"/>
      <c r="R73" s="20"/>
      <c r="S73" s="20"/>
      <c r="T73" s="20"/>
      <c r="U73" s="20"/>
      <c r="V73" s="20">
        <v>1388801</v>
      </c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>
        <v>2905000</v>
      </c>
      <c r="E74" s="20">
        <v>2905000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1452500</v>
      </c>
      <c r="X74" s="20"/>
      <c r="Y74" s="19"/>
      <c r="Z74" s="22">
        <v>2905000</v>
      </c>
    </row>
    <row r="75" spans="1:26" ht="13.5" hidden="1">
      <c r="A75" s="39" t="s">
        <v>118</v>
      </c>
      <c r="B75" s="27">
        <v>3733164</v>
      </c>
      <c r="C75" s="27"/>
      <c r="D75" s="28">
        <v>3820000</v>
      </c>
      <c r="E75" s="29">
        <v>3820000</v>
      </c>
      <c r="F75" s="29">
        <v>386899</v>
      </c>
      <c r="G75" s="29">
        <v>408997</v>
      </c>
      <c r="H75" s="29">
        <v>382545</v>
      </c>
      <c r="I75" s="29">
        <v>1178441</v>
      </c>
      <c r="J75" s="29">
        <v>428964</v>
      </c>
      <c r="K75" s="29">
        <v>422525</v>
      </c>
      <c r="L75" s="29">
        <v>449510</v>
      </c>
      <c r="M75" s="29">
        <v>1300999</v>
      </c>
      <c r="N75" s="29"/>
      <c r="O75" s="29"/>
      <c r="P75" s="29"/>
      <c r="Q75" s="29"/>
      <c r="R75" s="29"/>
      <c r="S75" s="29"/>
      <c r="T75" s="29"/>
      <c r="U75" s="29"/>
      <c r="V75" s="29">
        <v>2479440</v>
      </c>
      <c r="W75" s="29">
        <v>1910000</v>
      </c>
      <c r="X75" s="29"/>
      <c r="Y75" s="28"/>
      <c r="Z75" s="30">
        <v>3820000</v>
      </c>
    </row>
    <row r="76" spans="1:26" ht="13.5" hidden="1">
      <c r="A76" s="41" t="s">
        <v>120</v>
      </c>
      <c r="B76" s="31">
        <v>76101866</v>
      </c>
      <c r="C76" s="31"/>
      <c r="D76" s="32">
        <v>87725729</v>
      </c>
      <c r="E76" s="33">
        <v>87725729</v>
      </c>
      <c r="F76" s="33">
        <v>7267618</v>
      </c>
      <c r="G76" s="33">
        <v>7774588</v>
      </c>
      <c r="H76" s="33">
        <v>6844175</v>
      </c>
      <c r="I76" s="33">
        <v>21886381</v>
      </c>
      <c r="J76" s="33">
        <v>7402422</v>
      </c>
      <c r="K76" s="33">
        <v>5694346</v>
      </c>
      <c r="L76" s="33">
        <v>5711974</v>
      </c>
      <c r="M76" s="33">
        <v>18808742</v>
      </c>
      <c r="N76" s="33"/>
      <c r="O76" s="33"/>
      <c r="P76" s="33"/>
      <c r="Q76" s="33"/>
      <c r="R76" s="33"/>
      <c r="S76" s="33"/>
      <c r="T76" s="33"/>
      <c r="U76" s="33"/>
      <c r="V76" s="33">
        <v>40695123</v>
      </c>
      <c r="W76" s="33">
        <v>42637057</v>
      </c>
      <c r="X76" s="33"/>
      <c r="Y76" s="32"/>
      <c r="Z76" s="34">
        <v>87725729</v>
      </c>
    </row>
    <row r="77" spans="1:26" ht="13.5" hidden="1">
      <c r="A77" s="36" t="s">
        <v>31</v>
      </c>
      <c r="B77" s="18">
        <v>17900069</v>
      </c>
      <c r="C77" s="18"/>
      <c r="D77" s="19">
        <v>34000333</v>
      </c>
      <c r="E77" s="20">
        <v>34000333</v>
      </c>
      <c r="F77" s="20">
        <v>2676115</v>
      </c>
      <c r="G77" s="20">
        <v>2631596</v>
      </c>
      <c r="H77" s="20">
        <v>2491193</v>
      </c>
      <c r="I77" s="20">
        <v>7798904</v>
      </c>
      <c r="J77" s="20">
        <v>2648669</v>
      </c>
      <c r="K77" s="20">
        <v>1155328</v>
      </c>
      <c r="L77" s="20">
        <v>874211</v>
      </c>
      <c r="M77" s="20">
        <v>4678208</v>
      </c>
      <c r="N77" s="20"/>
      <c r="O77" s="20"/>
      <c r="P77" s="20"/>
      <c r="Q77" s="20"/>
      <c r="R77" s="20"/>
      <c r="S77" s="20"/>
      <c r="T77" s="20"/>
      <c r="U77" s="20"/>
      <c r="V77" s="20">
        <v>12477112</v>
      </c>
      <c r="W77" s="20">
        <v>17009659</v>
      </c>
      <c r="X77" s="20"/>
      <c r="Y77" s="19"/>
      <c r="Z77" s="22">
        <v>34000333</v>
      </c>
    </row>
    <row r="78" spans="1:26" ht="13.5" hidden="1">
      <c r="A78" s="37" t="s">
        <v>32</v>
      </c>
      <c r="B78" s="18">
        <v>54468633</v>
      </c>
      <c r="C78" s="18"/>
      <c r="D78" s="19">
        <v>49905200</v>
      </c>
      <c r="E78" s="20">
        <v>49905200</v>
      </c>
      <c r="F78" s="20">
        <v>4204604</v>
      </c>
      <c r="G78" s="20">
        <v>4733995</v>
      </c>
      <c r="H78" s="20">
        <v>3970437</v>
      </c>
      <c r="I78" s="20">
        <v>12909036</v>
      </c>
      <c r="J78" s="20">
        <v>4324789</v>
      </c>
      <c r="K78" s="20">
        <v>4469715</v>
      </c>
      <c r="L78" s="20">
        <v>4388253</v>
      </c>
      <c r="M78" s="20">
        <v>13182757</v>
      </c>
      <c r="N78" s="20"/>
      <c r="O78" s="20"/>
      <c r="P78" s="20"/>
      <c r="Q78" s="20"/>
      <c r="R78" s="20"/>
      <c r="S78" s="20"/>
      <c r="T78" s="20"/>
      <c r="U78" s="20"/>
      <c r="V78" s="20">
        <v>26091793</v>
      </c>
      <c r="W78" s="20">
        <v>23761200</v>
      </c>
      <c r="X78" s="20"/>
      <c r="Y78" s="19"/>
      <c r="Z78" s="22">
        <v>49905200</v>
      </c>
    </row>
    <row r="79" spans="1:26" ht="13.5" hidden="1">
      <c r="A79" s="38" t="s">
        <v>113</v>
      </c>
      <c r="B79" s="18">
        <v>51890277</v>
      </c>
      <c r="C79" s="18"/>
      <c r="D79" s="19">
        <v>47000000</v>
      </c>
      <c r="E79" s="20">
        <v>47000000</v>
      </c>
      <c r="F79" s="20">
        <v>3973278</v>
      </c>
      <c r="G79" s="20">
        <v>4501845</v>
      </c>
      <c r="H79" s="20">
        <v>3739283</v>
      </c>
      <c r="I79" s="20">
        <v>12214406</v>
      </c>
      <c r="J79" s="20">
        <v>4092559</v>
      </c>
      <c r="K79" s="20">
        <v>4248717</v>
      </c>
      <c r="L79" s="20">
        <v>4200595</v>
      </c>
      <c r="M79" s="20">
        <v>12541871</v>
      </c>
      <c r="N79" s="20"/>
      <c r="O79" s="20"/>
      <c r="P79" s="20"/>
      <c r="Q79" s="20"/>
      <c r="R79" s="20"/>
      <c r="S79" s="20"/>
      <c r="T79" s="20"/>
      <c r="U79" s="20"/>
      <c r="V79" s="20">
        <v>24756277</v>
      </c>
      <c r="W79" s="20">
        <v>22320000</v>
      </c>
      <c r="X79" s="20"/>
      <c r="Y79" s="19"/>
      <c r="Z79" s="22">
        <v>47000000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2578356</v>
      </c>
      <c r="C82" s="18"/>
      <c r="D82" s="19">
        <v>2905200</v>
      </c>
      <c r="E82" s="20">
        <v>2905200</v>
      </c>
      <c r="F82" s="20">
        <v>231326</v>
      </c>
      <c r="G82" s="20">
        <v>232150</v>
      </c>
      <c r="H82" s="20">
        <v>231154</v>
      </c>
      <c r="I82" s="20">
        <v>694630</v>
      </c>
      <c r="J82" s="20">
        <v>232230</v>
      </c>
      <c r="K82" s="20">
        <v>220998</v>
      </c>
      <c r="L82" s="20">
        <v>187658</v>
      </c>
      <c r="M82" s="20">
        <v>640886</v>
      </c>
      <c r="N82" s="20"/>
      <c r="O82" s="20"/>
      <c r="P82" s="20"/>
      <c r="Q82" s="20"/>
      <c r="R82" s="20"/>
      <c r="S82" s="20"/>
      <c r="T82" s="20"/>
      <c r="U82" s="20"/>
      <c r="V82" s="20">
        <v>1335516</v>
      </c>
      <c r="W82" s="20">
        <v>1441200</v>
      </c>
      <c r="X82" s="20"/>
      <c r="Y82" s="19"/>
      <c r="Z82" s="22">
        <v>2905200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3733164</v>
      </c>
      <c r="C84" s="27"/>
      <c r="D84" s="28">
        <v>3820196</v>
      </c>
      <c r="E84" s="29">
        <v>3820196</v>
      </c>
      <c r="F84" s="29">
        <v>386899</v>
      </c>
      <c r="G84" s="29">
        <v>408997</v>
      </c>
      <c r="H84" s="29">
        <v>382545</v>
      </c>
      <c r="I84" s="29">
        <v>1178441</v>
      </c>
      <c r="J84" s="29">
        <v>428964</v>
      </c>
      <c r="K84" s="29">
        <v>69303</v>
      </c>
      <c r="L84" s="29">
        <v>449510</v>
      </c>
      <c r="M84" s="29">
        <v>947777</v>
      </c>
      <c r="N84" s="29"/>
      <c r="O84" s="29"/>
      <c r="P84" s="29"/>
      <c r="Q84" s="29"/>
      <c r="R84" s="29"/>
      <c r="S84" s="29"/>
      <c r="T84" s="29"/>
      <c r="U84" s="29"/>
      <c r="V84" s="29">
        <v>2126218</v>
      </c>
      <c r="W84" s="29">
        <v>1866198</v>
      </c>
      <c r="X84" s="29"/>
      <c r="Y84" s="28"/>
      <c r="Z84" s="30">
        <v>3820196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28813349</v>
      </c>
      <c r="E5" s="59">
        <v>28813349</v>
      </c>
      <c r="F5" s="59">
        <v>2122574</v>
      </c>
      <c r="G5" s="59">
        <v>2197158</v>
      </c>
      <c r="H5" s="59">
        <v>2197457</v>
      </c>
      <c r="I5" s="59">
        <v>6517189</v>
      </c>
      <c r="J5" s="59">
        <v>2197457</v>
      </c>
      <c r="K5" s="59">
        <v>2193291</v>
      </c>
      <c r="L5" s="59">
        <v>2196624</v>
      </c>
      <c r="M5" s="59">
        <v>6587372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13104561</v>
      </c>
      <c r="W5" s="59">
        <v>14406675</v>
      </c>
      <c r="X5" s="59">
        <v>-1302114</v>
      </c>
      <c r="Y5" s="60">
        <v>-9.04</v>
      </c>
      <c r="Z5" s="61">
        <v>28813349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4084511</v>
      </c>
      <c r="E7" s="59">
        <v>4084511</v>
      </c>
      <c r="F7" s="59">
        <v>352391</v>
      </c>
      <c r="G7" s="59">
        <v>634549</v>
      </c>
      <c r="H7" s="59">
        <v>714809</v>
      </c>
      <c r="I7" s="59">
        <v>1701749</v>
      </c>
      <c r="J7" s="59">
        <v>721634</v>
      </c>
      <c r="K7" s="59">
        <v>529023</v>
      </c>
      <c r="L7" s="59">
        <v>570651</v>
      </c>
      <c r="M7" s="59">
        <v>1821308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3523057</v>
      </c>
      <c r="W7" s="59">
        <v>2042256</v>
      </c>
      <c r="X7" s="59">
        <v>1480801</v>
      </c>
      <c r="Y7" s="60">
        <v>72.51</v>
      </c>
      <c r="Z7" s="61">
        <v>4084511</v>
      </c>
    </row>
    <row r="8" spans="1:26" ht="13.5">
      <c r="A8" s="57" t="s">
        <v>34</v>
      </c>
      <c r="B8" s="18">
        <v>0</v>
      </c>
      <c r="C8" s="18">
        <v>0</v>
      </c>
      <c r="D8" s="58">
        <v>160440000</v>
      </c>
      <c r="E8" s="59">
        <v>160440000</v>
      </c>
      <c r="F8" s="59">
        <v>66135288</v>
      </c>
      <c r="G8" s="59">
        <v>188657</v>
      </c>
      <c r="H8" s="59">
        <v>50000</v>
      </c>
      <c r="I8" s="59">
        <v>66373945</v>
      </c>
      <c r="J8" s="59">
        <v>0</v>
      </c>
      <c r="K8" s="59">
        <v>51655000</v>
      </c>
      <c r="L8" s="59">
        <v>655504</v>
      </c>
      <c r="M8" s="59">
        <v>52310504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118684449</v>
      </c>
      <c r="W8" s="59">
        <v>80220000</v>
      </c>
      <c r="X8" s="59">
        <v>38464449</v>
      </c>
      <c r="Y8" s="60">
        <v>47.95</v>
      </c>
      <c r="Z8" s="61">
        <v>160440000</v>
      </c>
    </row>
    <row r="9" spans="1:26" ht="13.5">
      <c r="A9" s="57" t="s">
        <v>35</v>
      </c>
      <c r="B9" s="18">
        <v>0</v>
      </c>
      <c r="C9" s="18">
        <v>0</v>
      </c>
      <c r="D9" s="58">
        <v>20433600</v>
      </c>
      <c r="E9" s="59">
        <v>20433600</v>
      </c>
      <c r="F9" s="59">
        <v>1290758</v>
      </c>
      <c r="G9" s="59">
        <v>1416960</v>
      </c>
      <c r="H9" s="59">
        <v>1457743</v>
      </c>
      <c r="I9" s="59">
        <v>4165461</v>
      </c>
      <c r="J9" s="59">
        <v>1358066</v>
      </c>
      <c r="K9" s="59">
        <v>1459285</v>
      </c>
      <c r="L9" s="59">
        <v>1372541</v>
      </c>
      <c r="M9" s="59">
        <v>4189892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8355353</v>
      </c>
      <c r="W9" s="59">
        <v>10216800</v>
      </c>
      <c r="X9" s="59">
        <v>-1861447</v>
      </c>
      <c r="Y9" s="60">
        <v>-18.22</v>
      </c>
      <c r="Z9" s="61">
        <v>20433600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213771460</v>
      </c>
      <c r="E10" s="65">
        <f t="shared" si="0"/>
        <v>213771460</v>
      </c>
      <c r="F10" s="65">
        <f t="shared" si="0"/>
        <v>69901011</v>
      </c>
      <c r="G10" s="65">
        <f t="shared" si="0"/>
        <v>4437324</v>
      </c>
      <c r="H10" s="65">
        <f t="shared" si="0"/>
        <v>4420009</v>
      </c>
      <c r="I10" s="65">
        <f t="shared" si="0"/>
        <v>78758344</v>
      </c>
      <c r="J10" s="65">
        <f t="shared" si="0"/>
        <v>4277157</v>
      </c>
      <c r="K10" s="65">
        <f t="shared" si="0"/>
        <v>55836599</v>
      </c>
      <c r="L10" s="65">
        <f t="shared" si="0"/>
        <v>4795320</v>
      </c>
      <c r="M10" s="65">
        <f t="shared" si="0"/>
        <v>64909076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143667420</v>
      </c>
      <c r="W10" s="65">
        <f t="shared" si="0"/>
        <v>106885731</v>
      </c>
      <c r="X10" s="65">
        <f t="shared" si="0"/>
        <v>36781689</v>
      </c>
      <c r="Y10" s="66">
        <f>+IF(W10&lt;&gt;0,(X10/W10)*100,0)</f>
        <v>34.412160216221935</v>
      </c>
      <c r="Z10" s="67">
        <f t="shared" si="0"/>
        <v>213771460</v>
      </c>
    </row>
    <row r="11" spans="1:26" ht="13.5">
      <c r="A11" s="57" t="s">
        <v>36</v>
      </c>
      <c r="B11" s="18">
        <v>0</v>
      </c>
      <c r="C11" s="18">
        <v>0</v>
      </c>
      <c r="D11" s="58">
        <v>55150992</v>
      </c>
      <c r="E11" s="59">
        <v>55150992</v>
      </c>
      <c r="F11" s="59">
        <v>3244933</v>
      </c>
      <c r="G11" s="59">
        <v>3081075</v>
      </c>
      <c r="H11" s="59">
        <v>3314173</v>
      </c>
      <c r="I11" s="59">
        <v>9640181</v>
      </c>
      <c r="J11" s="59">
        <v>3230405</v>
      </c>
      <c r="K11" s="59">
        <v>4586712</v>
      </c>
      <c r="L11" s="59">
        <v>3659972</v>
      </c>
      <c r="M11" s="59">
        <v>11477089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21117270</v>
      </c>
      <c r="W11" s="59">
        <v>27575496</v>
      </c>
      <c r="X11" s="59">
        <v>-6458226</v>
      </c>
      <c r="Y11" s="60">
        <v>-23.42</v>
      </c>
      <c r="Z11" s="61">
        <v>55150992</v>
      </c>
    </row>
    <row r="12" spans="1:26" ht="13.5">
      <c r="A12" s="57" t="s">
        <v>37</v>
      </c>
      <c r="B12" s="18">
        <v>0</v>
      </c>
      <c r="C12" s="18">
        <v>0</v>
      </c>
      <c r="D12" s="58">
        <v>16703073</v>
      </c>
      <c r="E12" s="59">
        <v>16703073</v>
      </c>
      <c r="F12" s="59">
        <v>1317007</v>
      </c>
      <c r="G12" s="59">
        <v>1316965</v>
      </c>
      <c r="H12" s="59">
        <v>1320099</v>
      </c>
      <c r="I12" s="59">
        <v>3954071</v>
      </c>
      <c r="J12" s="59">
        <v>1300274</v>
      </c>
      <c r="K12" s="59">
        <v>0</v>
      </c>
      <c r="L12" s="59">
        <v>1304043</v>
      </c>
      <c r="M12" s="59">
        <v>2604317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6558388</v>
      </c>
      <c r="W12" s="59">
        <v>8351537</v>
      </c>
      <c r="X12" s="59">
        <v>-1793149</v>
      </c>
      <c r="Y12" s="60">
        <v>-21.47</v>
      </c>
      <c r="Z12" s="61">
        <v>16703073</v>
      </c>
    </row>
    <row r="13" spans="1:26" ht="13.5">
      <c r="A13" s="57" t="s">
        <v>106</v>
      </c>
      <c r="B13" s="18">
        <v>0</v>
      </c>
      <c r="C13" s="18">
        <v>0</v>
      </c>
      <c r="D13" s="58">
        <v>24066148</v>
      </c>
      <c r="E13" s="59">
        <v>24066148</v>
      </c>
      <c r="F13" s="59">
        <v>1024340</v>
      </c>
      <c r="G13" s="59">
        <v>1025798</v>
      </c>
      <c r="H13" s="59">
        <v>1011496</v>
      </c>
      <c r="I13" s="59">
        <v>3061634</v>
      </c>
      <c r="J13" s="59">
        <v>1107174</v>
      </c>
      <c r="K13" s="59">
        <v>1134326</v>
      </c>
      <c r="L13" s="59">
        <v>1107173</v>
      </c>
      <c r="M13" s="59">
        <v>3348673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6410307</v>
      </c>
      <c r="W13" s="59">
        <v>12033074</v>
      </c>
      <c r="X13" s="59">
        <v>-5622767</v>
      </c>
      <c r="Y13" s="60">
        <v>-46.73</v>
      </c>
      <c r="Z13" s="61">
        <v>24066148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102277972</v>
      </c>
      <c r="E17" s="59">
        <v>102277972</v>
      </c>
      <c r="F17" s="59">
        <v>4179080</v>
      </c>
      <c r="G17" s="59">
        <v>4845692</v>
      </c>
      <c r="H17" s="59">
        <v>3216118</v>
      </c>
      <c r="I17" s="59">
        <v>12240890</v>
      </c>
      <c r="J17" s="59">
        <v>3233211</v>
      </c>
      <c r="K17" s="59">
        <v>5733086</v>
      </c>
      <c r="L17" s="59">
        <v>3125685</v>
      </c>
      <c r="M17" s="59">
        <v>12091982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24332872</v>
      </c>
      <c r="W17" s="59">
        <v>51138986</v>
      </c>
      <c r="X17" s="59">
        <v>-26806114</v>
      </c>
      <c r="Y17" s="60">
        <v>-52.42</v>
      </c>
      <c r="Z17" s="61">
        <v>102277972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198198185</v>
      </c>
      <c r="E18" s="72">
        <f t="shared" si="1"/>
        <v>198198185</v>
      </c>
      <c r="F18" s="72">
        <f t="shared" si="1"/>
        <v>9765360</v>
      </c>
      <c r="G18" s="72">
        <f t="shared" si="1"/>
        <v>10269530</v>
      </c>
      <c r="H18" s="72">
        <f t="shared" si="1"/>
        <v>8861886</v>
      </c>
      <c r="I18" s="72">
        <f t="shared" si="1"/>
        <v>28896776</v>
      </c>
      <c r="J18" s="72">
        <f t="shared" si="1"/>
        <v>8871064</v>
      </c>
      <c r="K18" s="72">
        <f t="shared" si="1"/>
        <v>11454124</v>
      </c>
      <c r="L18" s="72">
        <f t="shared" si="1"/>
        <v>9196873</v>
      </c>
      <c r="M18" s="72">
        <f t="shared" si="1"/>
        <v>29522061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58418837</v>
      </c>
      <c r="W18" s="72">
        <f t="shared" si="1"/>
        <v>99099093</v>
      </c>
      <c r="X18" s="72">
        <f t="shared" si="1"/>
        <v>-40680256</v>
      </c>
      <c r="Y18" s="66">
        <f>+IF(W18&lt;&gt;0,(X18/W18)*100,0)</f>
        <v>-41.05007903553668</v>
      </c>
      <c r="Z18" s="73">
        <f t="shared" si="1"/>
        <v>198198185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15573275</v>
      </c>
      <c r="E19" s="76">
        <f t="shared" si="2"/>
        <v>15573275</v>
      </c>
      <c r="F19" s="76">
        <f t="shared" si="2"/>
        <v>60135651</v>
      </c>
      <c r="G19" s="76">
        <f t="shared" si="2"/>
        <v>-5832206</v>
      </c>
      <c r="H19" s="76">
        <f t="shared" si="2"/>
        <v>-4441877</v>
      </c>
      <c r="I19" s="76">
        <f t="shared" si="2"/>
        <v>49861568</v>
      </c>
      <c r="J19" s="76">
        <f t="shared" si="2"/>
        <v>-4593907</v>
      </c>
      <c r="K19" s="76">
        <f t="shared" si="2"/>
        <v>44382475</v>
      </c>
      <c r="L19" s="76">
        <f t="shared" si="2"/>
        <v>-4401553</v>
      </c>
      <c r="M19" s="76">
        <f t="shared" si="2"/>
        <v>35387015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85248583</v>
      </c>
      <c r="W19" s="76">
        <f>IF(E10=E18,0,W10-W18)</f>
        <v>7786638</v>
      </c>
      <c r="X19" s="76">
        <f t="shared" si="2"/>
        <v>77461945</v>
      </c>
      <c r="Y19" s="77">
        <f>+IF(W19&lt;&gt;0,(X19/W19)*100,0)</f>
        <v>994.8060382414079</v>
      </c>
      <c r="Z19" s="78">
        <f t="shared" si="2"/>
        <v>15573275</v>
      </c>
    </row>
    <row r="20" spans="1:26" ht="13.5">
      <c r="A20" s="57" t="s">
        <v>44</v>
      </c>
      <c r="B20" s="18">
        <v>0</v>
      </c>
      <c r="C20" s="18">
        <v>0</v>
      </c>
      <c r="D20" s="58">
        <v>54870000</v>
      </c>
      <c r="E20" s="59">
        <v>54870000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25315000</v>
      </c>
      <c r="M20" s="59">
        <v>25315000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25315000</v>
      </c>
      <c r="W20" s="59">
        <v>27435000</v>
      </c>
      <c r="X20" s="59">
        <v>-2120000</v>
      </c>
      <c r="Y20" s="60">
        <v>-7.73</v>
      </c>
      <c r="Z20" s="61">
        <v>54870000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70443275</v>
      </c>
      <c r="E22" s="87">
        <f t="shared" si="3"/>
        <v>70443275</v>
      </c>
      <c r="F22" s="87">
        <f t="shared" si="3"/>
        <v>60135651</v>
      </c>
      <c r="G22" s="87">
        <f t="shared" si="3"/>
        <v>-5832206</v>
      </c>
      <c r="H22" s="87">
        <f t="shared" si="3"/>
        <v>-4441877</v>
      </c>
      <c r="I22" s="87">
        <f t="shared" si="3"/>
        <v>49861568</v>
      </c>
      <c r="J22" s="87">
        <f t="shared" si="3"/>
        <v>-4593907</v>
      </c>
      <c r="K22" s="87">
        <f t="shared" si="3"/>
        <v>44382475</v>
      </c>
      <c r="L22" s="87">
        <f t="shared" si="3"/>
        <v>20913447</v>
      </c>
      <c r="M22" s="87">
        <f t="shared" si="3"/>
        <v>60702015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110563583</v>
      </c>
      <c r="W22" s="87">
        <f t="shared" si="3"/>
        <v>35221638</v>
      </c>
      <c r="X22" s="87">
        <f t="shared" si="3"/>
        <v>75341945</v>
      </c>
      <c r="Y22" s="88">
        <f>+IF(W22&lt;&gt;0,(X22/W22)*100,0)</f>
        <v>213.9081237505195</v>
      </c>
      <c r="Z22" s="89">
        <f t="shared" si="3"/>
        <v>70443275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70443275</v>
      </c>
      <c r="E24" s="76">
        <f t="shared" si="4"/>
        <v>70443275</v>
      </c>
      <c r="F24" s="76">
        <f t="shared" si="4"/>
        <v>60135651</v>
      </c>
      <c r="G24" s="76">
        <f t="shared" si="4"/>
        <v>-5832206</v>
      </c>
      <c r="H24" s="76">
        <f t="shared" si="4"/>
        <v>-4441877</v>
      </c>
      <c r="I24" s="76">
        <f t="shared" si="4"/>
        <v>49861568</v>
      </c>
      <c r="J24" s="76">
        <f t="shared" si="4"/>
        <v>-4593907</v>
      </c>
      <c r="K24" s="76">
        <f t="shared" si="4"/>
        <v>44382475</v>
      </c>
      <c r="L24" s="76">
        <f t="shared" si="4"/>
        <v>20913447</v>
      </c>
      <c r="M24" s="76">
        <f t="shared" si="4"/>
        <v>60702015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110563583</v>
      </c>
      <c r="W24" s="76">
        <f t="shared" si="4"/>
        <v>35221638</v>
      </c>
      <c r="X24" s="76">
        <f t="shared" si="4"/>
        <v>75341945</v>
      </c>
      <c r="Y24" s="77">
        <f>+IF(W24&lt;&gt;0,(X24/W24)*100,0)</f>
        <v>213.9081237505195</v>
      </c>
      <c r="Z24" s="78">
        <f t="shared" si="4"/>
        <v>70443275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147719902</v>
      </c>
      <c r="E27" s="99">
        <v>147719902</v>
      </c>
      <c r="F27" s="99">
        <v>1751717</v>
      </c>
      <c r="G27" s="99">
        <v>9398921</v>
      </c>
      <c r="H27" s="99">
        <v>4490509</v>
      </c>
      <c r="I27" s="99">
        <v>15641147</v>
      </c>
      <c r="J27" s="99">
        <v>0</v>
      </c>
      <c r="K27" s="99">
        <v>3407950</v>
      </c>
      <c r="L27" s="99">
        <v>5204673</v>
      </c>
      <c r="M27" s="99">
        <v>8612623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24253770</v>
      </c>
      <c r="W27" s="99">
        <v>73859951</v>
      </c>
      <c r="X27" s="99">
        <v>-49606181</v>
      </c>
      <c r="Y27" s="100">
        <v>-67.16</v>
      </c>
      <c r="Z27" s="101">
        <v>147719902</v>
      </c>
    </row>
    <row r="28" spans="1:26" ht="13.5">
      <c r="A28" s="102" t="s">
        <v>44</v>
      </c>
      <c r="B28" s="18">
        <v>0</v>
      </c>
      <c r="C28" s="18">
        <v>0</v>
      </c>
      <c r="D28" s="58">
        <v>85717018</v>
      </c>
      <c r="E28" s="59">
        <v>85717018</v>
      </c>
      <c r="F28" s="59">
        <v>1751717</v>
      </c>
      <c r="G28" s="59">
        <v>9398921</v>
      </c>
      <c r="H28" s="59">
        <v>4490509</v>
      </c>
      <c r="I28" s="59">
        <v>15641147</v>
      </c>
      <c r="J28" s="59">
        <v>0</v>
      </c>
      <c r="K28" s="59">
        <v>3407950</v>
      </c>
      <c r="L28" s="59">
        <v>5204673</v>
      </c>
      <c r="M28" s="59">
        <v>8612623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24253770</v>
      </c>
      <c r="W28" s="59">
        <v>42858509</v>
      </c>
      <c r="X28" s="59">
        <v>-18604739</v>
      </c>
      <c r="Y28" s="60">
        <v>-43.41</v>
      </c>
      <c r="Z28" s="61">
        <v>85717018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62002884</v>
      </c>
      <c r="E31" s="59">
        <v>62002884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31001442</v>
      </c>
      <c r="X31" s="59">
        <v>-31001442</v>
      </c>
      <c r="Y31" s="60">
        <v>-100</v>
      </c>
      <c r="Z31" s="61">
        <v>62002884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147719902</v>
      </c>
      <c r="E32" s="99">
        <f t="shared" si="5"/>
        <v>147719902</v>
      </c>
      <c r="F32" s="99">
        <f t="shared" si="5"/>
        <v>1751717</v>
      </c>
      <c r="G32" s="99">
        <f t="shared" si="5"/>
        <v>9398921</v>
      </c>
      <c r="H32" s="99">
        <f t="shared" si="5"/>
        <v>4490509</v>
      </c>
      <c r="I32" s="99">
        <f t="shared" si="5"/>
        <v>15641147</v>
      </c>
      <c r="J32" s="99">
        <f t="shared" si="5"/>
        <v>0</v>
      </c>
      <c r="K32" s="99">
        <f t="shared" si="5"/>
        <v>3407950</v>
      </c>
      <c r="L32" s="99">
        <f t="shared" si="5"/>
        <v>5204673</v>
      </c>
      <c r="M32" s="99">
        <f t="shared" si="5"/>
        <v>8612623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24253770</v>
      </c>
      <c r="W32" s="99">
        <f t="shared" si="5"/>
        <v>73859951</v>
      </c>
      <c r="X32" s="99">
        <f t="shared" si="5"/>
        <v>-49606181</v>
      </c>
      <c r="Y32" s="100">
        <f>+IF(W32&lt;&gt;0,(X32/W32)*100,0)</f>
        <v>-67.16248836937353</v>
      </c>
      <c r="Z32" s="101">
        <f t="shared" si="5"/>
        <v>147719902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152562328</v>
      </c>
      <c r="E35" s="59">
        <v>152562328</v>
      </c>
      <c r="F35" s="59">
        <v>238931149</v>
      </c>
      <c r="G35" s="59">
        <v>255876996</v>
      </c>
      <c r="H35" s="59">
        <v>318710967</v>
      </c>
      <c r="I35" s="59">
        <v>318710967</v>
      </c>
      <c r="J35" s="59">
        <v>250509655</v>
      </c>
      <c r="K35" s="59">
        <v>228541404</v>
      </c>
      <c r="L35" s="59">
        <v>0</v>
      </c>
      <c r="M35" s="59">
        <v>228541404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228541404</v>
      </c>
      <c r="W35" s="59">
        <v>76281164</v>
      </c>
      <c r="X35" s="59">
        <v>152260240</v>
      </c>
      <c r="Y35" s="60">
        <v>199.6</v>
      </c>
      <c r="Z35" s="61">
        <v>152562328</v>
      </c>
    </row>
    <row r="36" spans="1:26" ht="13.5">
      <c r="A36" s="57" t="s">
        <v>53</v>
      </c>
      <c r="B36" s="18">
        <v>0</v>
      </c>
      <c r="C36" s="18">
        <v>0</v>
      </c>
      <c r="D36" s="58">
        <v>364961255</v>
      </c>
      <c r="E36" s="59">
        <v>364961255</v>
      </c>
      <c r="F36" s="59">
        <v>202276437</v>
      </c>
      <c r="G36" s="59">
        <v>202275437</v>
      </c>
      <c r="H36" s="59">
        <v>200781489</v>
      </c>
      <c r="I36" s="59">
        <v>200781489</v>
      </c>
      <c r="J36" s="59">
        <v>203508932</v>
      </c>
      <c r="K36" s="59">
        <v>233547050</v>
      </c>
      <c r="L36" s="59">
        <v>0</v>
      </c>
      <c r="M36" s="59">
        <v>233547050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233547050</v>
      </c>
      <c r="W36" s="59">
        <v>182480628</v>
      </c>
      <c r="X36" s="59">
        <v>51066422</v>
      </c>
      <c r="Y36" s="60">
        <v>27.98</v>
      </c>
      <c r="Z36" s="61">
        <v>364961255</v>
      </c>
    </row>
    <row r="37" spans="1:26" ht="13.5">
      <c r="A37" s="57" t="s">
        <v>54</v>
      </c>
      <c r="B37" s="18">
        <v>0</v>
      </c>
      <c r="C37" s="18">
        <v>0</v>
      </c>
      <c r="D37" s="58">
        <v>31900000</v>
      </c>
      <c r="E37" s="59">
        <v>31900000</v>
      </c>
      <c r="F37" s="59">
        <v>44543837</v>
      </c>
      <c r="G37" s="59">
        <v>4546670</v>
      </c>
      <c r="H37" s="59">
        <v>41174051</v>
      </c>
      <c r="I37" s="59">
        <v>41174051</v>
      </c>
      <c r="J37" s="59">
        <v>42263793</v>
      </c>
      <c r="K37" s="59">
        <v>230352</v>
      </c>
      <c r="L37" s="59">
        <v>0</v>
      </c>
      <c r="M37" s="59">
        <v>230352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230352</v>
      </c>
      <c r="W37" s="59">
        <v>15950000</v>
      </c>
      <c r="X37" s="59">
        <v>-15719648</v>
      </c>
      <c r="Y37" s="60">
        <v>-98.56</v>
      </c>
      <c r="Z37" s="61">
        <v>31900000</v>
      </c>
    </row>
    <row r="38" spans="1:26" ht="13.5">
      <c r="A38" s="57" t="s">
        <v>55</v>
      </c>
      <c r="B38" s="18">
        <v>0</v>
      </c>
      <c r="C38" s="18">
        <v>0</v>
      </c>
      <c r="D38" s="58">
        <v>12563377</v>
      </c>
      <c r="E38" s="59">
        <v>12563377</v>
      </c>
      <c r="F38" s="59">
        <v>0</v>
      </c>
      <c r="G38" s="59">
        <v>78283</v>
      </c>
      <c r="H38" s="59">
        <v>78283</v>
      </c>
      <c r="I38" s="59">
        <v>78283</v>
      </c>
      <c r="J38" s="59">
        <v>3330283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6281689</v>
      </c>
      <c r="X38" s="59">
        <v>-6281689</v>
      </c>
      <c r="Y38" s="60">
        <v>-100</v>
      </c>
      <c r="Z38" s="61">
        <v>12563377</v>
      </c>
    </row>
    <row r="39" spans="1:26" ht="13.5">
      <c r="A39" s="57" t="s">
        <v>56</v>
      </c>
      <c r="B39" s="18">
        <v>0</v>
      </c>
      <c r="C39" s="18">
        <v>0</v>
      </c>
      <c r="D39" s="58">
        <v>473060206</v>
      </c>
      <c r="E39" s="59">
        <v>473060206</v>
      </c>
      <c r="F39" s="59">
        <v>396663749</v>
      </c>
      <c r="G39" s="59">
        <v>453527480</v>
      </c>
      <c r="H39" s="59">
        <v>478240122</v>
      </c>
      <c r="I39" s="59">
        <v>478240122</v>
      </c>
      <c r="J39" s="59">
        <v>408424511</v>
      </c>
      <c r="K39" s="59">
        <v>461858102</v>
      </c>
      <c r="L39" s="59">
        <v>0</v>
      </c>
      <c r="M39" s="59">
        <v>461858102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461858102</v>
      </c>
      <c r="W39" s="59">
        <v>236530103</v>
      </c>
      <c r="X39" s="59">
        <v>225327999</v>
      </c>
      <c r="Y39" s="60">
        <v>95.26</v>
      </c>
      <c r="Z39" s="61">
        <v>473060206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86980376</v>
      </c>
      <c r="E42" s="59">
        <v>86980376</v>
      </c>
      <c r="F42" s="59">
        <v>-1759011</v>
      </c>
      <c r="G42" s="59">
        <v>-6176164</v>
      </c>
      <c r="H42" s="59">
        <v>-7466476</v>
      </c>
      <c r="I42" s="59">
        <v>-15401651</v>
      </c>
      <c r="J42" s="59">
        <v>-5556246</v>
      </c>
      <c r="K42" s="59">
        <v>46664026</v>
      </c>
      <c r="L42" s="59">
        <v>-6220126</v>
      </c>
      <c r="M42" s="59">
        <v>34887654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19486003</v>
      </c>
      <c r="W42" s="59">
        <v>96636436</v>
      </c>
      <c r="X42" s="59">
        <v>-77150433</v>
      </c>
      <c r="Y42" s="60">
        <v>-79.84</v>
      </c>
      <c r="Z42" s="61">
        <v>86980376</v>
      </c>
    </row>
    <row r="43" spans="1:26" ht="13.5">
      <c r="A43" s="57" t="s">
        <v>59</v>
      </c>
      <c r="B43" s="18">
        <v>0</v>
      </c>
      <c r="C43" s="18">
        <v>0</v>
      </c>
      <c r="D43" s="58">
        <v>-147719901</v>
      </c>
      <c r="E43" s="59">
        <v>-147719901</v>
      </c>
      <c r="F43" s="59">
        <v>0</v>
      </c>
      <c r="G43" s="59">
        <v>-8606617</v>
      </c>
      <c r="H43" s="59">
        <v>-6079444</v>
      </c>
      <c r="I43" s="59">
        <v>-14686061</v>
      </c>
      <c r="J43" s="59">
        <v>-4367102</v>
      </c>
      <c r="K43" s="59">
        <v>-2651757</v>
      </c>
      <c r="L43" s="59">
        <v>-5188787</v>
      </c>
      <c r="M43" s="59">
        <v>-12207646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-26893707</v>
      </c>
      <c r="W43" s="59">
        <v>-55645261</v>
      </c>
      <c r="X43" s="59">
        <v>28751554</v>
      </c>
      <c r="Y43" s="60">
        <v>-51.67</v>
      </c>
      <c r="Z43" s="61">
        <v>-147719901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18141860</v>
      </c>
      <c r="E45" s="99">
        <v>18141860</v>
      </c>
      <c r="F45" s="99">
        <v>-1759011</v>
      </c>
      <c r="G45" s="99">
        <v>-16541792</v>
      </c>
      <c r="H45" s="99">
        <v>-30087712</v>
      </c>
      <c r="I45" s="99">
        <v>-30087712</v>
      </c>
      <c r="J45" s="99">
        <v>-40011060</v>
      </c>
      <c r="K45" s="99">
        <v>4001209</v>
      </c>
      <c r="L45" s="99">
        <v>-7407704</v>
      </c>
      <c r="M45" s="99">
        <v>-7407704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-7407704</v>
      </c>
      <c r="W45" s="99">
        <v>119872560</v>
      </c>
      <c r="X45" s="99">
        <v>-127280264</v>
      </c>
      <c r="Y45" s="100">
        <v>-106.18</v>
      </c>
      <c r="Z45" s="101">
        <v>18141860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1577483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1577483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53.53217509863305</v>
      </c>
      <c r="E58" s="7">
        <f t="shared" si="6"/>
        <v>53.53217509863305</v>
      </c>
      <c r="F58" s="7">
        <f t="shared" si="6"/>
        <v>71.57719711504723</v>
      </c>
      <c r="G58" s="7">
        <f t="shared" si="6"/>
        <v>6.4712386011781975</v>
      </c>
      <c r="H58" s="7">
        <f t="shared" si="6"/>
        <v>7.431681380836435</v>
      </c>
      <c r="I58" s="7">
        <f t="shared" si="6"/>
        <v>28.051691042640304</v>
      </c>
      <c r="J58" s="7">
        <f t="shared" si="6"/>
        <v>6.099700538272978</v>
      </c>
      <c r="K58" s="7">
        <f t="shared" si="6"/>
        <v>49.54439240837123</v>
      </c>
      <c r="L58" s="7">
        <f t="shared" si="6"/>
        <v>5.675908298390287</v>
      </c>
      <c r="M58" s="7">
        <f t="shared" si="6"/>
        <v>20.324609386075355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24.132476454199203</v>
      </c>
      <c r="W58" s="7">
        <f t="shared" si="6"/>
        <v>47.04343042272607</v>
      </c>
      <c r="X58" s="7">
        <f t="shared" si="6"/>
        <v>0</v>
      </c>
      <c r="Y58" s="7">
        <f t="shared" si="6"/>
        <v>0</v>
      </c>
      <c r="Z58" s="8">
        <f t="shared" si="6"/>
        <v>53.53217509863305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63.28758937393915</v>
      </c>
      <c r="E59" s="10">
        <f t="shared" si="7"/>
        <v>63.28758937393915</v>
      </c>
      <c r="F59" s="10">
        <f t="shared" si="7"/>
        <v>101.87098306113238</v>
      </c>
      <c r="G59" s="10">
        <f t="shared" si="7"/>
        <v>9.187823542958677</v>
      </c>
      <c r="H59" s="10">
        <f t="shared" si="7"/>
        <v>10.524119470824685</v>
      </c>
      <c r="I59" s="10">
        <f t="shared" si="7"/>
        <v>39.82424017471336</v>
      </c>
      <c r="J59" s="10">
        <f t="shared" si="7"/>
        <v>8.787293676281264</v>
      </c>
      <c r="K59" s="10">
        <f t="shared" si="7"/>
        <v>71.13999008795459</v>
      </c>
      <c r="L59" s="10">
        <f t="shared" si="7"/>
        <v>8.288810465514352</v>
      </c>
      <c r="M59" s="10">
        <f t="shared" si="7"/>
        <v>29.38164111575906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34.574977368566564</v>
      </c>
      <c r="W59" s="10">
        <f t="shared" si="7"/>
        <v>55.61637227188092</v>
      </c>
      <c r="X59" s="10">
        <f t="shared" si="7"/>
        <v>0</v>
      </c>
      <c r="Y59" s="10">
        <f t="shared" si="7"/>
        <v>0</v>
      </c>
      <c r="Z59" s="11">
        <f t="shared" si="7"/>
        <v>63.28758937393915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34064138</v>
      </c>
      <c r="E67" s="25">
        <v>34064138</v>
      </c>
      <c r="F67" s="25">
        <v>3020916</v>
      </c>
      <c r="G67" s="25">
        <v>3119511</v>
      </c>
      <c r="H67" s="25">
        <v>3111853</v>
      </c>
      <c r="I67" s="25">
        <v>9252280</v>
      </c>
      <c r="J67" s="25">
        <v>3165680</v>
      </c>
      <c r="K67" s="25">
        <v>3149311</v>
      </c>
      <c r="L67" s="25">
        <v>3207839</v>
      </c>
      <c r="M67" s="25">
        <v>9522830</v>
      </c>
      <c r="N67" s="25"/>
      <c r="O67" s="25"/>
      <c r="P67" s="25"/>
      <c r="Q67" s="25"/>
      <c r="R67" s="25"/>
      <c r="S67" s="25"/>
      <c r="T67" s="25"/>
      <c r="U67" s="25"/>
      <c r="V67" s="25">
        <v>18775110</v>
      </c>
      <c r="W67" s="25">
        <v>17032070</v>
      </c>
      <c r="X67" s="25"/>
      <c r="Y67" s="24"/>
      <c r="Z67" s="26">
        <v>34064138</v>
      </c>
    </row>
    <row r="68" spans="1:26" ht="13.5" hidden="1">
      <c r="A68" s="36" t="s">
        <v>31</v>
      </c>
      <c r="B68" s="18"/>
      <c r="C68" s="18"/>
      <c r="D68" s="19">
        <v>28813349</v>
      </c>
      <c r="E68" s="20">
        <v>28813349</v>
      </c>
      <c r="F68" s="20">
        <v>2122574</v>
      </c>
      <c r="G68" s="20">
        <v>2197158</v>
      </c>
      <c r="H68" s="20">
        <v>2197457</v>
      </c>
      <c r="I68" s="20">
        <v>6517189</v>
      </c>
      <c r="J68" s="20">
        <v>2197457</v>
      </c>
      <c r="K68" s="20">
        <v>2193291</v>
      </c>
      <c r="L68" s="20">
        <v>2196624</v>
      </c>
      <c r="M68" s="20">
        <v>6587372</v>
      </c>
      <c r="N68" s="20"/>
      <c r="O68" s="20"/>
      <c r="P68" s="20"/>
      <c r="Q68" s="20"/>
      <c r="R68" s="20"/>
      <c r="S68" s="20"/>
      <c r="T68" s="20"/>
      <c r="U68" s="20"/>
      <c r="V68" s="20">
        <v>13104561</v>
      </c>
      <c r="W68" s="20">
        <v>14406675</v>
      </c>
      <c r="X68" s="20"/>
      <c r="Y68" s="19"/>
      <c r="Z68" s="22">
        <v>28813349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5250789</v>
      </c>
      <c r="E75" s="29">
        <v>5250789</v>
      </c>
      <c r="F75" s="29">
        <v>898342</v>
      </c>
      <c r="G75" s="29">
        <v>922353</v>
      </c>
      <c r="H75" s="29">
        <v>914396</v>
      </c>
      <c r="I75" s="29">
        <v>2735091</v>
      </c>
      <c r="J75" s="29">
        <v>968223</v>
      </c>
      <c r="K75" s="29">
        <v>956020</v>
      </c>
      <c r="L75" s="29">
        <v>1011215</v>
      </c>
      <c r="M75" s="29">
        <v>2935458</v>
      </c>
      <c r="N75" s="29"/>
      <c r="O75" s="29"/>
      <c r="P75" s="29"/>
      <c r="Q75" s="29"/>
      <c r="R75" s="29"/>
      <c r="S75" s="29"/>
      <c r="T75" s="29"/>
      <c r="U75" s="29"/>
      <c r="V75" s="29">
        <v>5670549</v>
      </c>
      <c r="W75" s="29">
        <v>2625395</v>
      </c>
      <c r="X75" s="29"/>
      <c r="Y75" s="28"/>
      <c r="Z75" s="30">
        <v>5250789</v>
      </c>
    </row>
    <row r="76" spans="1:26" ht="13.5" hidden="1">
      <c r="A76" s="41" t="s">
        <v>120</v>
      </c>
      <c r="B76" s="31"/>
      <c r="C76" s="31"/>
      <c r="D76" s="32">
        <v>18235274</v>
      </c>
      <c r="E76" s="33">
        <v>18235274</v>
      </c>
      <c r="F76" s="33">
        <v>2162287</v>
      </c>
      <c r="G76" s="33">
        <v>201871</v>
      </c>
      <c r="H76" s="33">
        <v>231263</v>
      </c>
      <c r="I76" s="33">
        <v>2595421</v>
      </c>
      <c r="J76" s="33">
        <v>193097</v>
      </c>
      <c r="K76" s="33">
        <v>1560307</v>
      </c>
      <c r="L76" s="33">
        <v>182074</v>
      </c>
      <c r="M76" s="33">
        <v>1935478</v>
      </c>
      <c r="N76" s="33"/>
      <c r="O76" s="33"/>
      <c r="P76" s="33"/>
      <c r="Q76" s="33"/>
      <c r="R76" s="33"/>
      <c r="S76" s="33"/>
      <c r="T76" s="33"/>
      <c r="U76" s="33"/>
      <c r="V76" s="33">
        <v>4530899</v>
      </c>
      <c r="W76" s="33">
        <v>8012470</v>
      </c>
      <c r="X76" s="33"/>
      <c r="Y76" s="32"/>
      <c r="Z76" s="34">
        <v>18235274</v>
      </c>
    </row>
    <row r="77" spans="1:26" ht="13.5" hidden="1">
      <c r="A77" s="36" t="s">
        <v>31</v>
      </c>
      <c r="B77" s="18"/>
      <c r="C77" s="18"/>
      <c r="D77" s="19">
        <v>18235274</v>
      </c>
      <c r="E77" s="20">
        <v>18235274</v>
      </c>
      <c r="F77" s="20">
        <v>2162287</v>
      </c>
      <c r="G77" s="20">
        <v>201871</v>
      </c>
      <c r="H77" s="20">
        <v>231263</v>
      </c>
      <c r="I77" s="20">
        <v>2595421</v>
      </c>
      <c r="J77" s="20">
        <v>193097</v>
      </c>
      <c r="K77" s="20">
        <v>1560307</v>
      </c>
      <c r="L77" s="20">
        <v>182074</v>
      </c>
      <c r="M77" s="20">
        <v>1935478</v>
      </c>
      <c r="N77" s="20"/>
      <c r="O77" s="20"/>
      <c r="P77" s="20"/>
      <c r="Q77" s="20"/>
      <c r="R77" s="20"/>
      <c r="S77" s="20"/>
      <c r="T77" s="20"/>
      <c r="U77" s="20"/>
      <c r="V77" s="20">
        <v>4530899</v>
      </c>
      <c r="W77" s="20">
        <v>8012470</v>
      </c>
      <c r="X77" s="20"/>
      <c r="Y77" s="19"/>
      <c r="Z77" s="22">
        <v>18235274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2834081</v>
      </c>
      <c r="C5" s="18">
        <v>0</v>
      </c>
      <c r="D5" s="58">
        <v>4021200</v>
      </c>
      <c r="E5" s="59">
        <v>4021200</v>
      </c>
      <c r="F5" s="59">
        <v>759576</v>
      </c>
      <c r="G5" s="59">
        <v>759576</v>
      </c>
      <c r="H5" s="59">
        <v>764549</v>
      </c>
      <c r="I5" s="59">
        <v>2283701</v>
      </c>
      <c r="J5" s="59">
        <v>770470</v>
      </c>
      <c r="K5" s="59">
        <v>776542</v>
      </c>
      <c r="L5" s="59">
        <v>782692</v>
      </c>
      <c r="M5" s="59">
        <v>2329704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4613405</v>
      </c>
      <c r="W5" s="59">
        <v>2010600</v>
      </c>
      <c r="X5" s="59">
        <v>2602805</v>
      </c>
      <c r="Y5" s="60">
        <v>129.45</v>
      </c>
      <c r="Z5" s="61">
        <v>4021200</v>
      </c>
    </row>
    <row r="6" spans="1:26" ht="13.5">
      <c r="A6" s="57" t="s">
        <v>32</v>
      </c>
      <c r="B6" s="18">
        <v>2340534</v>
      </c>
      <c r="C6" s="18">
        <v>0</v>
      </c>
      <c r="D6" s="58">
        <v>5157140</v>
      </c>
      <c r="E6" s="59">
        <v>5157140</v>
      </c>
      <c r="F6" s="59">
        <v>179166</v>
      </c>
      <c r="G6" s="59">
        <v>359280</v>
      </c>
      <c r="H6" s="59">
        <v>326552</v>
      </c>
      <c r="I6" s="59">
        <v>864998</v>
      </c>
      <c r="J6" s="59">
        <v>281292</v>
      </c>
      <c r="K6" s="59">
        <v>312087</v>
      </c>
      <c r="L6" s="59">
        <v>298345</v>
      </c>
      <c r="M6" s="59">
        <v>891724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1756722</v>
      </c>
      <c r="W6" s="59">
        <v>2578570</v>
      </c>
      <c r="X6" s="59">
        <v>-821848</v>
      </c>
      <c r="Y6" s="60">
        <v>-31.87</v>
      </c>
      <c r="Z6" s="61">
        <v>5157140</v>
      </c>
    </row>
    <row r="7" spans="1:26" ht="13.5">
      <c r="A7" s="57" t="s">
        <v>33</v>
      </c>
      <c r="B7" s="18">
        <v>729251</v>
      </c>
      <c r="C7" s="18">
        <v>0</v>
      </c>
      <c r="D7" s="58">
        <v>1450000</v>
      </c>
      <c r="E7" s="59">
        <v>1450000</v>
      </c>
      <c r="F7" s="59">
        <v>63964</v>
      </c>
      <c r="G7" s="59">
        <v>98775</v>
      </c>
      <c r="H7" s="59">
        <v>148999</v>
      </c>
      <c r="I7" s="59">
        <v>311738</v>
      </c>
      <c r="J7" s="59">
        <v>375523</v>
      </c>
      <c r="K7" s="59">
        <v>87310</v>
      </c>
      <c r="L7" s="59">
        <v>4549</v>
      </c>
      <c r="M7" s="59">
        <v>467382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779120</v>
      </c>
      <c r="W7" s="59">
        <v>725000</v>
      </c>
      <c r="X7" s="59">
        <v>54120</v>
      </c>
      <c r="Y7" s="60">
        <v>7.46</v>
      </c>
      <c r="Z7" s="61">
        <v>1450000</v>
      </c>
    </row>
    <row r="8" spans="1:26" ht="13.5">
      <c r="A8" s="57" t="s">
        <v>34</v>
      </c>
      <c r="B8" s="18">
        <v>50693343</v>
      </c>
      <c r="C8" s="18">
        <v>0</v>
      </c>
      <c r="D8" s="58">
        <v>57379399</v>
      </c>
      <c r="E8" s="59">
        <v>57379399</v>
      </c>
      <c r="F8" s="59">
        <v>22326048</v>
      </c>
      <c r="G8" s="59">
        <v>449945</v>
      </c>
      <c r="H8" s="59">
        <v>351286</v>
      </c>
      <c r="I8" s="59">
        <v>23127279</v>
      </c>
      <c r="J8" s="59">
        <v>747285</v>
      </c>
      <c r="K8" s="59">
        <v>17592703</v>
      </c>
      <c r="L8" s="59">
        <v>2813894</v>
      </c>
      <c r="M8" s="59">
        <v>21153882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44281161</v>
      </c>
      <c r="W8" s="59">
        <v>28689700</v>
      </c>
      <c r="X8" s="59">
        <v>15591461</v>
      </c>
      <c r="Y8" s="60">
        <v>54.35</v>
      </c>
      <c r="Z8" s="61">
        <v>57379399</v>
      </c>
    </row>
    <row r="9" spans="1:26" ht="13.5">
      <c r="A9" s="57" t="s">
        <v>35</v>
      </c>
      <c r="B9" s="18">
        <v>3405089</v>
      </c>
      <c r="C9" s="18">
        <v>0</v>
      </c>
      <c r="D9" s="58">
        <v>4168450</v>
      </c>
      <c r="E9" s="59">
        <v>4168450</v>
      </c>
      <c r="F9" s="59">
        <v>239710</v>
      </c>
      <c r="G9" s="59">
        <v>240229</v>
      </c>
      <c r="H9" s="59">
        <v>201154</v>
      </c>
      <c r="I9" s="59">
        <v>681093</v>
      </c>
      <c r="J9" s="59">
        <v>208283</v>
      </c>
      <c r="K9" s="59">
        <v>191344</v>
      </c>
      <c r="L9" s="59">
        <v>191344</v>
      </c>
      <c r="M9" s="59">
        <v>590971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1272064</v>
      </c>
      <c r="W9" s="59">
        <v>2084225</v>
      </c>
      <c r="X9" s="59">
        <v>-812161</v>
      </c>
      <c r="Y9" s="60">
        <v>-38.97</v>
      </c>
      <c r="Z9" s="61">
        <v>4168450</v>
      </c>
    </row>
    <row r="10" spans="1:26" ht="25.5">
      <c r="A10" s="62" t="s">
        <v>105</v>
      </c>
      <c r="B10" s="63">
        <f>SUM(B5:B9)</f>
        <v>60002298</v>
      </c>
      <c r="C10" s="63">
        <f>SUM(C5:C9)</f>
        <v>0</v>
      </c>
      <c r="D10" s="64">
        <f aca="true" t="shared" si="0" ref="D10:Z10">SUM(D5:D9)</f>
        <v>72176189</v>
      </c>
      <c r="E10" s="65">
        <f t="shared" si="0"/>
        <v>72176189</v>
      </c>
      <c r="F10" s="65">
        <f t="shared" si="0"/>
        <v>23568464</v>
      </c>
      <c r="G10" s="65">
        <f t="shared" si="0"/>
        <v>1907805</v>
      </c>
      <c r="H10" s="65">
        <f t="shared" si="0"/>
        <v>1792540</v>
      </c>
      <c r="I10" s="65">
        <f t="shared" si="0"/>
        <v>27268809</v>
      </c>
      <c r="J10" s="65">
        <f t="shared" si="0"/>
        <v>2382853</v>
      </c>
      <c r="K10" s="65">
        <f t="shared" si="0"/>
        <v>18959986</v>
      </c>
      <c r="L10" s="65">
        <f t="shared" si="0"/>
        <v>4090824</v>
      </c>
      <c r="M10" s="65">
        <f t="shared" si="0"/>
        <v>25433663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52702472</v>
      </c>
      <c r="W10" s="65">
        <f t="shared" si="0"/>
        <v>36088095</v>
      </c>
      <c r="X10" s="65">
        <f t="shared" si="0"/>
        <v>16614377</v>
      </c>
      <c r="Y10" s="66">
        <f>+IF(W10&lt;&gt;0,(X10/W10)*100,0)</f>
        <v>46.03838745159588</v>
      </c>
      <c r="Z10" s="67">
        <f t="shared" si="0"/>
        <v>72176189</v>
      </c>
    </row>
    <row r="11" spans="1:26" ht="13.5">
      <c r="A11" s="57" t="s">
        <v>36</v>
      </c>
      <c r="B11" s="18">
        <v>26898478</v>
      </c>
      <c r="C11" s="18">
        <v>0</v>
      </c>
      <c r="D11" s="58">
        <v>32785948</v>
      </c>
      <c r="E11" s="59">
        <v>32785948</v>
      </c>
      <c r="F11" s="59">
        <v>2490591</v>
      </c>
      <c r="G11" s="59">
        <v>2126005</v>
      </c>
      <c r="H11" s="59">
        <v>2241227</v>
      </c>
      <c r="I11" s="59">
        <v>6857823</v>
      </c>
      <c r="J11" s="59">
        <v>2420169</v>
      </c>
      <c r="K11" s="59">
        <v>2710580</v>
      </c>
      <c r="L11" s="59">
        <v>2411687</v>
      </c>
      <c r="M11" s="59">
        <v>7542436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14400259</v>
      </c>
      <c r="W11" s="59">
        <v>16392974</v>
      </c>
      <c r="X11" s="59">
        <v>-1992715</v>
      </c>
      <c r="Y11" s="60">
        <v>-12.16</v>
      </c>
      <c r="Z11" s="61">
        <v>32785948</v>
      </c>
    </row>
    <row r="12" spans="1:26" ht="13.5">
      <c r="A12" s="57" t="s">
        <v>37</v>
      </c>
      <c r="B12" s="18">
        <v>7046876</v>
      </c>
      <c r="C12" s="18">
        <v>0</v>
      </c>
      <c r="D12" s="58">
        <v>7356707</v>
      </c>
      <c r="E12" s="59">
        <v>7356707</v>
      </c>
      <c r="F12" s="59">
        <v>627865</v>
      </c>
      <c r="G12" s="59">
        <v>625460</v>
      </c>
      <c r="H12" s="59">
        <v>662037</v>
      </c>
      <c r="I12" s="59">
        <v>1915362</v>
      </c>
      <c r="J12" s="59">
        <v>627806</v>
      </c>
      <c r="K12" s="59">
        <v>645440</v>
      </c>
      <c r="L12" s="59">
        <v>641073</v>
      </c>
      <c r="M12" s="59">
        <v>1914319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3829681</v>
      </c>
      <c r="W12" s="59">
        <v>3678354</v>
      </c>
      <c r="X12" s="59">
        <v>151327</v>
      </c>
      <c r="Y12" s="60">
        <v>4.11</v>
      </c>
      <c r="Z12" s="61">
        <v>7356707</v>
      </c>
    </row>
    <row r="13" spans="1:26" ht="13.5">
      <c r="A13" s="57" t="s">
        <v>106</v>
      </c>
      <c r="B13" s="18">
        <v>40527</v>
      </c>
      <c r="C13" s="18">
        <v>0</v>
      </c>
      <c r="D13" s="58">
        <v>3269850</v>
      </c>
      <c r="E13" s="59">
        <v>3269850</v>
      </c>
      <c r="F13" s="59">
        <v>272379</v>
      </c>
      <c r="G13" s="59">
        <v>294251</v>
      </c>
      <c r="H13" s="59">
        <v>0</v>
      </c>
      <c r="I13" s="59">
        <v>566630</v>
      </c>
      <c r="J13" s="59">
        <v>0</v>
      </c>
      <c r="K13" s="59">
        <v>817680</v>
      </c>
      <c r="L13" s="59">
        <v>272489</v>
      </c>
      <c r="M13" s="59">
        <v>1090169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1656799</v>
      </c>
      <c r="W13" s="59">
        <v>1634925</v>
      </c>
      <c r="X13" s="59">
        <v>21874</v>
      </c>
      <c r="Y13" s="60">
        <v>1.34</v>
      </c>
      <c r="Z13" s="61">
        <v>3269850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1290568</v>
      </c>
      <c r="C15" s="18">
        <v>0</v>
      </c>
      <c r="D15" s="58">
        <v>1500000</v>
      </c>
      <c r="E15" s="59">
        <v>1500000</v>
      </c>
      <c r="F15" s="59">
        <v>108832</v>
      </c>
      <c r="G15" s="59">
        <v>131511</v>
      </c>
      <c r="H15" s="59">
        <v>129690</v>
      </c>
      <c r="I15" s="59">
        <v>370033</v>
      </c>
      <c r="J15" s="59">
        <v>122765</v>
      </c>
      <c r="K15" s="59">
        <v>0</v>
      </c>
      <c r="L15" s="59">
        <v>0</v>
      </c>
      <c r="M15" s="59">
        <v>122765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492798</v>
      </c>
      <c r="W15" s="59">
        <v>750000</v>
      </c>
      <c r="X15" s="59">
        <v>-257202</v>
      </c>
      <c r="Y15" s="60">
        <v>-34.29</v>
      </c>
      <c r="Z15" s="61">
        <v>1500000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31019633</v>
      </c>
      <c r="C17" s="18">
        <v>0</v>
      </c>
      <c r="D17" s="58">
        <v>32186670</v>
      </c>
      <c r="E17" s="59">
        <v>32186670</v>
      </c>
      <c r="F17" s="59">
        <v>2236945</v>
      </c>
      <c r="G17" s="59">
        <v>2666687</v>
      </c>
      <c r="H17" s="59">
        <v>1669676</v>
      </c>
      <c r="I17" s="59">
        <v>6573308</v>
      </c>
      <c r="J17" s="59">
        <v>1836305</v>
      </c>
      <c r="K17" s="59">
        <v>2544986</v>
      </c>
      <c r="L17" s="59">
        <v>2869986</v>
      </c>
      <c r="M17" s="59">
        <v>7251277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13824585</v>
      </c>
      <c r="W17" s="59">
        <v>16093335</v>
      </c>
      <c r="X17" s="59">
        <v>-2268750</v>
      </c>
      <c r="Y17" s="60">
        <v>-14.1</v>
      </c>
      <c r="Z17" s="61">
        <v>32186670</v>
      </c>
    </row>
    <row r="18" spans="1:26" ht="13.5">
      <c r="A18" s="69" t="s">
        <v>42</v>
      </c>
      <c r="B18" s="70">
        <f>SUM(B11:B17)</f>
        <v>66296082</v>
      </c>
      <c r="C18" s="70">
        <f>SUM(C11:C17)</f>
        <v>0</v>
      </c>
      <c r="D18" s="71">
        <f aca="true" t="shared" si="1" ref="D18:Z18">SUM(D11:D17)</f>
        <v>77099175</v>
      </c>
      <c r="E18" s="72">
        <f t="shared" si="1"/>
        <v>77099175</v>
      </c>
      <c r="F18" s="72">
        <f t="shared" si="1"/>
        <v>5736612</v>
      </c>
      <c r="G18" s="72">
        <f t="shared" si="1"/>
        <v>5843914</v>
      </c>
      <c r="H18" s="72">
        <f t="shared" si="1"/>
        <v>4702630</v>
      </c>
      <c r="I18" s="72">
        <f t="shared" si="1"/>
        <v>16283156</v>
      </c>
      <c r="J18" s="72">
        <f t="shared" si="1"/>
        <v>5007045</v>
      </c>
      <c r="K18" s="72">
        <f t="shared" si="1"/>
        <v>6718686</v>
      </c>
      <c r="L18" s="72">
        <f t="shared" si="1"/>
        <v>6195235</v>
      </c>
      <c r="M18" s="72">
        <f t="shared" si="1"/>
        <v>17920966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34204122</v>
      </c>
      <c r="W18" s="72">
        <f t="shared" si="1"/>
        <v>38549588</v>
      </c>
      <c r="X18" s="72">
        <f t="shared" si="1"/>
        <v>-4345466</v>
      </c>
      <c r="Y18" s="66">
        <f>+IF(W18&lt;&gt;0,(X18/W18)*100,0)</f>
        <v>-11.272405816632853</v>
      </c>
      <c r="Z18" s="73">
        <f t="shared" si="1"/>
        <v>77099175</v>
      </c>
    </row>
    <row r="19" spans="1:26" ht="13.5">
      <c r="A19" s="69" t="s">
        <v>43</v>
      </c>
      <c r="B19" s="74">
        <f>+B10-B18</f>
        <v>-6293784</v>
      </c>
      <c r="C19" s="74">
        <f>+C10-C18</f>
        <v>0</v>
      </c>
      <c r="D19" s="75">
        <f aca="true" t="shared" si="2" ref="D19:Z19">+D10-D18</f>
        <v>-4922986</v>
      </c>
      <c r="E19" s="76">
        <f t="shared" si="2"/>
        <v>-4922986</v>
      </c>
      <c r="F19" s="76">
        <f t="shared" si="2"/>
        <v>17831852</v>
      </c>
      <c r="G19" s="76">
        <f t="shared" si="2"/>
        <v>-3936109</v>
      </c>
      <c r="H19" s="76">
        <f t="shared" si="2"/>
        <v>-2910090</v>
      </c>
      <c r="I19" s="76">
        <f t="shared" si="2"/>
        <v>10985653</v>
      </c>
      <c r="J19" s="76">
        <f t="shared" si="2"/>
        <v>-2624192</v>
      </c>
      <c r="K19" s="76">
        <f t="shared" si="2"/>
        <v>12241300</v>
      </c>
      <c r="L19" s="76">
        <f t="shared" si="2"/>
        <v>-2104411</v>
      </c>
      <c r="M19" s="76">
        <f t="shared" si="2"/>
        <v>7512697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18498350</v>
      </c>
      <c r="W19" s="76">
        <f>IF(E10=E18,0,W10-W18)</f>
        <v>-2461493</v>
      </c>
      <c r="X19" s="76">
        <f t="shared" si="2"/>
        <v>20959843</v>
      </c>
      <c r="Y19" s="77">
        <f>+IF(W19&lt;&gt;0,(X19/W19)*100,0)</f>
        <v>-851.5093481882743</v>
      </c>
      <c r="Z19" s="78">
        <f t="shared" si="2"/>
        <v>-4922986</v>
      </c>
    </row>
    <row r="20" spans="1:26" ht="13.5">
      <c r="A20" s="57" t="s">
        <v>44</v>
      </c>
      <c r="B20" s="18">
        <v>15382092</v>
      </c>
      <c r="C20" s="18">
        <v>0</v>
      </c>
      <c r="D20" s="58">
        <v>19041600</v>
      </c>
      <c r="E20" s="59">
        <v>19041600</v>
      </c>
      <c r="F20" s="59">
        <v>0</v>
      </c>
      <c r="G20" s="59">
        <v>683794</v>
      </c>
      <c r="H20" s="59">
        <v>600816</v>
      </c>
      <c r="I20" s="59">
        <v>1284610</v>
      </c>
      <c r="J20" s="59">
        <v>666432</v>
      </c>
      <c r="K20" s="59">
        <v>63564</v>
      </c>
      <c r="L20" s="59">
        <v>309770</v>
      </c>
      <c r="M20" s="59">
        <v>1039766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2324376</v>
      </c>
      <c r="W20" s="59">
        <v>9520800</v>
      </c>
      <c r="X20" s="59">
        <v>-7196424</v>
      </c>
      <c r="Y20" s="60">
        <v>-75.59</v>
      </c>
      <c r="Z20" s="61">
        <v>19041600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9088308</v>
      </c>
      <c r="C22" s="85">
        <f>SUM(C19:C21)</f>
        <v>0</v>
      </c>
      <c r="D22" s="86">
        <f aca="true" t="shared" si="3" ref="D22:Z22">SUM(D19:D21)</f>
        <v>14118614</v>
      </c>
      <c r="E22" s="87">
        <f t="shared" si="3"/>
        <v>14118614</v>
      </c>
      <c r="F22" s="87">
        <f t="shared" si="3"/>
        <v>17831852</v>
      </c>
      <c r="G22" s="87">
        <f t="shared" si="3"/>
        <v>-3252315</v>
      </c>
      <c r="H22" s="87">
        <f t="shared" si="3"/>
        <v>-2309274</v>
      </c>
      <c r="I22" s="87">
        <f t="shared" si="3"/>
        <v>12270263</v>
      </c>
      <c r="J22" s="87">
        <f t="shared" si="3"/>
        <v>-1957760</v>
      </c>
      <c r="K22" s="87">
        <f t="shared" si="3"/>
        <v>12304864</v>
      </c>
      <c r="L22" s="87">
        <f t="shared" si="3"/>
        <v>-1794641</v>
      </c>
      <c r="M22" s="87">
        <f t="shared" si="3"/>
        <v>8552463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20822726</v>
      </c>
      <c r="W22" s="87">
        <f t="shared" si="3"/>
        <v>7059307</v>
      </c>
      <c r="X22" s="87">
        <f t="shared" si="3"/>
        <v>13763419</v>
      </c>
      <c r="Y22" s="88">
        <f>+IF(W22&lt;&gt;0,(X22/W22)*100,0)</f>
        <v>194.9684154549448</v>
      </c>
      <c r="Z22" s="89">
        <f t="shared" si="3"/>
        <v>14118614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9088308</v>
      </c>
      <c r="C24" s="74">
        <f>SUM(C22:C23)</f>
        <v>0</v>
      </c>
      <c r="D24" s="75">
        <f aca="true" t="shared" si="4" ref="D24:Z24">SUM(D22:D23)</f>
        <v>14118614</v>
      </c>
      <c r="E24" s="76">
        <f t="shared" si="4"/>
        <v>14118614</v>
      </c>
      <c r="F24" s="76">
        <f t="shared" si="4"/>
        <v>17831852</v>
      </c>
      <c r="G24" s="76">
        <f t="shared" si="4"/>
        <v>-3252315</v>
      </c>
      <c r="H24" s="76">
        <f t="shared" si="4"/>
        <v>-2309274</v>
      </c>
      <c r="I24" s="76">
        <f t="shared" si="4"/>
        <v>12270263</v>
      </c>
      <c r="J24" s="76">
        <f t="shared" si="4"/>
        <v>-1957760</v>
      </c>
      <c r="K24" s="76">
        <f t="shared" si="4"/>
        <v>12304864</v>
      </c>
      <c r="L24" s="76">
        <f t="shared" si="4"/>
        <v>-1794641</v>
      </c>
      <c r="M24" s="76">
        <f t="shared" si="4"/>
        <v>8552463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20822726</v>
      </c>
      <c r="W24" s="76">
        <f t="shared" si="4"/>
        <v>7059307</v>
      </c>
      <c r="X24" s="76">
        <f t="shared" si="4"/>
        <v>13763419</v>
      </c>
      <c r="Y24" s="77">
        <f>+IF(W24&lt;&gt;0,(X24/W24)*100,0)</f>
        <v>194.9684154549448</v>
      </c>
      <c r="Z24" s="78">
        <f t="shared" si="4"/>
        <v>14118614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23866952</v>
      </c>
      <c r="E27" s="99">
        <v>23866952</v>
      </c>
      <c r="F27" s="99">
        <v>470150</v>
      </c>
      <c r="G27" s="99">
        <v>876180</v>
      </c>
      <c r="H27" s="99">
        <v>627002</v>
      </c>
      <c r="I27" s="99">
        <v>1973332</v>
      </c>
      <c r="J27" s="99">
        <v>648943</v>
      </c>
      <c r="K27" s="99">
        <v>85284</v>
      </c>
      <c r="L27" s="99">
        <v>524799</v>
      </c>
      <c r="M27" s="99">
        <v>1259026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3232358</v>
      </c>
      <c r="W27" s="99">
        <v>11933476</v>
      </c>
      <c r="X27" s="99">
        <v>-8701118</v>
      </c>
      <c r="Y27" s="100">
        <v>-72.91</v>
      </c>
      <c r="Z27" s="101">
        <v>23866952</v>
      </c>
    </row>
    <row r="28" spans="1:26" ht="13.5">
      <c r="A28" s="102" t="s">
        <v>44</v>
      </c>
      <c r="B28" s="18">
        <v>0</v>
      </c>
      <c r="C28" s="18">
        <v>0</v>
      </c>
      <c r="D28" s="58">
        <v>19041600</v>
      </c>
      <c r="E28" s="59">
        <v>19041600</v>
      </c>
      <c r="F28" s="59">
        <v>470150</v>
      </c>
      <c r="G28" s="59">
        <v>689902</v>
      </c>
      <c r="H28" s="59">
        <v>587153</v>
      </c>
      <c r="I28" s="59">
        <v>1747205</v>
      </c>
      <c r="J28" s="59">
        <v>595133</v>
      </c>
      <c r="K28" s="59">
        <v>63564</v>
      </c>
      <c r="L28" s="59">
        <v>315963</v>
      </c>
      <c r="M28" s="59">
        <v>974660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2721865</v>
      </c>
      <c r="W28" s="59">
        <v>9520800</v>
      </c>
      <c r="X28" s="59">
        <v>-6798935</v>
      </c>
      <c r="Y28" s="60">
        <v>-71.41</v>
      </c>
      <c r="Z28" s="61">
        <v>19041600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4825352</v>
      </c>
      <c r="E31" s="59">
        <v>4825352</v>
      </c>
      <c r="F31" s="59">
        <v>0</v>
      </c>
      <c r="G31" s="59">
        <v>186278</v>
      </c>
      <c r="H31" s="59">
        <v>39849</v>
      </c>
      <c r="I31" s="59">
        <v>226127</v>
      </c>
      <c r="J31" s="59">
        <v>53810</v>
      </c>
      <c r="K31" s="59">
        <v>21720</v>
      </c>
      <c r="L31" s="59">
        <v>208836</v>
      </c>
      <c r="M31" s="59">
        <v>284366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510493</v>
      </c>
      <c r="W31" s="59">
        <v>2412676</v>
      </c>
      <c r="X31" s="59">
        <v>-1902183</v>
      </c>
      <c r="Y31" s="60">
        <v>-78.84</v>
      </c>
      <c r="Z31" s="61">
        <v>4825352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23866952</v>
      </c>
      <c r="E32" s="99">
        <f t="shared" si="5"/>
        <v>23866952</v>
      </c>
      <c r="F32" s="99">
        <f t="shared" si="5"/>
        <v>470150</v>
      </c>
      <c r="G32" s="99">
        <f t="shared" si="5"/>
        <v>876180</v>
      </c>
      <c r="H32" s="99">
        <f t="shared" si="5"/>
        <v>627002</v>
      </c>
      <c r="I32" s="99">
        <f t="shared" si="5"/>
        <v>1973332</v>
      </c>
      <c r="J32" s="99">
        <f t="shared" si="5"/>
        <v>648943</v>
      </c>
      <c r="K32" s="99">
        <f t="shared" si="5"/>
        <v>85284</v>
      </c>
      <c r="L32" s="99">
        <f t="shared" si="5"/>
        <v>524799</v>
      </c>
      <c r="M32" s="99">
        <f t="shared" si="5"/>
        <v>1259026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3232358</v>
      </c>
      <c r="W32" s="99">
        <f t="shared" si="5"/>
        <v>11933476</v>
      </c>
      <c r="X32" s="99">
        <f t="shared" si="5"/>
        <v>-8701118</v>
      </c>
      <c r="Y32" s="100">
        <f>+IF(W32&lt;&gt;0,(X32/W32)*100,0)</f>
        <v>-72.91352494445039</v>
      </c>
      <c r="Z32" s="101">
        <f t="shared" si="5"/>
        <v>23866952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20425047</v>
      </c>
      <c r="C35" s="18">
        <v>0</v>
      </c>
      <c r="D35" s="58">
        <v>13488300</v>
      </c>
      <c r="E35" s="59">
        <v>13488300</v>
      </c>
      <c r="F35" s="59">
        <v>29796612</v>
      </c>
      <c r="G35" s="59">
        <v>33479454</v>
      </c>
      <c r="H35" s="59">
        <v>38467302</v>
      </c>
      <c r="I35" s="59">
        <v>38467302</v>
      </c>
      <c r="J35" s="59">
        <v>23385633</v>
      </c>
      <c r="K35" s="59">
        <v>37765816</v>
      </c>
      <c r="L35" s="59">
        <v>37765816</v>
      </c>
      <c r="M35" s="59">
        <v>37765816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37765816</v>
      </c>
      <c r="W35" s="59">
        <v>6744150</v>
      </c>
      <c r="X35" s="59">
        <v>31021666</v>
      </c>
      <c r="Y35" s="60">
        <v>459.98</v>
      </c>
      <c r="Z35" s="61">
        <v>13488300</v>
      </c>
    </row>
    <row r="36" spans="1:26" ht="13.5">
      <c r="A36" s="57" t="s">
        <v>53</v>
      </c>
      <c r="B36" s="18">
        <v>92848683</v>
      </c>
      <c r="C36" s="18">
        <v>0</v>
      </c>
      <c r="D36" s="58">
        <v>126900000</v>
      </c>
      <c r="E36" s="59">
        <v>126900000</v>
      </c>
      <c r="F36" s="59">
        <v>97949694</v>
      </c>
      <c r="G36" s="59">
        <v>97949694</v>
      </c>
      <c r="H36" s="59">
        <v>103760313</v>
      </c>
      <c r="I36" s="59">
        <v>103760313</v>
      </c>
      <c r="J36" s="59">
        <v>108760313</v>
      </c>
      <c r="K36" s="59">
        <v>108760313</v>
      </c>
      <c r="L36" s="59">
        <v>108760313</v>
      </c>
      <c r="M36" s="59">
        <v>108760313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108760313</v>
      </c>
      <c r="W36" s="59">
        <v>63450000</v>
      </c>
      <c r="X36" s="59">
        <v>45310313</v>
      </c>
      <c r="Y36" s="60">
        <v>71.41</v>
      </c>
      <c r="Z36" s="61">
        <v>126900000</v>
      </c>
    </row>
    <row r="37" spans="1:26" ht="13.5">
      <c r="A37" s="57" t="s">
        <v>54</v>
      </c>
      <c r="B37" s="18">
        <v>13117478</v>
      </c>
      <c r="C37" s="18">
        <v>0</v>
      </c>
      <c r="D37" s="58">
        <v>12185300</v>
      </c>
      <c r="E37" s="59">
        <v>12185300</v>
      </c>
      <c r="F37" s="59">
        <v>18538306</v>
      </c>
      <c r="G37" s="59">
        <v>20541669</v>
      </c>
      <c r="H37" s="59">
        <v>20107891</v>
      </c>
      <c r="I37" s="59">
        <v>20107891</v>
      </c>
      <c r="J37" s="59">
        <v>30107891</v>
      </c>
      <c r="K37" s="59">
        <v>10502945</v>
      </c>
      <c r="L37" s="59">
        <v>10502945</v>
      </c>
      <c r="M37" s="59">
        <v>10502945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10502945</v>
      </c>
      <c r="W37" s="59">
        <v>6092650</v>
      </c>
      <c r="X37" s="59">
        <v>4410295</v>
      </c>
      <c r="Y37" s="60">
        <v>72.39</v>
      </c>
      <c r="Z37" s="61">
        <v>12185300</v>
      </c>
    </row>
    <row r="38" spans="1:26" ht="13.5">
      <c r="A38" s="57" t="s">
        <v>55</v>
      </c>
      <c r="B38" s="18">
        <v>423530</v>
      </c>
      <c r="C38" s="18">
        <v>0</v>
      </c>
      <c r="D38" s="58">
        <v>3918302</v>
      </c>
      <c r="E38" s="59">
        <v>3918302</v>
      </c>
      <c r="F38" s="59">
        <v>3696025</v>
      </c>
      <c r="G38" s="59">
        <v>3696025</v>
      </c>
      <c r="H38" s="59">
        <v>3696025</v>
      </c>
      <c r="I38" s="59">
        <v>3696025</v>
      </c>
      <c r="J38" s="59">
        <v>3696055</v>
      </c>
      <c r="K38" s="59">
        <v>3696055</v>
      </c>
      <c r="L38" s="59">
        <v>3696055</v>
      </c>
      <c r="M38" s="59">
        <v>3696055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3696055</v>
      </c>
      <c r="W38" s="59">
        <v>1959151</v>
      </c>
      <c r="X38" s="59">
        <v>1736904</v>
      </c>
      <c r="Y38" s="60">
        <v>88.66</v>
      </c>
      <c r="Z38" s="61">
        <v>3918302</v>
      </c>
    </row>
    <row r="39" spans="1:26" ht="13.5">
      <c r="A39" s="57" t="s">
        <v>56</v>
      </c>
      <c r="B39" s="18">
        <v>99732722</v>
      </c>
      <c r="C39" s="18">
        <v>0</v>
      </c>
      <c r="D39" s="58">
        <v>124284698</v>
      </c>
      <c r="E39" s="59">
        <v>124284698</v>
      </c>
      <c r="F39" s="59">
        <v>105511975</v>
      </c>
      <c r="G39" s="59">
        <v>107191454</v>
      </c>
      <c r="H39" s="59">
        <v>118423699</v>
      </c>
      <c r="I39" s="59">
        <v>118423699</v>
      </c>
      <c r="J39" s="59">
        <v>98342000</v>
      </c>
      <c r="K39" s="59">
        <v>132327129</v>
      </c>
      <c r="L39" s="59">
        <v>132327129</v>
      </c>
      <c r="M39" s="59">
        <v>132327129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132327129</v>
      </c>
      <c r="W39" s="59">
        <v>62142349</v>
      </c>
      <c r="X39" s="59">
        <v>70184780</v>
      </c>
      <c r="Y39" s="60">
        <v>112.94</v>
      </c>
      <c r="Z39" s="61">
        <v>124284698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18186828</v>
      </c>
      <c r="C42" s="18">
        <v>0</v>
      </c>
      <c r="D42" s="58">
        <v>19286979</v>
      </c>
      <c r="E42" s="59">
        <v>19286979</v>
      </c>
      <c r="F42" s="59">
        <v>17352701</v>
      </c>
      <c r="G42" s="59">
        <v>282492</v>
      </c>
      <c r="H42" s="59">
        <v>-4818925</v>
      </c>
      <c r="I42" s="59">
        <v>12816268</v>
      </c>
      <c r="J42" s="59">
        <v>5610080</v>
      </c>
      <c r="K42" s="59">
        <v>14399996</v>
      </c>
      <c r="L42" s="59">
        <v>-4708629</v>
      </c>
      <c r="M42" s="59">
        <v>15301447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28117715</v>
      </c>
      <c r="W42" s="59">
        <v>23037890</v>
      </c>
      <c r="X42" s="59">
        <v>5079825</v>
      </c>
      <c r="Y42" s="60">
        <v>22.05</v>
      </c>
      <c r="Z42" s="61">
        <v>19286979</v>
      </c>
    </row>
    <row r="43" spans="1:26" ht="13.5">
      <c r="A43" s="57" t="s">
        <v>59</v>
      </c>
      <c r="B43" s="18">
        <v>-16335950</v>
      </c>
      <c r="C43" s="18">
        <v>0</v>
      </c>
      <c r="D43" s="58">
        <v>-24136802</v>
      </c>
      <c r="E43" s="59">
        <v>-24136802</v>
      </c>
      <c r="F43" s="59">
        <v>-470145</v>
      </c>
      <c r="G43" s="59">
        <v>-1010661</v>
      </c>
      <c r="H43" s="59">
        <v>-642997</v>
      </c>
      <c r="I43" s="59">
        <v>-2123803</v>
      </c>
      <c r="J43" s="59">
        <v>6851000</v>
      </c>
      <c r="K43" s="59">
        <v>-84558</v>
      </c>
      <c r="L43" s="59">
        <v>-524799</v>
      </c>
      <c r="M43" s="59">
        <v>6241643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4117840</v>
      </c>
      <c r="W43" s="59">
        <v>-7571288</v>
      </c>
      <c r="X43" s="59">
        <v>11689128</v>
      </c>
      <c r="Y43" s="60">
        <v>-154.39</v>
      </c>
      <c r="Z43" s="61">
        <v>-24136802</v>
      </c>
    </row>
    <row r="44" spans="1:26" ht="13.5">
      <c r="A44" s="57" t="s">
        <v>60</v>
      </c>
      <c r="B44" s="18">
        <v>0</v>
      </c>
      <c r="C44" s="18">
        <v>0</v>
      </c>
      <c r="D44" s="58">
        <v>-218300</v>
      </c>
      <c r="E44" s="59">
        <v>-218300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-218300</v>
      </c>
    </row>
    <row r="45" spans="1:26" ht="13.5">
      <c r="A45" s="69" t="s">
        <v>61</v>
      </c>
      <c r="B45" s="21">
        <v>15982579</v>
      </c>
      <c r="C45" s="21">
        <v>0</v>
      </c>
      <c r="D45" s="98">
        <v>7367877</v>
      </c>
      <c r="E45" s="99">
        <v>7367877</v>
      </c>
      <c r="F45" s="99">
        <v>17129494</v>
      </c>
      <c r="G45" s="99">
        <v>16401325</v>
      </c>
      <c r="H45" s="99">
        <v>10939403</v>
      </c>
      <c r="I45" s="99">
        <v>10939403</v>
      </c>
      <c r="J45" s="99">
        <v>23400483</v>
      </c>
      <c r="K45" s="99">
        <v>37715921</v>
      </c>
      <c r="L45" s="99">
        <v>32482493</v>
      </c>
      <c r="M45" s="99">
        <v>32482493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32482493</v>
      </c>
      <c r="W45" s="99">
        <v>27902602</v>
      </c>
      <c r="X45" s="99">
        <v>4579891</v>
      </c>
      <c r="Y45" s="100">
        <v>16.41</v>
      </c>
      <c r="Z45" s="101">
        <v>7367877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1022069</v>
      </c>
      <c r="C49" s="51">
        <v>0</v>
      </c>
      <c r="D49" s="128">
        <v>1014994</v>
      </c>
      <c r="E49" s="53">
        <v>990661</v>
      </c>
      <c r="F49" s="53">
        <v>0</v>
      </c>
      <c r="G49" s="53">
        <v>0</v>
      </c>
      <c r="H49" s="53">
        <v>0</v>
      </c>
      <c r="I49" s="53">
        <v>978296</v>
      </c>
      <c r="J49" s="53">
        <v>0</v>
      </c>
      <c r="K49" s="53">
        <v>0</v>
      </c>
      <c r="L49" s="53">
        <v>0</v>
      </c>
      <c r="M49" s="53">
        <v>952450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2652758</v>
      </c>
      <c r="W49" s="53">
        <v>2652758</v>
      </c>
      <c r="X49" s="53">
        <v>2652758</v>
      </c>
      <c r="Y49" s="53">
        <v>12916744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25398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25398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9.641303937628933</v>
      </c>
      <c r="C58" s="5">
        <f>IF(C67=0,0,+(C76/C67)*100)</f>
        <v>0</v>
      </c>
      <c r="D58" s="6">
        <f aca="true" t="shared" si="6" ref="D58:Z58">IF(D67=0,0,+(D76/D67)*100)</f>
        <v>29.369964560912965</v>
      </c>
      <c r="E58" s="7">
        <f t="shared" si="6"/>
        <v>29.369964560912965</v>
      </c>
      <c r="F58" s="7">
        <f t="shared" si="6"/>
        <v>3.39986918663488</v>
      </c>
      <c r="G58" s="7">
        <f t="shared" si="6"/>
        <v>22.514872333883893</v>
      </c>
      <c r="H58" s="7">
        <f t="shared" si="6"/>
        <v>16.18032128809864</v>
      </c>
      <c r="I58" s="7">
        <f t="shared" si="6"/>
        <v>14.61844957225916</v>
      </c>
      <c r="J58" s="7">
        <f t="shared" si="6"/>
        <v>1.6608253880415191</v>
      </c>
      <c r="K58" s="7">
        <f t="shared" si="6"/>
        <v>1.3703001783209834</v>
      </c>
      <c r="L58" s="7">
        <f t="shared" si="6"/>
        <v>0.7094102489694409</v>
      </c>
      <c r="M58" s="7">
        <f t="shared" si="6"/>
        <v>1.2451536878653264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7.903499077789698</v>
      </c>
      <c r="W58" s="7">
        <f t="shared" si="6"/>
        <v>28.1062955858287</v>
      </c>
      <c r="X58" s="7">
        <f t="shared" si="6"/>
        <v>0</v>
      </c>
      <c r="Y58" s="7">
        <f t="shared" si="6"/>
        <v>0</v>
      </c>
      <c r="Z58" s="8">
        <f t="shared" si="6"/>
        <v>29.369964560912965</v>
      </c>
    </row>
    <row r="59" spans="1:26" ht="13.5">
      <c r="A59" s="36" t="s">
        <v>31</v>
      </c>
      <c r="B59" s="9">
        <f aca="true" t="shared" si="7" ref="B59:Z66">IF(B68=0,0,+(B77/B68)*100)</f>
        <v>13.451667408521246</v>
      </c>
      <c r="C59" s="9">
        <f t="shared" si="7"/>
        <v>0</v>
      </c>
      <c r="D59" s="2">
        <f t="shared" si="7"/>
        <v>18.75</v>
      </c>
      <c r="E59" s="10">
        <f t="shared" si="7"/>
        <v>18.75</v>
      </c>
      <c r="F59" s="10">
        <f t="shared" si="7"/>
        <v>0.40496276870253933</v>
      </c>
      <c r="G59" s="10">
        <f t="shared" si="7"/>
        <v>24.512491179289498</v>
      </c>
      <c r="H59" s="10">
        <f t="shared" si="7"/>
        <v>20.481294827640685</v>
      </c>
      <c r="I59" s="10">
        <f t="shared" si="7"/>
        <v>15.13291625854424</v>
      </c>
      <c r="J59" s="10">
        <f t="shared" si="7"/>
        <v>0.2327614353270772</v>
      </c>
      <c r="K59" s="10">
        <f t="shared" si="7"/>
        <v>0</v>
      </c>
      <c r="L59" s="10">
        <f t="shared" si="7"/>
        <v>0.04607833844144628</v>
      </c>
      <c r="M59" s="10">
        <f t="shared" si="7"/>
        <v>0.09294659125617451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7.612931424900207</v>
      </c>
      <c r="W59" s="10">
        <f t="shared" si="7"/>
        <v>15.625</v>
      </c>
      <c r="X59" s="10">
        <f t="shared" si="7"/>
        <v>0</v>
      </c>
      <c r="Y59" s="10">
        <f t="shared" si="7"/>
        <v>0</v>
      </c>
      <c r="Z59" s="11">
        <f t="shared" si="7"/>
        <v>18.75</v>
      </c>
    </row>
    <row r="60" spans="1:26" ht="13.5">
      <c r="A60" s="37" t="s">
        <v>32</v>
      </c>
      <c r="B60" s="12">
        <f t="shared" si="7"/>
        <v>5.212101170074863</v>
      </c>
      <c r="C60" s="12">
        <f t="shared" si="7"/>
        <v>0</v>
      </c>
      <c r="D60" s="3">
        <f t="shared" si="7"/>
        <v>36.6489178110348</v>
      </c>
      <c r="E60" s="13">
        <f t="shared" si="7"/>
        <v>36.6489178110348</v>
      </c>
      <c r="F60" s="13">
        <f t="shared" si="7"/>
        <v>16.096804081131463</v>
      </c>
      <c r="G60" s="13">
        <f t="shared" si="7"/>
        <v>18.291583166332664</v>
      </c>
      <c r="H60" s="13">
        <f t="shared" si="7"/>
        <v>6.176045469021779</v>
      </c>
      <c r="I60" s="13">
        <f t="shared" si="7"/>
        <v>13.26315205353076</v>
      </c>
      <c r="J60" s="13">
        <f t="shared" si="7"/>
        <v>5.51704278827695</v>
      </c>
      <c r="K60" s="13">
        <f t="shared" si="7"/>
        <v>4.7054186813292445</v>
      </c>
      <c r="L60" s="13">
        <f t="shared" si="7"/>
        <v>2.398230236806382</v>
      </c>
      <c r="M60" s="13">
        <f t="shared" si="7"/>
        <v>4.189525009980667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8.657317435541877</v>
      </c>
      <c r="W60" s="13">
        <f t="shared" si="7"/>
        <v>36.63262971336827</v>
      </c>
      <c r="X60" s="13">
        <f t="shared" si="7"/>
        <v>0</v>
      </c>
      <c r="Y60" s="13">
        <f t="shared" si="7"/>
        <v>0</v>
      </c>
      <c r="Z60" s="14">
        <f t="shared" si="7"/>
        <v>36.6489178110348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1.8836021515801393</v>
      </c>
      <c r="E65" s="13">
        <f t="shared" si="7"/>
        <v>1.8836021515801393</v>
      </c>
      <c r="F65" s="13">
        <f t="shared" si="7"/>
        <v>15.497918131788396</v>
      </c>
      <c r="G65" s="13">
        <f t="shared" si="7"/>
        <v>16.201291471832555</v>
      </c>
      <c r="H65" s="13">
        <f t="shared" si="7"/>
        <v>5.117714789681276</v>
      </c>
      <c r="I65" s="13">
        <f t="shared" si="7"/>
        <v>11.871356927992897</v>
      </c>
      <c r="J65" s="13">
        <f t="shared" si="7"/>
        <v>3.871421867667762</v>
      </c>
      <c r="K65" s="13">
        <f t="shared" si="7"/>
        <v>3.654429694283966</v>
      </c>
      <c r="L65" s="13">
        <f t="shared" si="7"/>
        <v>1.907858351908026</v>
      </c>
      <c r="M65" s="13">
        <f t="shared" si="7"/>
        <v>3.138527167598943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7.4385133219712625</v>
      </c>
      <c r="W65" s="13">
        <f t="shared" si="7"/>
        <v>1.8673140539136033</v>
      </c>
      <c r="X65" s="13">
        <f t="shared" si="7"/>
        <v>0</v>
      </c>
      <c r="Y65" s="13">
        <f t="shared" si="7"/>
        <v>0</v>
      </c>
      <c r="Z65" s="14">
        <f t="shared" si="7"/>
        <v>1.8836021515801393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113.20754716981132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5061193</v>
      </c>
      <c r="C67" s="23"/>
      <c r="D67" s="24">
        <v>9227100</v>
      </c>
      <c r="E67" s="25">
        <v>9227100</v>
      </c>
      <c r="F67" s="25">
        <v>938742</v>
      </c>
      <c r="G67" s="25">
        <v>1118856</v>
      </c>
      <c r="H67" s="25">
        <v>1086128</v>
      </c>
      <c r="I67" s="25">
        <v>3143726</v>
      </c>
      <c r="J67" s="25">
        <v>1040868</v>
      </c>
      <c r="K67" s="25">
        <v>1071663</v>
      </c>
      <c r="L67" s="25">
        <v>1057921</v>
      </c>
      <c r="M67" s="25">
        <v>3170452</v>
      </c>
      <c r="N67" s="25"/>
      <c r="O67" s="25"/>
      <c r="P67" s="25"/>
      <c r="Q67" s="25"/>
      <c r="R67" s="25"/>
      <c r="S67" s="25"/>
      <c r="T67" s="25"/>
      <c r="U67" s="25"/>
      <c r="V67" s="25">
        <v>6314178</v>
      </c>
      <c r="W67" s="25">
        <v>4613550</v>
      </c>
      <c r="X67" s="25"/>
      <c r="Y67" s="24"/>
      <c r="Z67" s="26">
        <v>9227100</v>
      </c>
    </row>
    <row r="68" spans="1:26" ht="13.5" hidden="1">
      <c r="A68" s="36" t="s">
        <v>31</v>
      </c>
      <c r="B68" s="18">
        <v>2720659</v>
      </c>
      <c r="C68" s="18"/>
      <c r="D68" s="19">
        <v>4000000</v>
      </c>
      <c r="E68" s="20">
        <v>4000000</v>
      </c>
      <c r="F68" s="20">
        <v>759576</v>
      </c>
      <c r="G68" s="20">
        <v>759576</v>
      </c>
      <c r="H68" s="20">
        <v>759576</v>
      </c>
      <c r="I68" s="20">
        <v>2278728</v>
      </c>
      <c r="J68" s="20">
        <v>759576</v>
      </c>
      <c r="K68" s="20">
        <v>759576</v>
      </c>
      <c r="L68" s="20">
        <v>759576</v>
      </c>
      <c r="M68" s="20">
        <v>2278728</v>
      </c>
      <c r="N68" s="20"/>
      <c r="O68" s="20"/>
      <c r="P68" s="20"/>
      <c r="Q68" s="20"/>
      <c r="R68" s="20"/>
      <c r="S68" s="20"/>
      <c r="T68" s="20"/>
      <c r="U68" s="20"/>
      <c r="V68" s="20">
        <v>4557456</v>
      </c>
      <c r="W68" s="20">
        <v>2000000</v>
      </c>
      <c r="X68" s="20"/>
      <c r="Y68" s="19"/>
      <c r="Z68" s="22">
        <v>4000000</v>
      </c>
    </row>
    <row r="69" spans="1:26" ht="13.5" hidden="1">
      <c r="A69" s="37" t="s">
        <v>32</v>
      </c>
      <c r="B69" s="18">
        <v>2340534</v>
      </c>
      <c r="C69" s="18"/>
      <c r="D69" s="19">
        <v>5157140</v>
      </c>
      <c r="E69" s="20">
        <v>5157140</v>
      </c>
      <c r="F69" s="20">
        <v>179166</v>
      </c>
      <c r="G69" s="20">
        <v>359280</v>
      </c>
      <c r="H69" s="20">
        <v>326552</v>
      </c>
      <c r="I69" s="20">
        <v>864998</v>
      </c>
      <c r="J69" s="20">
        <v>281292</v>
      </c>
      <c r="K69" s="20">
        <v>312087</v>
      </c>
      <c r="L69" s="20">
        <v>298345</v>
      </c>
      <c r="M69" s="20">
        <v>891724</v>
      </c>
      <c r="N69" s="20"/>
      <c r="O69" s="20"/>
      <c r="P69" s="20"/>
      <c r="Q69" s="20"/>
      <c r="R69" s="20"/>
      <c r="S69" s="20"/>
      <c r="T69" s="20"/>
      <c r="U69" s="20"/>
      <c r="V69" s="20">
        <v>1756722</v>
      </c>
      <c r="W69" s="20">
        <v>2578570</v>
      </c>
      <c r="X69" s="20"/>
      <c r="Y69" s="19"/>
      <c r="Z69" s="22">
        <v>5157140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2340534</v>
      </c>
      <c r="C74" s="18"/>
      <c r="D74" s="19">
        <v>5157140</v>
      </c>
      <c r="E74" s="20">
        <v>5157140</v>
      </c>
      <c r="F74" s="20">
        <v>179166</v>
      </c>
      <c r="G74" s="20">
        <v>359280</v>
      </c>
      <c r="H74" s="20">
        <v>326552</v>
      </c>
      <c r="I74" s="20">
        <v>864998</v>
      </c>
      <c r="J74" s="20">
        <v>281292</v>
      </c>
      <c r="K74" s="20">
        <v>312087</v>
      </c>
      <c r="L74" s="20">
        <v>298345</v>
      </c>
      <c r="M74" s="20">
        <v>891724</v>
      </c>
      <c r="N74" s="20"/>
      <c r="O74" s="20"/>
      <c r="P74" s="20"/>
      <c r="Q74" s="20"/>
      <c r="R74" s="20"/>
      <c r="S74" s="20"/>
      <c r="T74" s="20"/>
      <c r="U74" s="20"/>
      <c r="V74" s="20">
        <v>1756722</v>
      </c>
      <c r="W74" s="20">
        <v>2578570</v>
      </c>
      <c r="X74" s="20"/>
      <c r="Y74" s="19"/>
      <c r="Z74" s="22">
        <v>5157140</v>
      </c>
    </row>
    <row r="75" spans="1:26" ht="13.5" hidden="1">
      <c r="A75" s="39" t="s">
        <v>118</v>
      </c>
      <c r="B75" s="27"/>
      <c r="C75" s="27"/>
      <c r="D75" s="28">
        <v>69960</v>
      </c>
      <c r="E75" s="29">
        <v>69960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34980</v>
      </c>
      <c r="X75" s="29"/>
      <c r="Y75" s="28"/>
      <c r="Z75" s="30">
        <v>69960</v>
      </c>
    </row>
    <row r="76" spans="1:26" ht="13.5" hidden="1">
      <c r="A76" s="41" t="s">
        <v>120</v>
      </c>
      <c r="B76" s="31">
        <v>487965</v>
      </c>
      <c r="C76" s="31"/>
      <c r="D76" s="32">
        <v>2709996</v>
      </c>
      <c r="E76" s="33">
        <v>2709996</v>
      </c>
      <c r="F76" s="33">
        <v>31916</v>
      </c>
      <c r="G76" s="33">
        <v>251909</v>
      </c>
      <c r="H76" s="33">
        <v>175739</v>
      </c>
      <c r="I76" s="33">
        <v>459564</v>
      </c>
      <c r="J76" s="33">
        <v>17287</v>
      </c>
      <c r="K76" s="33">
        <v>14685</v>
      </c>
      <c r="L76" s="33">
        <v>7505</v>
      </c>
      <c r="M76" s="33">
        <v>39477</v>
      </c>
      <c r="N76" s="33"/>
      <c r="O76" s="33"/>
      <c r="P76" s="33"/>
      <c r="Q76" s="33"/>
      <c r="R76" s="33"/>
      <c r="S76" s="33"/>
      <c r="T76" s="33"/>
      <c r="U76" s="33"/>
      <c r="V76" s="33">
        <v>499041</v>
      </c>
      <c r="W76" s="33">
        <v>1296698</v>
      </c>
      <c r="X76" s="33"/>
      <c r="Y76" s="32"/>
      <c r="Z76" s="34">
        <v>2709996</v>
      </c>
    </row>
    <row r="77" spans="1:26" ht="13.5" hidden="1">
      <c r="A77" s="36" t="s">
        <v>31</v>
      </c>
      <c r="B77" s="18">
        <v>365974</v>
      </c>
      <c r="C77" s="18"/>
      <c r="D77" s="19">
        <v>750000</v>
      </c>
      <c r="E77" s="20">
        <v>750000</v>
      </c>
      <c r="F77" s="20">
        <v>3076</v>
      </c>
      <c r="G77" s="20">
        <v>186191</v>
      </c>
      <c r="H77" s="20">
        <v>155571</v>
      </c>
      <c r="I77" s="20">
        <v>344838</v>
      </c>
      <c r="J77" s="20">
        <v>1768</v>
      </c>
      <c r="K77" s="20"/>
      <c r="L77" s="20">
        <v>350</v>
      </c>
      <c r="M77" s="20">
        <v>2118</v>
      </c>
      <c r="N77" s="20"/>
      <c r="O77" s="20"/>
      <c r="P77" s="20"/>
      <c r="Q77" s="20"/>
      <c r="R77" s="20"/>
      <c r="S77" s="20"/>
      <c r="T77" s="20"/>
      <c r="U77" s="20"/>
      <c r="V77" s="20">
        <v>346956</v>
      </c>
      <c r="W77" s="20">
        <v>312500</v>
      </c>
      <c r="X77" s="20"/>
      <c r="Y77" s="19"/>
      <c r="Z77" s="22">
        <v>750000</v>
      </c>
    </row>
    <row r="78" spans="1:26" ht="13.5" hidden="1">
      <c r="A78" s="37" t="s">
        <v>32</v>
      </c>
      <c r="B78" s="18">
        <v>121991</v>
      </c>
      <c r="C78" s="18"/>
      <c r="D78" s="19">
        <v>1890036</v>
      </c>
      <c r="E78" s="20">
        <v>1890036</v>
      </c>
      <c r="F78" s="20">
        <v>28840</v>
      </c>
      <c r="G78" s="20">
        <v>65718</v>
      </c>
      <c r="H78" s="20">
        <v>20168</v>
      </c>
      <c r="I78" s="20">
        <v>114726</v>
      </c>
      <c r="J78" s="20">
        <v>15519</v>
      </c>
      <c r="K78" s="20">
        <v>14685</v>
      </c>
      <c r="L78" s="20">
        <v>7155</v>
      </c>
      <c r="M78" s="20">
        <v>37359</v>
      </c>
      <c r="N78" s="20"/>
      <c r="O78" s="20"/>
      <c r="P78" s="20"/>
      <c r="Q78" s="20"/>
      <c r="R78" s="20"/>
      <c r="S78" s="20"/>
      <c r="T78" s="20"/>
      <c r="U78" s="20"/>
      <c r="V78" s="20">
        <v>152085</v>
      </c>
      <c r="W78" s="20">
        <v>944598</v>
      </c>
      <c r="X78" s="20"/>
      <c r="Y78" s="19"/>
      <c r="Z78" s="22">
        <v>1890036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121991</v>
      </c>
      <c r="C82" s="18"/>
      <c r="D82" s="19">
        <v>1792896</v>
      </c>
      <c r="E82" s="20">
        <v>1792896</v>
      </c>
      <c r="F82" s="20">
        <v>1073</v>
      </c>
      <c r="G82" s="20">
        <v>7510</v>
      </c>
      <c r="H82" s="20">
        <v>3456</v>
      </c>
      <c r="I82" s="20">
        <v>12039</v>
      </c>
      <c r="J82" s="20">
        <v>4629</v>
      </c>
      <c r="K82" s="20">
        <v>3280</v>
      </c>
      <c r="L82" s="20">
        <v>1463</v>
      </c>
      <c r="M82" s="20">
        <v>9372</v>
      </c>
      <c r="N82" s="20"/>
      <c r="O82" s="20"/>
      <c r="P82" s="20"/>
      <c r="Q82" s="20"/>
      <c r="R82" s="20"/>
      <c r="S82" s="20"/>
      <c r="T82" s="20"/>
      <c r="U82" s="20"/>
      <c r="V82" s="20">
        <v>21411</v>
      </c>
      <c r="W82" s="20">
        <v>896448</v>
      </c>
      <c r="X82" s="20"/>
      <c r="Y82" s="19"/>
      <c r="Z82" s="22">
        <v>1792896</v>
      </c>
    </row>
    <row r="83" spans="1:26" ht="13.5" hidden="1">
      <c r="A83" s="38" t="s">
        <v>117</v>
      </c>
      <c r="B83" s="18"/>
      <c r="C83" s="18"/>
      <c r="D83" s="19">
        <v>97140</v>
      </c>
      <c r="E83" s="20">
        <v>97140</v>
      </c>
      <c r="F83" s="20">
        <v>27767</v>
      </c>
      <c r="G83" s="20">
        <v>58208</v>
      </c>
      <c r="H83" s="20">
        <v>16712</v>
      </c>
      <c r="I83" s="20">
        <v>102687</v>
      </c>
      <c r="J83" s="20">
        <v>10890</v>
      </c>
      <c r="K83" s="20">
        <v>11405</v>
      </c>
      <c r="L83" s="20">
        <v>5692</v>
      </c>
      <c r="M83" s="20">
        <v>27987</v>
      </c>
      <c r="N83" s="20"/>
      <c r="O83" s="20"/>
      <c r="P83" s="20"/>
      <c r="Q83" s="20"/>
      <c r="R83" s="20"/>
      <c r="S83" s="20"/>
      <c r="T83" s="20"/>
      <c r="U83" s="20"/>
      <c r="V83" s="20">
        <v>130674</v>
      </c>
      <c r="W83" s="20">
        <v>48150</v>
      </c>
      <c r="X83" s="20"/>
      <c r="Y83" s="19"/>
      <c r="Z83" s="22">
        <v>97140</v>
      </c>
    </row>
    <row r="84" spans="1:26" ht="13.5" hidden="1">
      <c r="A84" s="39" t="s">
        <v>118</v>
      </c>
      <c r="B84" s="27"/>
      <c r="C84" s="27"/>
      <c r="D84" s="28">
        <v>69960</v>
      </c>
      <c r="E84" s="29">
        <v>69960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39600</v>
      </c>
      <c r="X84" s="29"/>
      <c r="Y84" s="28"/>
      <c r="Z84" s="30">
        <v>69960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6418553</v>
      </c>
      <c r="C5" s="18">
        <v>0</v>
      </c>
      <c r="D5" s="58">
        <v>5983514</v>
      </c>
      <c r="E5" s="59">
        <v>5983514</v>
      </c>
      <c r="F5" s="59">
        <v>-1344840</v>
      </c>
      <c r="G5" s="59">
        <v>711778</v>
      </c>
      <c r="H5" s="59">
        <v>750639</v>
      </c>
      <c r="I5" s="59">
        <v>117577</v>
      </c>
      <c r="J5" s="59">
        <v>711866</v>
      </c>
      <c r="K5" s="59">
        <v>521832</v>
      </c>
      <c r="L5" s="59">
        <v>716482</v>
      </c>
      <c r="M5" s="59">
        <v>1950180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2067757</v>
      </c>
      <c r="W5" s="59">
        <v>2991757</v>
      </c>
      <c r="X5" s="59">
        <v>-924000</v>
      </c>
      <c r="Y5" s="60">
        <v>-30.88</v>
      </c>
      <c r="Z5" s="61">
        <v>5983514</v>
      </c>
    </row>
    <row r="6" spans="1:26" ht="13.5">
      <c r="A6" s="57" t="s">
        <v>32</v>
      </c>
      <c r="B6" s="18">
        <v>15266501</v>
      </c>
      <c r="C6" s="18">
        <v>0</v>
      </c>
      <c r="D6" s="58">
        <v>18665621</v>
      </c>
      <c r="E6" s="59">
        <v>18665621</v>
      </c>
      <c r="F6" s="59">
        <v>1686906</v>
      </c>
      <c r="G6" s="59">
        <v>899502</v>
      </c>
      <c r="H6" s="59">
        <v>1518934</v>
      </c>
      <c r="I6" s="59">
        <v>4105342</v>
      </c>
      <c r="J6" s="59">
        <v>1761638</v>
      </c>
      <c r="K6" s="59">
        <v>1639490</v>
      </c>
      <c r="L6" s="59">
        <v>1640059</v>
      </c>
      <c r="M6" s="59">
        <v>5041187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9146529</v>
      </c>
      <c r="W6" s="59">
        <v>9332811</v>
      </c>
      <c r="X6" s="59">
        <v>-186282</v>
      </c>
      <c r="Y6" s="60">
        <v>-2</v>
      </c>
      <c r="Z6" s="61">
        <v>18665621</v>
      </c>
    </row>
    <row r="7" spans="1:26" ht="13.5">
      <c r="A7" s="57" t="s">
        <v>33</v>
      </c>
      <c r="B7" s="18">
        <v>0</v>
      </c>
      <c r="C7" s="18">
        <v>0</v>
      </c>
      <c r="D7" s="58">
        <v>849024</v>
      </c>
      <c r="E7" s="59">
        <v>849024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424512</v>
      </c>
      <c r="X7" s="59">
        <v>-424512</v>
      </c>
      <c r="Y7" s="60">
        <v>-100</v>
      </c>
      <c r="Z7" s="61">
        <v>849024</v>
      </c>
    </row>
    <row r="8" spans="1:26" ht="13.5">
      <c r="A8" s="57" t="s">
        <v>34</v>
      </c>
      <c r="B8" s="18">
        <v>136289616</v>
      </c>
      <c r="C8" s="18">
        <v>0</v>
      </c>
      <c r="D8" s="58">
        <v>150056000</v>
      </c>
      <c r="E8" s="59">
        <v>150056000</v>
      </c>
      <c r="F8" s="59">
        <v>61271625</v>
      </c>
      <c r="G8" s="59">
        <v>282652</v>
      </c>
      <c r="H8" s="59">
        <v>278555</v>
      </c>
      <c r="I8" s="59">
        <v>61832832</v>
      </c>
      <c r="J8" s="59">
        <v>258017</v>
      </c>
      <c r="K8" s="59">
        <v>271632</v>
      </c>
      <c r="L8" s="59">
        <v>72807</v>
      </c>
      <c r="M8" s="59">
        <v>602456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62435288</v>
      </c>
      <c r="W8" s="59">
        <v>75028000</v>
      </c>
      <c r="X8" s="59">
        <v>-12592712</v>
      </c>
      <c r="Y8" s="60">
        <v>-16.78</v>
      </c>
      <c r="Z8" s="61">
        <v>150056000</v>
      </c>
    </row>
    <row r="9" spans="1:26" ht="13.5">
      <c r="A9" s="57" t="s">
        <v>35</v>
      </c>
      <c r="B9" s="18">
        <v>15837135</v>
      </c>
      <c r="C9" s="18">
        <v>0</v>
      </c>
      <c r="D9" s="58">
        <v>93856854</v>
      </c>
      <c r="E9" s="59">
        <v>93856854</v>
      </c>
      <c r="F9" s="59">
        <v>1208122</v>
      </c>
      <c r="G9" s="59">
        <v>1118506</v>
      </c>
      <c r="H9" s="59">
        <v>1035378</v>
      </c>
      <c r="I9" s="59">
        <v>3362006</v>
      </c>
      <c r="J9" s="59">
        <v>716689</v>
      </c>
      <c r="K9" s="59">
        <v>1070740</v>
      </c>
      <c r="L9" s="59">
        <v>1386354</v>
      </c>
      <c r="M9" s="59">
        <v>3173783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6535789</v>
      </c>
      <c r="W9" s="59">
        <v>46928427</v>
      </c>
      <c r="X9" s="59">
        <v>-40392638</v>
      </c>
      <c r="Y9" s="60">
        <v>-86.07</v>
      </c>
      <c r="Z9" s="61">
        <v>93856854</v>
      </c>
    </row>
    <row r="10" spans="1:26" ht="25.5">
      <c r="A10" s="62" t="s">
        <v>105</v>
      </c>
      <c r="B10" s="63">
        <f>SUM(B5:B9)</f>
        <v>173811805</v>
      </c>
      <c r="C10" s="63">
        <f>SUM(C5:C9)</f>
        <v>0</v>
      </c>
      <c r="D10" s="64">
        <f aca="true" t="shared" si="0" ref="D10:Z10">SUM(D5:D9)</f>
        <v>269411013</v>
      </c>
      <c r="E10" s="65">
        <f t="shared" si="0"/>
        <v>269411013</v>
      </c>
      <c r="F10" s="65">
        <f t="shared" si="0"/>
        <v>62821813</v>
      </c>
      <c r="G10" s="65">
        <f t="shared" si="0"/>
        <v>3012438</v>
      </c>
      <c r="H10" s="65">
        <f t="shared" si="0"/>
        <v>3583506</v>
      </c>
      <c r="I10" s="65">
        <f t="shared" si="0"/>
        <v>69417757</v>
      </c>
      <c r="J10" s="65">
        <f t="shared" si="0"/>
        <v>3448210</v>
      </c>
      <c r="K10" s="65">
        <f t="shared" si="0"/>
        <v>3503694</v>
      </c>
      <c r="L10" s="65">
        <f t="shared" si="0"/>
        <v>3815702</v>
      </c>
      <c r="M10" s="65">
        <f t="shared" si="0"/>
        <v>10767606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80185363</v>
      </c>
      <c r="W10" s="65">
        <f t="shared" si="0"/>
        <v>134705507</v>
      </c>
      <c r="X10" s="65">
        <f t="shared" si="0"/>
        <v>-54520144</v>
      </c>
      <c r="Y10" s="66">
        <f>+IF(W10&lt;&gt;0,(X10/W10)*100,0)</f>
        <v>-40.47358212311246</v>
      </c>
      <c r="Z10" s="67">
        <f t="shared" si="0"/>
        <v>269411013</v>
      </c>
    </row>
    <row r="11" spans="1:26" ht="13.5">
      <c r="A11" s="57" t="s">
        <v>36</v>
      </c>
      <c r="B11" s="18">
        <v>47300613</v>
      </c>
      <c r="C11" s="18">
        <v>0</v>
      </c>
      <c r="D11" s="58">
        <v>58524721</v>
      </c>
      <c r="E11" s="59">
        <v>58524721</v>
      </c>
      <c r="F11" s="59">
        <v>4048056</v>
      </c>
      <c r="G11" s="59">
        <v>4195980</v>
      </c>
      <c r="H11" s="59">
        <v>4260868</v>
      </c>
      <c r="I11" s="59">
        <v>12504904</v>
      </c>
      <c r="J11" s="59">
        <v>4125179</v>
      </c>
      <c r="K11" s="59">
        <v>4119167</v>
      </c>
      <c r="L11" s="59">
        <v>4130056</v>
      </c>
      <c r="M11" s="59">
        <v>12374402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24879306</v>
      </c>
      <c r="W11" s="59">
        <v>29262361</v>
      </c>
      <c r="X11" s="59">
        <v>-4383055</v>
      </c>
      <c r="Y11" s="60">
        <v>-14.98</v>
      </c>
      <c r="Z11" s="61">
        <v>58524721</v>
      </c>
    </row>
    <row r="12" spans="1:26" ht="13.5">
      <c r="A12" s="57" t="s">
        <v>37</v>
      </c>
      <c r="B12" s="18">
        <v>14235330</v>
      </c>
      <c r="C12" s="18">
        <v>0</v>
      </c>
      <c r="D12" s="58">
        <v>16358736</v>
      </c>
      <c r="E12" s="59">
        <v>16358736</v>
      </c>
      <c r="F12" s="59">
        <v>1177347</v>
      </c>
      <c r="G12" s="59">
        <v>1169105</v>
      </c>
      <c r="H12" s="59">
        <v>1169105</v>
      </c>
      <c r="I12" s="59">
        <v>3515557</v>
      </c>
      <c r="J12" s="59">
        <v>1169105</v>
      </c>
      <c r="K12" s="59">
        <v>1177347</v>
      </c>
      <c r="L12" s="59">
        <v>1186276</v>
      </c>
      <c r="M12" s="59">
        <v>3532728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7048285</v>
      </c>
      <c r="W12" s="59">
        <v>8179368</v>
      </c>
      <c r="X12" s="59">
        <v>-1131083</v>
      </c>
      <c r="Y12" s="60">
        <v>-13.83</v>
      </c>
      <c r="Z12" s="61">
        <v>16358736</v>
      </c>
    </row>
    <row r="13" spans="1:26" ht="13.5">
      <c r="A13" s="57" t="s">
        <v>106</v>
      </c>
      <c r="B13" s="18">
        <v>0</v>
      </c>
      <c r="C13" s="18">
        <v>0</v>
      </c>
      <c r="D13" s="58">
        <v>9461983</v>
      </c>
      <c r="E13" s="59">
        <v>9461983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4730992</v>
      </c>
      <c r="X13" s="59">
        <v>-4730992</v>
      </c>
      <c r="Y13" s="60">
        <v>-100</v>
      </c>
      <c r="Z13" s="61">
        <v>9461983</v>
      </c>
    </row>
    <row r="14" spans="1:26" ht="13.5">
      <c r="A14" s="57" t="s">
        <v>38</v>
      </c>
      <c r="B14" s="18">
        <v>1458537</v>
      </c>
      <c r="C14" s="18">
        <v>0</v>
      </c>
      <c r="D14" s="58">
        <v>1984524</v>
      </c>
      <c r="E14" s="59">
        <v>1984524</v>
      </c>
      <c r="F14" s="59">
        <v>0</v>
      </c>
      <c r="G14" s="59">
        <v>0</v>
      </c>
      <c r="H14" s="59">
        <v>350502</v>
      </c>
      <c r="I14" s="59">
        <v>350502</v>
      </c>
      <c r="J14" s="59">
        <v>0</v>
      </c>
      <c r="K14" s="59">
        <v>0</v>
      </c>
      <c r="L14" s="59">
        <v>343096</v>
      </c>
      <c r="M14" s="59">
        <v>343096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693598</v>
      </c>
      <c r="W14" s="59">
        <v>992262</v>
      </c>
      <c r="X14" s="59">
        <v>-298664</v>
      </c>
      <c r="Y14" s="60">
        <v>-30.1</v>
      </c>
      <c r="Z14" s="61">
        <v>1984524</v>
      </c>
    </row>
    <row r="15" spans="1:26" ht="13.5">
      <c r="A15" s="57" t="s">
        <v>39</v>
      </c>
      <c r="B15" s="18">
        <v>10611608</v>
      </c>
      <c r="C15" s="18">
        <v>0</v>
      </c>
      <c r="D15" s="58">
        <v>12478320</v>
      </c>
      <c r="E15" s="59">
        <v>12478320</v>
      </c>
      <c r="F15" s="59">
        <v>1582356</v>
      </c>
      <c r="G15" s="59">
        <v>1328589</v>
      </c>
      <c r="H15" s="59">
        <v>1328589</v>
      </c>
      <c r="I15" s="59">
        <v>4239534</v>
      </c>
      <c r="J15" s="59">
        <v>320793</v>
      </c>
      <c r="K15" s="59">
        <v>800798</v>
      </c>
      <c r="L15" s="59">
        <v>783258</v>
      </c>
      <c r="M15" s="59">
        <v>1904849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6144383</v>
      </c>
      <c r="W15" s="59">
        <v>6239160</v>
      </c>
      <c r="X15" s="59">
        <v>-94777</v>
      </c>
      <c r="Y15" s="60">
        <v>-1.52</v>
      </c>
      <c r="Z15" s="61">
        <v>12478320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41698494</v>
      </c>
      <c r="C17" s="18">
        <v>0</v>
      </c>
      <c r="D17" s="58">
        <v>51769734</v>
      </c>
      <c r="E17" s="59">
        <v>51769734</v>
      </c>
      <c r="F17" s="59">
        <v>2261087</v>
      </c>
      <c r="G17" s="59">
        <v>4705324</v>
      </c>
      <c r="H17" s="59">
        <v>3012034</v>
      </c>
      <c r="I17" s="59">
        <v>9978445</v>
      </c>
      <c r="J17" s="59">
        <v>3340293</v>
      </c>
      <c r="K17" s="59">
        <v>4275723</v>
      </c>
      <c r="L17" s="59">
        <v>4033333</v>
      </c>
      <c r="M17" s="59">
        <v>11649349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21627794</v>
      </c>
      <c r="W17" s="59">
        <v>25884867</v>
      </c>
      <c r="X17" s="59">
        <v>-4257073</v>
      </c>
      <c r="Y17" s="60">
        <v>-16.45</v>
      </c>
      <c r="Z17" s="61">
        <v>51769734</v>
      </c>
    </row>
    <row r="18" spans="1:26" ht="13.5">
      <c r="A18" s="69" t="s">
        <v>42</v>
      </c>
      <c r="B18" s="70">
        <f>SUM(B11:B17)</f>
        <v>115304582</v>
      </c>
      <c r="C18" s="70">
        <f>SUM(C11:C17)</f>
        <v>0</v>
      </c>
      <c r="D18" s="71">
        <f aca="true" t="shared" si="1" ref="D18:Z18">SUM(D11:D17)</f>
        <v>150578018</v>
      </c>
      <c r="E18" s="72">
        <f t="shared" si="1"/>
        <v>150578018</v>
      </c>
      <c r="F18" s="72">
        <f t="shared" si="1"/>
        <v>9068846</v>
      </c>
      <c r="G18" s="72">
        <f t="shared" si="1"/>
        <v>11398998</v>
      </c>
      <c r="H18" s="72">
        <f t="shared" si="1"/>
        <v>10121098</v>
      </c>
      <c r="I18" s="72">
        <f t="shared" si="1"/>
        <v>30588942</v>
      </c>
      <c r="J18" s="72">
        <f t="shared" si="1"/>
        <v>8955370</v>
      </c>
      <c r="K18" s="72">
        <f t="shared" si="1"/>
        <v>10373035</v>
      </c>
      <c r="L18" s="72">
        <f t="shared" si="1"/>
        <v>10476019</v>
      </c>
      <c r="M18" s="72">
        <f t="shared" si="1"/>
        <v>29804424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60393366</v>
      </c>
      <c r="W18" s="72">
        <f t="shared" si="1"/>
        <v>75289010</v>
      </c>
      <c r="X18" s="72">
        <f t="shared" si="1"/>
        <v>-14895644</v>
      </c>
      <c r="Y18" s="66">
        <f>+IF(W18&lt;&gt;0,(X18/W18)*100,0)</f>
        <v>-19.784619295698004</v>
      </c>
      <c r="Z18" s="73">
        <f t="shared" si="1"/>
        <v>150578018</v>
      </c>
    </row>
    <row r="19" spans="1:26" ht="13.5">
      <c r="A19" s="69" t="s">
        <v>43</v>
      </c>
      <c r="B19" s="74">
        <f>+B10-B18</f>
        <v>58507223</v>
      </c>
      <c r="C19" s="74">
        <f>+C10-C18</f>
        <v>0</v>
      </c>
      <c r="D19" s="75">
        <f aca="true" t="shared" si="2" ref="D19:Z19">+D10-D18</f>
        <v>118832995</v>
      </c>
      <c r="E19" s="76">
        <f t="shared" si="2"/>
        <v>118832995</v>
      </c>
      <c r="F19" s="76">
        <f t="shared" si="2"/>
        <v>53752967</v>
      </c>
      <c r="G19" s="76">
        <f t="shared" si="2"/>
        <v>-8386560</v>
      </c>
      <c r="H19" s="76">
        <f t="shared" si="2"/>
        <v>-6537592</v>
      </c>
      <c r="I19" s="76">
        <f t="shared" si="2"/>
        <v>38828815</v>
      </c>
      <c r="J19" s="76">
        <f t="shared" si="2"/>
        <v>-5507160</v>
      </c>
      <c r="K19" s="76">
        <f t="shared" si="2"/>
        <v>-6869341</v>
      </c>
      <c r="L19" s="76">
        <f t="shared" si="2"/>
        <v>-6660317</v>
      </c>
      <c r="M19" s="76">
        <f t="shared" si="2"/>
        <v>-19036818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19791997</v>
      </c>
      <c r="W19" s="76">
        <f>IF(E10=E18,0,W10-W18)</f>
        <v>59416497</v>
      </c>
      <c r="X19" s="76">
        <f t="shared" si="2"/>
        <v>-39624500</v>
      </c>
      <c r="Y19" s="77">
        <f>+IF(W19&lt;&gt;0,(X19/W19)*100,0)</f>
        <v>-66.6893909952315</v>
      </c>
      <c r="Z19" s="78">
        <f t="shared" si="2"/>
        <v>118832995</v>
      </c>
    </row>
    <row r="20" spans="1:26" ht="13.5">
      <c r="A20" s="57" t="s">
        <v>44</v>
      </c>
      <c r="B20" s="18">
        <v>33129079</v>
      </c>
      <c r="C20" s="18">
        <v>0</v>
      </c>
      <c r="D20" s="58">
        <v>46950000</v>
      </c>
      <c r="E20" s="59">
        <v>46950000</v>
      </c>
      <c r="F20" s="59">
        <v>1285026</v>
      </c>
      <c r="G20" s="59">
        <v>146446</v>
      </c>
      <c r="H20" s="59">
        <v>3467808</v>
      </c>
      <c r="I20" s="59">
        <v>4899280</v>
      </c>
      <c r="J20" s="59">
        <v>6525059</v>
      </c>
      <c r="K20" s="59">
        <v>2467429</v>
      </c>
      <c r="L20" s="59">
        <v>3374660</v>
      </c>
      <c r="M20" s="59">
        <v>12367148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17266428</v>
      </c>
      <c r="W20" s="59">
        <v>23475000</v>
      </c>
      <c r="X20" s="59">
        <v>-6208572</v>
      </c>
      <c r="Y20" s="60">
        <v>-26.45</v>
      </c>
      <c r="Z20" s="61">
        <v>46950000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91636302</v>
      </c>
      <c r="C22" s="85">
        <f>SUM(C19:C21)</f>
        <v>0</v>
      </c>
      <c r="D22" s="86">
        <f aca="true" t="shared" si="3" ref="D22:Z22">SUM(D19:D21)</f>
        <v>165782995</v>
      </c>
      <c r="E22" s="87">
        <f t="shared" si="3"/>
        <v>165782995</v>
      </c>
      <c r="F22" s="87">
        <f t="shared" si="3"/>
        <v>55037993</v>
      </c>
      <c r="G22" s="87">
        <f t="shared" si="3"/>
        <v>-8240114</v>
      </c>
      <c r="H22" s="87">
        <f t="shared" si="3"/>
        <v>-3069784</v>
      </c>
      <c r="I22" s="87">
        <f t="shared" si="3"/>
        <v>43728095</v>
      </c>
      <c r="J22" s="87">
        <f t="shared" si="3"/>
        <v>1017899</v>
      </c>
      <c r="K22" s="87">
        <f t="shared" si="3"/>
        <v>-4401912</v>
      </c>
      <c r="L22" s="87">
        <f t="shared" si="3"/>
        <v>-3285657</v>
      </c>
      <c r="M22" s="87">
        <f t="shared" si="3"/>
        <v>-6669670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37058425</v>
      </c>
      <c r="W22" s="87">
        <f t="shared" si="3"/>
        <v>82891497</v>
      </c>
      <c r="X22" s="87">
        <f t="shared" si="3"/>
        <v>-45833072</v>
      </c>
      <c r="Y22" s="88">
        <f>+IF(W22&lt;&gt;0,(X22/W22)*100,0)</f>
        <v>-55.29285108700594</v>
      </c>
      <c r="Z22" s="89">
        <f t="shared" si="3"/>
        <v>165782995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91636302</v>
      </c>
      <c r="C24" s="74">
        <f>SUM(C22:C23)</f>
        <v>0</v>
      </c>
      <c r="D24" s="75">
        <f aca="true" t="shared" si="4" ref="D24:Z24">SUM(D22:D23)</f>
        <v>165782995</v>
      </c>
      <c r="E24" s="76">
        <f t="shared" si="4"/>
        <v>165782995</v>
      </c>
      <c r="F24" s="76">
        <f t="shared" si="4"/>
        <v>55037993</v>
      </c>
      <c r="G24" s="76">
        <f t="shared" si="4"/>
        <v>-8240114</v>
      </c>
      <c r="H24" s="76">
        <f t="shared" si="4"/>
        <v>-3069784</v>
      </c>
      <c r="I24" s="76">
        <f t="shared" si="4"/>
        <v>43728095</v>
      </c>
      <c r="J24" s="76">
        <f t="shared" si="4"/>
        <v>1017899</v>
      </c>
      <c r="K24" s="76">
        <f t="shared" si="4"/>
        <v>-4401912</v>
      </c>
      <c r="L24" s="76">
        <f t="shared" si="4"/>
        <v>-3285657</v>
      </c>
      <c r="M24" s="76">
        <f t="shared" si="4"/>
        <v>-6669670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37058425</v>
      </c>
      <c r="W24" s="76">
        <f t="shared" si="4"/>
        <v>82891497</v>
      </c>
      <c r="X24" s="76">
        <f t="shared" si="4"/>
        <v>-45833072</v>
      </c>
      <c r="Y24" s="77">
        <f>+IF(W24&lt;&gt;0,(X24/W24)*100,0)</f>
        <v>-55.29285108700594</v>
      </c>
      <c r="Z24" s="78">
        <f t="shared" si="4"/>
        <v>165782995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60155930</v>
      </c>
      <c r="C27" s="21">
        <v>0</v>
      </c>
      <c r="D27" s="98">
        <v>165783000</v>
      </c>
      <c r="E27" s="99">
        <v>165783000</v>
      </c>
      <c r="F27" s="99">
        <v>2974571</v>
      </c>
      <c r="G27" s="99">
        <v>4277570</v>
      </c>
      <c r="H27" s="99">
        <v>4364632</v>
      </c>
      <c r="I27" s="99">
        <v>11616773</v>
      </c>
      <c r="J27" s="99">
        <v>7560630</v>
      </c>
      <c r="K27" s="99">
        <v>5184392</v>
      </c>
      <c r="L27" s="99">
        <v>3828040</v>
      </c>
      <c r="M27" s="99">
        <v>16573062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28189835</v>
      </c>
      <c r="W27" s="99">
        <v>82891500</v>
      </c>
      <c r="X27" s="99">
        <v>-54701665</v>
      </c>
      <c r="Y27" s="100">
        <v>-65.99</v>
      </c>
      <c r="Z27" s="101">
        <v>165783000</v>
      </c>
    </row>
    <row r="28" spans="1:26" ht="13.5">
      <c r="A28" s="102" t="s">
        <v>44</v>
      </c>
      <c r="B28" s="18">
        <v>33129079</v>
      </c>
      <c r="C28" s="18">
        <v>0</v>
      </c>
      <c r="D28" s="58">
        <v>46950000</v>
      </c>
      <c r="E28" s="59">
        <v>46950000</v>
      </c>
      <c r="F28" s="59">
        <v>1285026</v>
      </c>
      <c r="G28" s="59">
        <v>146447</v>
      </c>
      <c r="H28" s="59">
        <v>3467808</v>
      </c>
      <c r="I28" s="59">
        <v>4899281</v>
      </c>
      <c r="J28" s="59">
        <v>6525059</v>
      </c>
      <c r="K28" s="59">
        <v>2467428</v>
      </c>
      <c r="L28" s="59">
        <v>3374659</v>
      </c>
      <c r="M28" s="59">
        <v>12367146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17266427</v>
      </c>
      <c r="W28" s="59">
        <v>23475000</v>
      </c>
      <c r="X28" s="59">
        <v>-6208573</v>
      </c>
      <c r="Y28" s="60">
        <v>-26.45</v>
      </c>
      <c r="Z28" s="61">
        <v>46950000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27026851</v>
      </c>
      <c r="C31" s="18">
        <v>0</v>
      </c>
      <c r="D31" s="58">
        <v>118833000</v>
      </c>
      <c r="E31" s="59">
        <v>118833000</v>
      </c>
      <c r="F31" s="59">
        <v>1689545</v>
      </c>
      <c r="G31" s="59">
        <v>4131123</v>
      </c>
      <c r="H31" s="59">
        <v>896824</v>
      </c>
      <c r="I31" s="59">
        <v>6717492</v>
      </c>
      <c r="J31" s="59">
        <v>1035571</v>
      </c>
      <c r="K31" s="59">
        <v>2716964</v>
      </c>
      <c r="L31" s="59">
        <v>453381</v>
      </c>
      <c r="M31" s="59">
        <v>4205916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10923408</v>
      </c>
      <c r="W31" s="59">
        <v>59416500</v>
      </c>
      <c r="X31" s="59">
        <v>-48493092</v>
      </c>
      <c r="Y31" s="60">
        <v>-81.62</v>
      </c>
      <c r="Z31" s="61">
        <v>118833000</v>
      </c>
    </row>
    <row r="32" spans="1:26" ht="13.5">
      <c r="A32" s="69" t="s">
        <v>50</v>
      </c>
      <c r="B32" s="21">
        <f>SUM(B28:B31)</f>
        <v>60155930</v>
      </c>
      <c r="C32" s="21">
        <f>SUM(C28:C31)</f>
        <v>0</v>
      </c>
      <c r="D32" s="98">
        <f aca="true" t="shared" si="5" ref="D32:Z32">SUM(D28:D31)</f>
        <v>165783000</v>
      </c>
      <c r="E32" s="99">
        <f t="shared" si="5"/>
        <v>165783000</v>
      </c>
      <c r="F32" s="99">
        <f t="shared" si="5"/>
        <v>2974571</v>
      </c>
      <c r="G32" s="99">
        <f t="shared" si="5"/>
        <v>4277570</v>
      </c>
      <c r="H32" s="99">
        <f t="shared" si="5"/>
        <v>4364632</v>
      </c>
      <c r="I32" s="99">
        <f t="shared" si="5"/>
        <v>11616773</v>
      </c>
      <c r="J32" s="99">
        <f t="shared" si="5"/>
        <v>7560630</v>
      </c>
      <c r="K32" s="99">
        <f t="shared" si="5"/>
        <v>5184392</v>
      </c>
      <c r="L32" s="99">
        <f t="shared" si="5"/>
        <v>3828040</v>
      </c>
      <c r="M32" s="99">
        <f t="shared" si="5"/>
        <v>16573062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28189835</v>
      </c>
      <c r="W32" s="99">
        <f t="shared" si="5"/>
        <v>82891500</v>
      </c>
      <c r="X32" s="99">
        <f t="shared" si="5"/>
        <v>-54701665</v>
      </c>
      <c r="Y32" s="100">
        <f>+IF(W32&lt;&gt;0,(X32/W32)*100,0)</f>
        <v>-65.99188698479338</v>
      </c>
      <c r="Z32" s="101">
        <f t="shared" si="5"/>
        <v>165783000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116448693</v>
      </c>
      <c r="C35" s="18">
        <v>0</v>
      </c>
      <c r="D35" s="58">
        <v>58818000</v>
      </c>
      <c r="E35" s="59">
        <v>58818000</v>
      </c>
      <c r="F35" s="59">
        <v>210780610</v>
      </c>
      <c r="G35" s="59">
        <v>218154807</v>
      </c>
      <c r="H35" s="59">
        <v>204735307</v>
      </c>
      <c r="I35" s="59">
        <v>204735307</v>
      </c>
      <c r="J35" s="59">
        <v>212368687</v>
      </c>
      <c r="K35" s="59">
        <v>0</v>
      </c>
      <c r="L35" s="59">
        <v>240316329</v>
      </c>
      <c r="M35" s="59">
        <v>240316329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240316329</v>
      </c>
      <c r="W35" s="59">
        <v>29409000</v>
      </c>
      <c r="X35" s="59">
        <v>210907329</v>
      </c>
      <c r="Y35" s="60">
        <v>717.15</v>
      </c>
      <c r="Z35" s="61">
        <v>58818000</v>
      </c>
    </row>
    <row r="36" spans="1:26" ht="13.5">
      <c r="A36" s="57" t="s">
        <v>53</v>
      </c>
      <c r="B36" s="18">
        <v>294148911</v>
      </c>
      <c r="C36" s="18">
        <v>0</v>
      </c>
      <c r="D36" s="58">
        <v>499482000</v>
      </c>
      <c r="E36" s="59">
        <v>499482000</v>
      </c>
      <c r="F36" s="59">
        <v>296938232</v>
      </c>
      <c r="G36" s="59">
        <v>301215802</v>
      </c>
      <c r="H36" s="59">
        <v>305580434</v>
      </c>
      <c r="I36" s="59">
        <v>305580434</v>
      </c>
      <c r="J36" s="59">
        <v>313141064</v>
      </c>
      <c r="K36" s="59">
        <v>0</v>
      </c>
      <c r="L36" s="59">
        <v>322153496</v>
      </c>
      <c r="M36" s="59">
        <v>322153496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322153496</v>
      </c>
      <c r="W36" s="59">
        <v>249741000</v>
      </c>
      <c r="X36" s="59">
        <v>72412496</v>
      </c>
      <c r="Y36" s="60">
        <v>29</v>
      </c>
      <c r="Z36" s="61">
        <v>499482000</v>
      </c>
    </row>
    <row r="37" spans="1:26" ht="13.5">
      <c r="A37" s="57" t="s">
        <v>54</v>
      </c>
      <c r="B37" s="18">
        <v>36216410</v>
      </c>
      <c r="C37" s="18">
        <v>0</v>
      </c>
      <c r="D37" s="58">
        <v>47011000</v>
      </c>
      <c r="E37" s="59">
        <v>47011000</v>
      </c>
      <c r="F37" s="59">
        <v>31901996</v>
      </c>
      <c r="G37" s="59">
        <v>31369221</v>
      </c>
      <c r="H37" s="59">
        <v>29845570</v>
      </c>
      <c r="I37" s="59">
        <v>29845570</v>
      </c>
      <c r="J37" s="59">
        <v>30740369</v>
      </c>
      <c r="K37" s="59">
        <v>0</v>
      </c>
      <c r="L37" s="59">
        <v>32116824</v>
      </c>
      <c r="M37" s="59">
        <v>32116824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32116824</v>
      </c>
      <c r="W37" s="59">
        <v>23505500</v>
      </c>
      <c r="X37" s="59">
        <v>8611324</v>
      </c>
      <c r="Y37" s="60">
        <v>36.64</v>
      </c>
      <c r="Z37" s="61">
        <v>47011000</v>
      </c>
    </row>
    <row r="38" spans="1:26" ht="13.5">
      <c r="A38" s="57" t="s">
        <v>55</v>
      </c>
      <c r="B38" s="18">
        <v>17315035</v>
      </c>
      <c r="C38" s="18">
        <v>0</v>
      </c>
      <c r="D38" s="58">
        <v>13769000</v>
      </c>
      <c r="E38" s="59">
        <v>13769000</v>
      </c>
      <c r="F38" s="59">
        <v>17315035</v>
      </c>
      <c r="G38" s="59">
        <v>17315035</v>
      </c>
      <c r="H38" s="59">
        <v>16964533</v>
      </c>
      <c r="I38" s="59">
        <v>16964533</v>
      </c>
      <c r="J38" s="59">
        <v>16964533</v>
      </c>
      <c r="K38" s="59">
        <v>0</v>
      </c>
      <c r="L38" s="59">
        <v>16621437</v>
      </c>
      <c r="M38" s="59">
        <v>16621437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16621437</v>
      </c>
      <c r="W38" s="59">
        <v>6884500</v>
      </c>
      <c r="X38" s="59">
        <v>9736937</v>
      </c>
      <c r="Y38" s="60">
        <v>141.43</v>
      </c>
      <c r="Z38" s="61">
        <v>13769000</v>
      </c>
    </row>
    <row r="39" spans="1:26" ht="13.5">
      <c r="A39" s="57" t="s">
        <v>56</v>
      </c>
      <c r="B39" s="18">
        <v>357066159</v>
      </c>
      <c r="C39" s="18">
        <v>0</v>
      </c>
      <c r="D39" s="58">
        <v>497520000</v>
      </c>
      <c r="E39" s="59">
        <v>497520000</v>
      </c>
      <c r="F39" s="59">
        <v>458501811</v>
      </c>
      <c r="G39" s="59">
        <v>470686353</v>
      </c>
      <c r="H39" s="59">
        <v>463505638</v>
      </c>
      <c r="I39" s="59">
        <v>463505638</v>
      </c>
      <c r="J39" s="59">
        <v>477804849</v>
      </c>
      <c r="K39" s="59">
        <v>0</v>
      </c>
      <c r="L39" s="59">
        <v>513731564</v>
      </c>
      <c r="M39" s="59">
        <v>513731564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513731564</v>
      </c>
      <c r="W39" s="59">
        <v>248760000</v>
      </c>
      <c r="X39" s="59">
        <v>264971564</v>
      </c>
      <c r="Y39" s="60">
        <v>106.52</v>
      </c>
      <c r="Z39" s="61">
        <v>497520000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50867266</v>
      </c>
      <c r="C42" s="18">
        <v>0</v>
      </c>
      <c r="D42" s="58">
        <v>143133505</v>
      </c>
      <c r="E42" s="59">
        <v>143133505</v>
      </c>
      <c r="F42" s="59">
        <v>66173411</v>
      </c>
      <c r="G42" s="59">
        <v>-7289648</v>
      </c>
      <c r="H42" s="59">
        <v>-7943337</v>
      </c>
      <c r="I42" s="59">
        <v>50940426</v>
      </c>
      <c r="J42" s="59">
        <v>14826589</v>
      </c>
      <c r="K42" s="59">
        <v>40498536</v>
      </c>
      <c r="L42" s="59">
        <v>-7885218</v>
      </c>
      <c r="M42" s="59">
        <v>47439907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98380333</v>
      </c>
      <c r="W42" s="59">
        <v>109789342</v>
      </c>
      <c r="X42" s="59">
        <v>-11409009</v>
      </c>
      <c r="Y42" s="60">
        <v>-10.39</v>
      </c>
      <c r="Z42" s="61">
        <v>143133505</v>
      </c>
    </row>
    <row r="43" spans="1:26" ht="13.5">
      <c r="A43" s="57" t="s">
        <v>59</v>
      </c>
      <c r="B43" s="18">
        <v>-58581086</v>
      </c>
      <c r="C43" s="18">
        <v>0</v>
      </c>
      <c r="D43" s="58">
        <v>-104453022</v>
      </c>
      <c r="E43" s="59">
        <v>-104453022</v>
      </c>
      <c r="F43" s="59">
        <v>-2974571</v>
      </c>
      <c r="G43" s="59">
        <v>-4277570</v>
      </c>
      <c r="H43" s="59">
        <v>-4364632</v>
      </c>
      <c r="I43" s="59">
        <v>-11616773</v>
      </c>
      <c r="J43" s="59">
        <v>-7560630</v>
      </c>
      <c r="K43" s="59">
        <v>-5184392</v>
      </c>
      <c r="L43" s="59">
        <v>-3828041</v>
      </c>
      <c r="M43" s="59">
        <v>-16573063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-28189836</v>
      </c>
      <c r="W43" s="59">
        <v>-100220022</v>
      </c>
      <c r="X43" s="59">
        <v>72030186</v>
      </c>
      <c r="Y43" s="60">
        <v>-71.87</v>
      </c>
      <c r="Z43" s="61">
        <v>-104453022</v>
      </c>
    </row>
    <row r="44" spans="1:26" ht="13.5">
      <c r="A44" s="57" t="s">
        <v>60</v>
      </c>
      <c r="B44" s="18">
        <v>-704081</v>
      </c>
      <c r="C44" s="18">
        <v>0</v>
      </c>
      <c r="D44" s="58">
        <v>-620000</v>
      </c>
      <c r="E44" s="59">
        <v>-620000</v>
      </c>
      <c r="F44" s="59">
        <v>0</v>
      </c>
      <c r="G44" s="59">
        <v>0</v>
      </c>
      <c r="H44" s="59">
        <v>-190152</v>
      </c>
      <c r="I44" s="59">
        <v>-190152</v>
      </c>
      <c r="J44" s="59">
        <v>0</v>
      </c>
      <c r="K44" s="59">
        <v>0</v>
      </c>
      <c r="L44" s="59">
        <v>-197559</v>
      </c>
      <c r="M44" s="59">
        <v>-197559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-387711</v>
      </c>
      <c r="W44" s="59">
        <v>-310000</v>
      </c>
      <c r="X44" s="59">
        <v>-77711</v>
      </c>
      <c r="Y44" s="60">
        <v>25.07</v>
      </c>
      <c r="Z44" s="61">
        <v>-620000</v>
      </c>
    </row>
    <row r="45" spans="1:26" ht="13.5">
      <c r="A45" s="69" t="s">
        <v>61</v>
      </c>
      <c r="B45" s="21">
        <v>25277455</v>
      </c>
      <c r="C45" s="21">
        <v>0</v>
      </c>
      <c r="D45" s="98">
        <v>68647510</v>
      </c>
      <c r="E45" s="99">
        <v>68647510</v>
      </c>
      <c r="F45" s="99">
        <v>111732016</v>
      </c>
      <c r="G45" s="99">
        <v>100164798</v>
      </c>
      <c r="H45" s="99">
        <v>87666677</v>
      </c>
      <c r="I45" s="99">
        <v>87666677</v>
      </c>
      <c r="J45" s="99">
        <v>94932636</v>
      </c>
      <c r="K45" s="99">
        <v>130246780</v>
      </c>
      <c r="L45" s="99">
        <v>118335962</v>
      </c>
      <c r="M45" s="99">
        <v>118335962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118335962</v>
      </c>
      <c r="W45" s="99">
        <v>39846347</v>
      </c>
      <c r="X45" s="99">
        <v>78489615</v>
      </c>
      <c r="Y45" s="100">
        <v>196.98</v>
      </c>
      <c r="Z45" s="101">
        <v>68647510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9728177</v>
      </c>
      <c r="C49" s="51">
        <v>0</v>
      </c>
      <c r="D49" s="128">
        <v>2388271</v>
      </c>
      <c r="E49" s="53">
        <v>2033242</v>
      </c>
      <c r="F49" s="53">
        <v>0</v>
      </c>
      <c r="G49" s="53">
        <v>0</v>
      </c>
      <c r="H49" s="53">
        <v>0</v>
      </c>
      <c r="I49" s="53">
        <v>1966993</v>
      </c>
      <c r="J49" s="53">
        <v>0</v>
      </c>
      <c r="K49" s="53">
        <v>0</v>
      </c>
      <c r="L49" s="53">
        <v>0</v>
      </c>
      <c r="M49" s="53">
        <v>60341491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76458174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1694432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1694432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124.43377360277728</v>
      </c>
      <c r="C58" s="5">
        <f>IF(C67=0,0,+(C76/C67)*100)</f>
        <v>0</v>
      </c>
      <c r="D58" s="6">
        <f aca="true" t="shared" si="6" ref="D58:Z58">IF(D67=0,0,+(D76/D67)*100)</f>
        <v>107.48760363438504</v>
      </c>
      <c r="E58" s="7">
        <f t="shared" si="6"/>
        <v>107.48760363438504</v>
      </c>
      <c r="F58" s="7">
        <f t="shared" si="6"/>
        <v>191.97638683411918</v>
      </c>
      <c r="G58" s="7">
        <f t="shared" si="6"/>
        <v>100.51612052095777</v>
      </c>
      <c r="H58" s="7">
        <f t="shared" si="6"/>
        <v>58.05604519218998</v>
      </c>
      <c r="I58" s="7">
        <f t="shared" si="6"/>
        <v>93.66442605672718</v>
      </c>
      <c r="J58" s="7">
        <f t="shared" si="6"/>
        <v>52.946001951244824</v>
      </c>
      <c r="K58" s="7">
        <f t="shared" si="6"/>
        <v>56.421043586764455</v>
      </c>
      <c r="L58" s="7">
        <f t="shared" si="6"/>
        <v>60.44311088175481</v>
      </c>
      <c r="M58" s="7">
        <f t="shared" si="6"/>
        <v>56.73852513726961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71.65571976413494</v>
      </c>
      <c r="W58" s="7">
        <f t="shared" si="6"/>
        <v>99.15115491472925</v>
      </c>
      <c r="X58" s="7">
        <f t="shared" si="6"/>
        <v>0</v>
      </c>
      <c r="Y58" s="7">
        <f t="shared" si="6"/>
        <v>0</v>
      </c>
      <c r="Z58" s="8">
        <f t="shared" si="6"/>
        <v>107.48760363438504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100.0097935761494</v>
      </c>
      <c r="E59" s="10">
        <f t="shared" si="7"/>
        <v>100.0097935761494</v>
      </c>
      <c r="F59" s="10">
        <f t="shared" si="7"/>
        <v>-25.139644864816635</v>
      </c>
      <c r="G59" s="10">
        <f t="shared" si="7"/>
        <v>44.77182492293946</v>
      </c>
      <c r="H59" s="10">
        <f t="shared" si="7"/>
        <v>92.98957288390291</v>
      </c>
      <c r="I59" s="10">
        <f t="shared" si="7"/>
        <v>1152.2491643773867</v>
      </c>
      <c r="J59" s="10">
        <f t="shared" si="7"/>
        <v>62.130232375194204</v>
      </c>
      <c r="K59" s="10">
        <f t="shared" si="7"/>
        <v>65.32332244860415</v>
      </c>
      <c r="L59" s="10">
        <f t="shared" si="7"/>
        <v>38.837681895707085</v>
      </c>
      <c r="M59" s="10">
        <f t="shared" si="7"/>
        <v>54.427129803402764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116.85159329650439</v>
      </c>
      <c r="W59" s="10">
        <f t="shared" si="7"/>
        <v>99.89447672387831</v>
      </c>
      <c r="X59" s="10">
        <f t="shared" si="7"/>
        <v>0</v>
      </c>
      <c r="Y59" s="10">
        <f t="shared" si="7"/>
        <v>0</v>
      </c>
      <c r="Z59" s="11">
        <f t="shared" si="7"/>
        <v>100.0097935761494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100.00478419657186</v>
      </c>
      <c r="E60" s="13">
        <f t="shared" si="7"/>
        <v>100.00478419657186</v>
      </c>
      <c r="F60" s="13">
        <f t="shared" si="7"/>
        <v>45.529922829132154</v>
      </c>
      <c r="G60" s="13">
        <f t="shared" si="7"/>
        <v>144.87649832907545</v>
      </c>
      <c r="H60" s="13">
        <f t="shared" si="7"/>
        <v>29.255319849315377</v>
      </c>
      <c r="I60" s="13">
        <f t="shared" si="7"/>
        <v>61.275844984413</v>
      </c>
      <c r="J60" s="13">
        <f t="shared" si="7"/>
        <v>45.29795565263692</v>
      </c>
      <c r="K60" s="13">
        <f t="shared" si="7"/>
        <v>39.88758699351628</v>
      </c>
      <c r="L60" s="13">
        <f t="shared" si="7"/>
        <v>56.47248056319925</v>
      </c>
      <c r="M60" s="13">
        <f t="shared" si="7"/>
        <v>47.17383029036613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53.503400032952385</v>
      </c>
      <c r="W60" s="13">
        <f t="shared" si="7"/>
        <v>86.70382374613608</v>
      </c>
      <c r="X60" s="13">
        <f t="shared" si="7"/>
        <v>0</v>
      </c>
      <c r="Y60" s="13">
        <f t="shared" si="7"/>
        <v>0</v>
      </c>
      <c r="Z60" s="14">
        <f t="shared" si="7"/>
        <v>100.00478419657186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100.00437496236047</v>
      </c>
      <c r="E61" s="13">
        <f t="shared" si="7"/>
        <v>100.00437496236047</v>
      </c>
      <c r="F61" s="13">
        <f t="shared" si="7"/>
        <v>46.66997329695569</v>
      </c>
      <c r="G61" s="13">
        <f t="shared" si="7"/>
        <v>189.59342688979314</v>
      </c>
      <c r="H61" s="13">
        <f t="shared" si="7"/>
        <v>25.266741135912795</v>
      </c>
      <c r="I61" s="13">
        <f t="shared" si="7"/>
        <v>65.80016768591909</v>
      </c>
      <c r="J61" s="13">
        <f t="shared" si="7"/>
        <v>47.267268275808796</v>
      </c>
      <c r="K61" s="13">
        <f t="shared" si="7"/>
        <v>40.48004496579262</v>
      </c>
      <c r="L61" s="13">
        <f t="shared" si="7"/>
        <v>63.182939931438874</v>
      </c>
      <c r="M61" s="13">
        <f t="shared" si="7"/>
        <v>50.22185089809877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57.04027501274071</v>
      </c>
      <c r="W61" s="13">
        <f t="shared" si="7"/>
        <v>83.26530987021215</v>
      </c>
      <c r="X61" s="13">
        <f t="shared" si="7"/>
        <v>0</v>
      </c>
      <c r="Y61" s="13">
        <f t="shared" si="7"/>
        <v>0</v>
      </c>
      <c r="Z61" s="14">
        <f t="shared" si="7"/>
        <v>100.00437496236047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100.0063569244421</v>
      </c>
      <c r="E64" s="13">
        <f t="shared" si="7"/>
        <v>100.0063569244421</v>
      </c>
      <c r="F64" s="13">
        <f t="shared" si="7"/>
        <v>39.64047605123107</v>
      </c>
      <c r="G64" s="13">
        <f t="shared" si="7"/>
        <v>42.294861043464884</v>
      </c>
      <c r="H64" s="13">
        <f t="shared" si="7"/>
        <v>47.47637307446973</v>
      </c>
      <c r="I64" s="13">
        <f t="shared" si="7"/>
        <v>43.13351728076716</v>
      </c>
      <c r="J64" s="13">
        <f t="shared" si="7"/>
        <v>34.55267121856824</v>
      </c>
      <c r="K64" s="13">
        <f t="shared" si="7"/>
        <v>36.923600787937815</v>
      </c>
      <c r="L64" s="13">
        <f t="shared" si="7"/>
        <v>22.970765874886276</v>
      </c>
      <c r="M64" s="13">
        <f t="shared" si="7"/>
        <v>31.475444636665532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37.303695026828834</v>
      </c>
      <c r="W64" s="13">
        <f t="shared" si="7"/>
        <v>99.9183719220169</v>
      </c>
      <c r="X64" s="13">
        <f t="shared" si="7"/>
        <v>0</v>
      </c>
      <c r="Y64" s="13">
        <f t="shared" si="7"/>
        <v>0</v>
      </c>
      <c r="Z64" s="14">
        <f t="shared" si="7"/>
        <v>100.0063569244421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142.41469696969696</v>
      </c>
      <c r="E66" s="16">
        <f t="shared" si="7"/>
        <v>142.41469696969696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142.31204545454545</v>
      </c>
      <c r="X66" s="16">
        <f t="shared" si="7"/>
        <v>0</v>
      </c>
      <c r="Y66" s="16">
        <f t="shared" si="7"/>
        <v>0</v>
      </c>
      <c r="Z66" s="17">
        <f t="shared" si="7"/>
        <v>142.41469696969696</v>
      </c>
    </row>
    <row r="67" spans="1:26" ht="13.5" hidden="1">
      <c r="A67" s="40" t="s">
        <v>119</v>
      </c>
      <c r="B67" s="23">
        <v>21685054</v>
      </c>
      <c r="C67" s="23"/>
      <c r="D67" s="24">
        <v>29929135</v>
      </c>
      <c r="E67" s="25">
        <v>29929135</v>
      </c>
      <c r="F67" s="25">
        <v>830723</v>
      </c>
      <c r="G67" s="25">
        <v>2046615</v>
      </c>
      <c r="H67" s="25">
        <v>2687367</v>
      </c>
      <c r="I67" s="25">
        <v>5564705</v>
      </c>
      <c r="J67" s="25">
        <v>2620891</v>
      </c>
      <c r="K67" s="25">
        <v>2676730</v>
      </c>
      <c r="L67" s="25">
        <v>2912499</v>
      </c>
      <c r="M67" s="25">
        <v>8210120</v>
      </c>
      <c r="N67" s="25"/>
      <c r="O67" s="25"/>
      <c r="P67" s="25"/>
      <c r="Q67" s="25"/>
      <c r="R67" s="25"/>
      <c r="S67" s="25"/>
      <c r="T67" s="25"/>
      <c r="U67" s="25"/>
      <c r="V67" s="25">
        <v>13774825</v>
      </c>
      <c r="W67" s="25">
        <v>14964568</v>
      </c>
      <c r="X67" s="25"/>
      <c r="Y67" s="24"/>
      <c r="Z67" s="26">
        <v>29929135</v>
      </c>
    </row>
    <row r="68" spans="1:26" ht="13.5" hidden="1">
      <c r="A68" s="36" t="s">
        <v>31</v>
      </c>
      <c r="B68" s="18">
        <v>6418553</v>
      </c>
      <c r="C68" s="18"/>
      <c r="D68" s="19">
        <v>5983514</v>
      </c>
      <c r="E68" s="20">
        <v>5983514</v>
      </c>
      <c r="F68" s="20">
        <v>-1344840</v>
      </c>
      <c r="G68" s="20">
        <v>711778</v>
      </c>
      <c r="H68" s="20">
        <v>750639</v>
      </c>
      <c r="I68" s="20">
        <v>117577</v>
      </c>
      <c r="J68" s="20">
        <v>711866</v>
      </c>
      <c r="K68" s="20">
        <v>521832</v>
      </c>
      <c r="L68" s="20">
        <v>716482</v>
      </c>
      <c r="M68" s="20">
        <v>1950180</v>
      </c>
      <c r="N68" s="20"/>
      <c r="O68" s="20"/>
      <c r="P68" s="20"/>
      <c r="Q68" s="20"/>
      <c r="R68" s="20"/>
      <c r="S68" s="20"/>
      <c r="T68" s="20"/>
      <c r="U68" s="20"/>
      <c r="V68" s="20">
        <v>2067757</v>
      </c>
      <c r="W68" s="20">
        <v>2991757</v>
      </c>
      <c r="X68" s="20"/>
      <c r="Y68" s="19"/>
      <c r="Z68" s="22">
        <v>5983514</v>
      </c>
    </row>
    <row r="69" spans="1:26" ht="13.5" hidden="1">
      <c r="A69" s="37" t="s">
        <v>32</v>
      </c>
      <c r="B69" s="18">
        <v>15266501</v>
      </c>
      <c r="C69" s="18"/>
      <c r="D69" s="19">
        <v>18665621</v>
      </c>
      <c r="E69" s="20">
        <v>18665621</v>
      </c>
      <c r="F69" s="20">
        <v>1686906</v>
      </c>
      <c r="G69" s="20">
        <v>899502</v>
      </c>
      <c r="H69" s="20">
        <v>1518934</v>
      </c>
      <c r="I69" s="20">
        <v>4105342</v>
      </c>
      <c r="J69" s="20">
        <v>1761638</v>
      </c>
      <c r="K69" s="20">
        <v>1639490</v>
      </c>
      <c r="L69" s="20">
        <v>1640059</v>
      </c>
      <c r="M69" s="20">
        <v>5041187</v>
      </c>
      <c r="N69" s="20"/>
      <c r="O69" s="20"/>
      <c r="P69" s="20"/>
      <c r="Q69" s="20"/>
      <c r="R69" s="20"/>
      <c r="S69" s="20"/>
      <c r="T69" s="20"/>
      <c r="U69" s="20"/>
      <c r="V69" s="20">
        <v>9146529</v>
      </c>
      <c r="W69" s="20">
        <v>9332811</v>
      </c>
      <c r="X69" s="20"/>
      <c r="Y69" s="19"/>
      <c r="Z69" s="22">
        <v>18665621</v>
      </c>
    </row>
    <row r="70" spans="1:26" ht="13.5" hidden="1">
      <c r="A70" s="38" t="s">
        <v>113</v>
      </c>
      <c r="B70" s="18">
        <v>11822993</v>
      </c>
      <c r="C70" s="18"/>
      <c r="D70" s="19">
        <v>14811556</v>
      </c>
      <c r="E70" s="20">
        <v>14811556</v>
      </c>
      <c r="F70" s="20">
        <v>1413322</v>
      </c>
      <c r="G70" s="20">
        <v>626431</v>
      </c>
      <c r="H70" s="20">
        <v>1246152</v>
      </c>
      <c r="I70" s="20">
        <v>3285905</v>
      </c>
      <c r="J70" s="20">
        <v>1488785</v>
      </c>
      <c r="K70" s="20">
        <v>1366372</v>
      </c>
      <c r="L70" s="20">
        <v>1366372</v>
      </c>
      <c r="M70" s="20">
        <v>4221529</v>
      </c>
      <c r="N70" s="20"/>
      <c r="O70" s="20"/>
      <c r="P70" s="20"/>
      <c r="Q70" s="20"/>
      <c r="R70" s="20"/>
      <c r="S70" s="20"/>
      <c r="T70" s="20"/>
      <c r="U70" s="20"/>
      <c r="V70" s="20">
        <v>7507434</v>
      </c>
      <c r="W70" s="20">
        <v>7405778</v>
      </c>
      <c r="X70" s="20"/>
      <c r="Y70" s="19"/>
      <c r="Z70" s="22">
        <v>14811556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3443508</v>
      </c>
      <c r="C73" s="18"/>
      <c r="D73" s="19">
        <v>3854065</v>
      </c>
      <c r="E73" s="20">
        <v>3854065</v>
      </c>
      <c r="F73" s="20">
        <v>273584</v>
      </c>
      <c r="G73" s="20">
        <v>273071</v>
      </c>
      <c r="H73" s="20">
        <v>272782</v>
      </c>
      <c r="I73" s="20">
        <v>819437</v>
      </c>
      <c r="J73" s="20">
        <v>272853</v>
      </c>
      <c r="K73" s="20">
        <v>273118</v>
      </c>
      <c r="L73" s="20">
        <v>273687</v>
      </c>
      <c r="M73" s="20">
        <v>819658</v>
      </c>
      <c r="N73" s="20"/>
      <c r="O73" s="20"/>
      <c r="P73" s="20"/>
      <c r="Q73" s="20"/>
      <c r="R73" s="20"/>
      <c r="S73" s="20"/>
      <c r="T73" s="20"/>
      <c r="U73" s="20"/>
      <c r="V73" s="20">
        <v>1639095</v>
      </c>
      <c r="W73" s="20">
        <v>1927033</v>
      </c>
      <c r="X73" s="20"/>
      <c r="Y73" s="19"/>
      <c r="Z73" s="22">
        <v>3854065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5280000</v>
      </c>
      <c r="E75" s="29">
        <v>5280000</v>
      </c>
      <c r="F75" s="29">
        <v>488657</v>
      </c>
      <c r="G75" s="29">
        <v>435335</v>
      </c>
      <c r="H75" s="29">
        <v>417794</v>
      </c>
      <c r="I75" s="29">
        <v>1341786</v>
      </c>
      <c r="J75" s="29">
        <v>147387</v>
      </c>
      <c r="K75" s="29">
        <v>515408</v>
      </c>
      <c r="L75" s="29">
        <v>555958</v>
      </c>
      <c r="M75" s="29">
        <v>1218753</v>
      </c>
      <c r="N75" s="29"/>
      <c r="O75" s="29"/>
      <c r="P75" s="29"/>
      <c r="Q75" s="29"/>
      <c r="R75" s="29"/>
      <c r="S75" s="29"/>
      <c r="T75" s="29"/>
      <c r="U75" s="29"/>
      <c r="V75" s="29">
        <v>2560539</v>
      </c>
      <c r="W75" s="29">
        <v>2640000</v>
      </c>
      <c r="X75" s="29"/>
      <c r="Y75" s="28"/>
      <c r="Z75" s="30">
        <v>5280000</v>
      </c>
    </row>
    <row r="76" spans="1:26" ht="13.5" hidden="1">
      <c r="A76" s="41" t="s">
        <v>120</v>
      </c>
      <c r="B76" s="31">
        <v>26983531</v>
      </c>
      <c r="C76" s="31"/>
      <c r="D76" s="32">
        <v>32170110</v>
      </c>
      <c r="E76" s="33">
        <v>32170110</v>
      </c>
      <c r="F76" s="33">
        <v>1594792</v>
      </c>
      <c r="G76" s="33">
        <v>2057178</v>
      </c>
      <c r="H76" s="33">
        <v>1560179</v>
      </c>
      <c r="I76" s="33">
        <v>5212149</v>
      </c>
      <c r="J76" s="33">
        <v>1387657</v>
      </c>
      <c r="K76" s="33">
        <v>1510239</v>
      </c>
      <c r="L76" s="33">
        <v>1760405</v>
      </c>
      <c r="M76" s="33">
        <v>4658301</v>
      </c>
      <c r="N76" s="33"/>
      <c r="O76" s="33"/>
      <c r="P76" s="33"/>
      <c r="Q76" s="33"/>
      <c r="R76" s="33"/>
      <c r="S76" s="33"/>
      <c r="T76" s="33"/>
      <c r="U76" s="33"/>
      <c r="V76" s="33">
        <v>9870450</v>
      </c>
      <c r="W76" s="33">
        <v>14837542</v>
      </c>
      <c r="X76" s="33"/>
      <c r="Y76" s="32"/>
      <c r="Z76" s="34">
        <v>32170110</v>
      </c>
    </row>
    <row r="77" spans="1:26" ht="13.5" hidden="1">
      <c r="A77" s="36" t="s">
        <v>31</v>
      </c>
      <c r="B77" s="18">
        <v>6418553</v>
      </c>
      <c r="C77" s="18"/>
      <c r="D77" s="19">
        <v>5984100</v>
      </c>
      <c r="E77" s="20">
        <v>5984100</v>
      </c>
      <c r="F77" s="20">
        <v>338088</v>
      </c>
      <c r="G77" s="20">
        <v>318676</v>
      </c>
      <c r="H77" s="20">
        <v>698016</v>
      </c>
      <c r="I77" s="20">
        <v>1354780</v>
      </c>
      <c r="J77" s="20">
        <v>442284</v>
      </c>
      <c r="K77" s="20">
        <v>340878</v>
      </c>
      <c r="L77" s="20">
        <v>278265</v>
      </c>
      <c r="M77" s="20">
        <v>1061427</v>
      </c>
      <c r="N77" s="20"/>
      <c r="O77" s="20"/>
      <c r="P77" s="20"/>
      <c r="Q77" s="20"/>
      <c r="R77" s="20"/>
      <c r="S77" s="20"/>
      <c r="T77" s="20"/>
      <c r="U77" s="20"/>
      <c r="V77" s="20">
        <v>2416207</v>
      </c>
      <c r="W77" s="20">
        <v>2988600</v>
      </c>
      <c r="X77" s="20"/>
      <c r="Y77" s="19"/>
      <c r="Z77" s="22">
        <v>5984100</v>
      </c>
    </row>
    <row r="78" spans="1:26" ht="13.5" hidden="1">
      <c r="A78" s="37" t="s">
        <v>32</v>
      </c>
      <c r="B78" s="18">
        <v>15266501</v>
      </c>
      <c r="C78" s="18"/>
      <c r="D78" s="19">
        <v>18666514</v>
      </c>
      <c r="E78" s="20">
        <v>18666514</v>
      </c>
      <c r="F78" s="20">
        <v>768047</v>
      </c>
      <c r="G78" s="20">
        <v>1303167</v>
      </c>
      <c r="H78" s="20">
        <v>444369</v>
      </c>
      <c r="I78" s="20">
        <v>2515583</v>
      </c>
      <c r="J78" s="20">
        <v>797986</v>
      </c>
      <c r="K78" s="20">
        <v>653953</v>
      </c>
      <c r="L78" s="20">
        <v>926182</v>
      </c>
      <c r="M78" s="20">
        <v>2378121</v>
      </c>
      <c r="N78" s="20"/>
      <c r="O78" s="20"/>
      <c r="P78" s="20"/>
      <c r="Q78" s="20"/>
      <c r="R78" s="20"/>
      <c r="S78" s="20"/>
      <c r="T78" s="20"/>
      <c r="U78" s="20"/>
      <c r="V78" s="20">
        <v>4893704</v>
      </c>
      <c r="W78" s="20">
        <v>8091904</v>
      </c>
      <c r="X78" s="20"/>
      <c r="Y78" s="19"/>
      <c r="Z78" s="22">
        <v>18666514</v>
      </c>
    </row>
    <row r="79" spans="1:26" ht="13.5" hidden="1">
      <c r="A79" s="38" t="s">
        <v>113</v>
      </c>
      <c r="B79" s="18">
        <v>11822993</v>
      </c>
      <c r="C79" s="18"/>
      <c r="D79" s="19">
        <v>14812204</v>
      </c>
      <c r="E79" s="20">
        <v>14812204</v>
      </c>
      <c r="F79" s="20">
        <v>659597</v>
      </c>
      <c r="G79" s="20">
        <v>1187672</v>
      </c>
      <c r="H79" s="20">
        <v>314862</v>
      </c>
      <c r="I79" s="20">
        <v>2162131</v>
      </c>
      <c r="J79" s="20">
        <v>703708</v>
      </c>
      <c r="K79" s="20">
        <v>553108</v>
      </c>
      <c r="L79" s="20">
        <v>863314</v>
      </c>
      <c r="M79" s="20">
        <v>2120130</v>
      </c>
      <c r="N79" s="20"/>
      <c r="O79" s="20"/>
      <c r="P79" s="20"/>
      <c r="Q79" s="20"/>
      <c r="R79" s="20"/>
      <c r="S79" s="20"/>
      <c r="T79" s="20"/>
      <c r="U79" s="20"/>
      <c r="V79" s="20">
        <v>4282261</v>
      </c>
      <c r="W79" s="20">
        <v>6166444</v>
      </c>
      <c r="X79" s="20"/>
      <c r="Y79" s="19"/>
      <c r="Z79" s="22">
        <v>14812204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3443508</v>
      </c>
      <c r="C82" s="18"/>
      <c r="D82" s="19">
        <v>3854310</v>
      </c>
      <c r="E82" s="20">
        <v>3854310</v>
      </c>
      <c r="F82" s="20">
        <v>108450</v>
      </c>
      <c r="G82" s="20">
        <v>115495</v>
      </c>
      <c r="H82" s="20">
        <v>129507</v>
      </c>
      <c r="I82" s="20">
        <v>353452</v>
      </c>
      <c r="J82" s="20">
        <v>94278</v>
      </c>
      <c r="K82" s="20">
        <v>100845</v>
      </c>
      <c r="L82" s="20">
        <v>62868</v>
      </c>
      <c r="M82" s="20">
        <v>257991</v>
      </c>
      <c r="N82" s="20"/>
      <c r="O82" s="20"/>
      <c r="P82" s="20"/>
      <c r="Q82" s="20"/>
      <c r="R82" s="20"/>
      <c r="S82" s="20"/>
      <c r="T82" s="20"/>
      <c r="U82" s="20"/>
      <c r="V82" s="20">
        <v>611443</v>
      </c>
      <c r="W82" s="20">
        <v>1925460</v>
      </c>
      <c r="X82" s="20"/>
      <c r="Y82" s="19"/>
      <c r="Z82" s="22">
        <v>3854310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5298477</v>
      </c>
      <c r="C84" s="27"/>
      <c r="D84" s="28">
        <v>7519496</v>
      </c>
      <c r="E84" s="29">
        <v>7519496</v>
      </c>
      <c r="F84" s="29">
        <v>488657</v>
      </c>
      <c r="G84" s="29">
        <v>435335</v>
      </c>
      <c r="H84" s="29">
        <v>417794</v>
      </c>
      <c r="I84" s="29">
        <v>1341786</v>
      </c>
      <c r="J84" s="29">
        <v>147387</v>
      </c>
      <c r="K84" s="29">
        <v>515408</v>
      </c>
      <c r="L84" s="29">
        <v>555958</v>
      </c>
      <c r="M84" s="29">
        <v>1218753</v>
      </c>
      <c r="N84" s="29"/>
      <c r="O84" s="29"/>
      <c r="P84" s="29"/>
      <c r="Q84" s="29"/>
      <c r="R84" s="29"/>
      <c r="S84" s="29"/>
      <c r="T84" s="29"/>
      <c r="U84" s="29"/>
      <c r="V84" s="29">
        <v>2560539</v>
      </c>
      <c r="W84" s="29">
        <v>3757038</v>
      </c>
      <c r="X84" s="29"/>
      <c r="Y84" s="28"/>
      <c r="Z84" s="30">
        <v>7519496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21017760</v>
      </c>
      <c r="G5" s="59">
        <v>21017760</v>
      </c>
      <c r="H5" s="59">
        <v>4670446</v>
      </c>
      <c r="I5" s="59">
        <v>46705966</v>
      </c>
      <c r="J5" s="59">
        <v>4825600</v>
      </c>
      <c r="K5" s="59">
        <v>5112516</v>
      </c>
      <c r="L5" s="59">
        <v>4914481</v>
      </c>
      <c r="M5" s="59">
        <v>14852597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61558563</v>
      </c>
      <c r="W5" s="59">
        <v>0</v>
      </c>
      <c r="X5" s="59">
        <v>61558563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545873</v>
      </c>
      <c r="G6" s="59">
        <v>545873</v>
      </c>
      <c r="H6" s="59">
        <v>679836</v>
      </c>
      <c r="I6" s="59">
        <v>1771582</v>
      </c>
      <c r="J6" s="59">
        <v>668063</v>
      </c>
      <c r="K6" s="59">
        <v>672634</v>
      </c>
      <c r="L6" s="59">
        <v>667743</v>
      </c>
      <c r="M6" s="59">
        <v>2008440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3780022</v>
      </c>
      <c r="W6" s="59">
        <v>0</v>
      </c>
      <c r="X6" s="59">
        <v>3780022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100850</v>
      </c>
      <c r="K7" s="59">
        <v>78979</v>
      </c>
      <c r="L7" s="59">
        <v>58216</v>
      </c>
      <c r="M7" s="59">
        <v>238045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238045</v>
      </c>
      <c r="W7" s="59">
        <v>0</v>
      </c>
      <c r="X7" s="59">
        <v>238045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0</v>
      </c>
      <c r="E8" s="59">
        <v>0</v>
      </c>
      <c r="F8" s="59">
        <v>61856000</v>
      </c>
      <c r="G8" s="59">
        <v>61856000</v>
      </c>
      <c r="H8" s="59">
        <v>890000</v>
      </c>
      <c r="I8" s="59">
        <v>124602000</v>
      </c>
      <c r="J8" s="59">
        <v>0</v>
      </c>
      <c r="K8" s="59">
        <v>0</v>
      </c>
      <c r="L8" s="59">
        <v>49138000</v>
      </c>
      <c r="M8" s="59">
        <v>49138000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173740000</v>
      </c>
      <c r="W8" s="59">
        <v>0</v>
      </c>
      <c r="X8" s="59">
        <v>173740000</v>
      </c>
      <c r="Y8" s="60">
        <v>0</v>
      </c>
      <c r="Z8" s="61">
        <v>0</v>
      </c>
    </row>
    <row r="9" spans="1:26" ht="13.5">
      <c r="A9" s="57" t="s">
        <v>35</v>
      </c>
      <c r="B9" s="18">
        <v>0</v>
      </c>
      <c r="C9" s="18">
        <v>0</v>
      </c>
      <c r="D9" s="58">
        <v>0</v>
      </c>
      <c r="E9" s="59">
        <v>0</v>
      </c>
      <c r="F9" s="59">
        <v>922502</v>
      </c>
      <c r="G9" s="59">
        <v>922502</v>
      </c>
      <c r="H9" s="59">
        <v>768382</v>
      </c>
      <c r="I9" s="59">
        <v>2613386</v>
      </c>
      <c r="J9" s="59">
        <v>345688</v>
      </c>
      <c r="K9" s="59">
        <v>1424516</v>
      </c>
      <c r="L9" s="59">
        <v>218058</v>
      </c>
      <c r="M9" s="59">
        <v>1988262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4601648</v>
      </c>
      <c r="W9" s="59">
        <v>0</v>
      </c>
      <c r="X9" s="59">
        <v>4601648</v>
      </c>
      <c r="Y9" s="60">
        <v>0</v>
      </c>
      <c r="Z9" s="61">
        <v>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0</v>
      </c>
      <c r="E10" s="65">
        <f t="shared" si="0"/>
        <v>0</v>
      </c>
      <c r="F10" s="65">
        <f t="shared" si="0"/>
        <v>84342135</v>
      </c>
      <c r="G10" s="65">
        <f t="shared" si="0"/>
        <v>84342135</v>
      </c>
      <c r="H10" s="65">
        <f t="shared" si="0"/>
        <v>7008664</v>
      </c>
      <c r="I10" s="65">
        <f t="shared" si="0"/>
        <v>175692934</v>
      </c>
      <c r="J10" s="65">
        <f t="shared" si="0"/>
        <v>5940201</v>
      </c>
      <c r="K10" s="65">
        <f t="shared" si="0"/>
        <v>7288645</v>
      </c>
      <c r="L10" s="65">
        <f t="shared" si="0"/>
        <v>54996498</v>
      </c>
      <c r="M10" s="65">
        <f t="shared" si="0"/>
        <v>68225344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243918278</v>
      </c>
      <c r="W10" s="65">
        <f t="shared" si="0"/>
        <v>0</v>
      </c>
      <c r="X10" s="65">
        <f t="shared" si="0"/>
        <v>243918278</v>
      </c>
      <c r="Y10" s="66">
        <f>+IF(W10&lt;&gt;0,(X10/W10)*100,0)</f>
        <v>0</v>
      </c>
      <c r="Z10" s="67">
        <f t="shared" si="0"/>
        <v>0</v>
      </c>
    </row>
    <row r="11" spans="1:26" ht="13.5">
      <c r="A11" s="57" t="s">
        <v>36</v>
      </c>
      <c r="B11" s="18">
        <v>0</v>
      </c>
      <c r="C11" s="18">
        <v>0</v>
      </c>
      <c r="D11" s="58">
        <v>0</v>
      </c>
      <c r="E11" s="59">
        <v>0</v>
      </c>
      <c r="F11" s="59">
        <v>7570951</v>
      </c>
      <c r="G11" s="59">
        <v>7570951</v>
      </c>
      <c r="H11" s="59">
        <v>7265722</v>
      </c>
      <c r="I11" s="59">
        <v>22407624</v>
      </c>
      <c r="J11" s="59">
        <v>7377444</v>
      </c>
      <c r="K11" s="59">
        <v>7244583</v>
      </c>
      <c r="L11" s="59">
        <v>7380024</v>
      </c>
      <c r="M11" s="59">
        <v>22002051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44409675</v>
      </c>
      <c r="W11" s="59">
        <v>0</v>
      </c>
      <c r="X11" s="59">
        <v>44409675</v>
      </c>
      <c r="Y11" s="60">
        <v>0</v>
      </c>
      <c r="Z11" s="61">
        <v>0</v>
      </c>
    </row>
    <row r="12" spans="1:26" ht="13.5">
      <c r="A12" s="57" t="s">
        <v>37</v>
      </c>
      <c r="B12" s="18">
        <v>0</v>
      </c>
      <c r="C12" s="18">
        <v>0</v>
      </c>
      <c r="D12" s="58">
        <v>0</v>
      </c>
      <c r="E12" s="59">
        <v>0</v>
      </c>
      <c r="F12" s="59">
        <v>1354017</v>
      </c>
      <c r="G12" s="59">
        <v>1354017</v>
      </c>
      <c r="H12" s="59">
        <v>1354017</v>
      </c>
      <c r="I12" s="59">
        <v>4062051</v>
      </c>
      <c r="J12" s="59">
        <v>1354017</v>
      </c>
      <c r="K12" s="59">
        <v>1354017</v>
      </c>
      <c r="L12" s="59">
        <v>1354017</v>
      </c>
      <c r="M12" s="59">
        <v>4062051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8124102</v>
      </c>
      <c r="W12" s="59">
        <v>0</v>
      </c>
      <c r="X12" s="59">
        <v>8124102</v>
      </c>
      <c r="Y12" s="60">
        <v>0</v>
      </c>
      <c r="Z12" s="61">
        <v>0</v>
      </c>
    </row>
    <row r="13" spans="1:26" ht="13.5">
      <c r="A13" s="57" t="s">
        <v>106</v>
      </c>
      <c r="B13" s="18">
        <v>0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656111</v>
      </c>
      <c r="I14" s="59">
        <v>656111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656111</v>
      </c>
      <c r="W14" s="59">
        <v>0</v>
      </c>
      <c r="X14" s="59">
        <v>656111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196398</v>
      </c>
      <c r="G16" s="59">
        <v>196398</v>
      </c>
      <c r="H16" s="59">
        <v>311065</v>
      </c>
      <c r="I16" s="59">
        <v>703861</v>
      </c>
      <c r="J16" s="59">
        <v>14538</v>
      </c>
      <c r="K16" s="59">
        <v>436590</v>
      </c>
      <c r="L16" s="59">
        <v>9038</v>
      </c>
      <c r="M16" s="59">
        <v>460166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1164027</v>
      </c>
      <c r="W16" s="59">
        <v>0</v>
      </c>
      <c r="X16" s="59">
        <v>1164027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0</v>
      </c>
      <c r="E17" s="59">
        <v>0</v>
      </c>
      <c r="F17" s="59">
        <v>6380625</v>
      </c>
      <c r="G17" s="59">
        <v>6267537</v>
      </c>
      <c r="H17" s="59">
        <v>6470220</v>
      </c>
      <c r="I17" s="59">
        <v>19118382</v>
      </c>
      <c r="J17" s="59">
        <v>10148784</v>
      </c>
      <c r="K17" s="59">
        <v>13244724</v>
      </c>
      <c r="L17" s="59">
        <v>9239631</v>
      </c>
      <c r="M17" s="59">
        <v>32633139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51751521</v>
      </c>
      <c r="W17" s="59">
        <v>0</v>
      </c>
      <c r="X17" s="59">
        <v>51751521</v>
      </c>
      <c r="Y17" s="60">
        <v>0</v>
      </c>
      <c r="Z17" s="61">
        <v>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0</v>
      </c>
      <c r="E18" s="72">
        <f t="shared" si="1"/>
        <v>0</v>
      </c>
      <c r="F18" s="72">
        <f t="shared" si="1"/>
        <v>15501991</v>
      </c>
      <c r="G18" s="72">
        <f t="shared" si="1"/>
        <v>15388903</v>
      </c>
      <c r="H18" s="72">
        <f t="shared" si="1"/>
        <v>16057135</v>
      </c>
      <c r="I18" s="72">
        <f t="shared" si="1"/>
        <v>46948029</v>
      </c>
      <c r="J18" s="72">
        <f t="shared" si="1"/>
        <v>18894783</v>
      </c>
      <c r="K18" s="72">
        <f t="shared" si="1"/>
        <v>22279914</v>
      </c>
      <c r="L18" s="72">
        <f t="shared" si="1"/>
        <v>17982710</v>
      </c>
      <c r="M18" s="72">
        <f t="shared" si="1"/>
        <v>59157407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106105436</v>
      </c>
      <c r="W18" s="72">
        <f t="shared" si="1"/>
        <v>0</v>
      </c>
      <c r="X18" s="72">
        <f t="shared" si="1"/>
        <v>106105436</v>
      </c>
      <c r="Y18" s="66">
        <f>+IF(W18&lt;&gt;0,(X18/W18)*100,0)</f>
        <v>0</v>
      </c>
      <c r="Z18" s="73">
        <f t="shared" si="1"/>
        <v>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68840144</v>
      </c>
      <c r="G19" s="76">
        <f t="shared" si="2"/>
        <v>68953232</v>
      </c>
      <c r="H19" s="76">
        <f t="shared" si="2"/>
        <v>-9048471</v>
      </c>
      <c r="I19" s="76">
        <f t="shared" si="2"/>
        <v>128744905</v>
      </c>
      <c r="J19" s="76">
        <f t="shared" si="2"/>
        <v>-12954582</v>
      </c>
      <c r="K19" s="76">
        <f t="shared" si="2"/>
        <v>-14991269</v>
      </c>
      <c r="L19" s="76">
        <f t="shared" si="2"/>
        <v>37013788</v>
      </c>
      <c r="M19" s="76">
        <f t="shared" si="2"/>
        <v>9067937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137812842</v>
      </c>
      <c r="W19" s="76">
        <f>IF(E10=E18,0,W10-W18)</f>
        <v>0</v>
      </c>
      <c r="X19" s="76">
        <f t="shared" si="2"/>
        <v>137812842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0</v>
      </c>
      <c r="F22" s="87">
        <f t="shared" si="3"/>
        <v>68840144</v>
      </c>
      <c r="G22" s="87">
        <f t="shared" si="3"/>
        <v>68953232</v>
      </c>
      <c r="H22" s="87">
        <f t="shared" si="3"/>
        <v>-9048471</v>
      </c>
      <c r="I22" s="87">
        <f t="shared" si="3"/>
        <v>128744905</v>
      </c>
      <c r="J22" s="87">
        <f t="shared" si="3"/>
        <v>-12954582</v>
      </c>
      <c r="K22" s="87">
        <f t="shared" si="3"/>
        <v>-14991269</v>
      </c>
      <c r="L22" s="87">
        <f t="shared" si="3"/>
        <v>37013788</v>
      </c>
      <c r="M22" s="87">
        <f t="shared" si="3"/>
        <v>9067937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137812842</v>
      </c>
      <c r="W22" s="87">
        <f t="shared" si="3"/>
        <v>0</v>
      </c>
      <c r="X22" s="87">
        <f t="shared" si="3"/>
        <v>137812842</v>
      </c>
      <c r="Y22" s="88">
        <f>+IF(W22&lt;&gt;0,(X22/W22)*100,0)</f>
        <v>0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0</v>
      </c>
      <c r="F24" s="76">
        <f t="shared" si="4"/>
        <v>68840144</v>
      </c>
      <c r="G24" s="76">
        <f t="shared" si="4"/>
        <v>68953232</v>
      </c>
      <c r="H24" s="76">
        <f t="shared" si="4"/>
        <v>-9048471</v>
      </c>
      <c r="I24" s="76">
        <f t="shared" si="4"/>
        <v>128744905</v>
      </c>
      <c r="J24" s="76">
        <f t="shared" si="4"/>
        <v>-12954582</v>
      </c>
      <c r="K24" s="76">
        <f t="shared" si="4"/>
        <v>-14991269</v>
      </c>
      <c r="L24" s="76">
        <f t="shared" si="4"/>
        <v>37013788</v>
      </c>
      <c r="M24" s="76">
        <f t="shared" si="4"/>
        <v>9067937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137812842</v>
      </c>
      <c r="W24" s="76">
        <f t="shared" si="4"/>
        <v>0</v>
      </c>
      <c r="X24" s="76">
        <f t="shared" si="4"/>
        <v>137812842</v>
      </c>
      <c r="Y24" s="77">
        <f>+IF(W24&lt;&gt;0,(X24/W24)*100,0)</f>
        <v>0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100">
        <v>0</v>
      </c>
      <c r="Z27" s="101">
        <v>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0</v>
      </c>
      <c r="E35" s="59">
        <v>0</v>
      </c>
      <c r="F35" s="59">
        <v>62846739</v>
      </c>
      <c r="G35" s="59">
        <v>62846739</v>
      </c>
      <c r="H35" s="59">
        <v>73110429</v>
      </c>
      <c r="I35" s="59">
        <v>73110429</v>
      </c>
      <c r="J35" s="59">
        <v>62200231</v>
      </c>
      <c r="K35" s="59">
        <v>38847058</v>
      </c>
      <c r="L35" s="59">
        <v>74641283</v>
      </c>
      <c r="M35" s="59">
        <v>74641283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74641283</v>
      </c>
      <c r="W35" s="59">
        <v>0</v>
      </c>
      <c r="X35" s="59">
        <v>74641283</v>
      </c>
      <c r="Y35" s="60">
        <v>0</v>
      </c>
      <c r="Z35" s="61">
        <v>0</v>
      </c>
    </row>
    <row r="36" spans="1:26" ht="13.5">
      <c r="A36" s="57" t="s">
        <v>53</v>
      </c>
      <c r="B36" s="18">
        <v>0</v>
      </c>
      <c r="C36" s="18">
        <v>0</v>
      </c>
      <c r="D36" s="58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60">
        <v>0</v>
      </c>
      <c r="Z36" s="61">
        <v>0</v>
      </c>
    </row>
    <row r="37" spans="1:26" ht="13.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-5993402</v>
      </c>
      <c r="G37" s="59">
        <v>-6106490</v>
      </c>
      <c r="H37" s="59">
        <v>-4336852</v>
      </c>
      <c r="I37" s="59">
        <v>-4336852</v>
      </c>
      <c r="J37" s="59">
        <v>-2292473</v>
      </c>
      <c r="K37" s="59">
        <v>-10758446</v>
      </c>
      <c r="L37" s="59">
        <v>-11978569</v>
      </c>
      <c r="M37" s="59">
        <v>-11978569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-11978569</v>
      </c>
      <c r="W37" s="59">
        <v>0</v>
      </c>
      <c r="X37" s="59">
        <v>-11978569</v>
      </c>
      <c r="Y37" s="60">
        <v>0</v>
      </c>
      <c r="Z37" s="61">
        <v>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-64164</v>
      </c>
      <c r="I38" s="59">
        <v>-64164</v>
      </c>
      <c r="J38" s="59">
        <v>-64164</v>
      </c>
      <c r="K38" s="59">
        <v>-64164</v>
      </c>
      <c r="L38" s="59">
        <v>-64164</v>
      </c>
      <c r="M38" s="59">
        <v>-64164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-64164</v>
      </c>
      <c r="W38" s="59">
        <v>0</v>
      </c>
      <c r="X38" s="59">
        <v>-64164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0</v>
      </c>
      <c r="E39" s="59">
        <v>0</v>
      </c>
      <c r="F39" s="59">
        <v>68840141</v>
      </c>
      <c r="G39" s="59">
        <v>68953229</v>
      </c>
      <c r="H39" s="59">
        <v>77511445</v>
      </c>
      <c r="I39" s="59">
        <v>77511445</v>
      </c>
      <c r="J39" s="59">
        <v>64556868</v>
      </c>
      <c r="K39" s="59">
        <v>49669668</v>
      </c>
      <c r="L39" s="59">
        <v>86684016</v>
      </c>
      <c r="M39" s="59">
        <v>86684016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86684016</v>
      </c>
      <c r="W39" s="59">
        <v>0</v>
      </c>
      <c r="X39" s="59">
        <v>86684016</v>
      </c>
      <c r="Y39" s="60">
        <v>0</v>
      </c>
      <c r="Z39" s="61">
        <v>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5600304</v>
      </c>
      <c r="E42" s="59">
        <v>5600304</v>
      </c>
      <c r="F42" s="59">
        <v>68893641</v>
      </c>
      <c r="G42" s="59">
        <v>17628995</v>
      </c>
      <c r="H42" s="59">
        <v>-9048471</v>
      </c>
      <c r="I42" s="59">
        <v>77474165</v>
      </c>
      <c r="J42" s="59">
        <v>-12954582</v>
      </c>
      <c r="K42" s="59">
        <v>-14991269</v>
      </c>
      <c r="L42" s="59">
        <v>37013788</v>
      </c>
      <c r="M42" s="59">
        <v>9067937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86542102</v>
      </c>
      <c r="W42" s="59">
        <v>2800692</v>
      </c>
      <c r="X42" s="59">
        <v>83741410</v>
      </c>
      <c r="Y42" s="60">
        <v>2990.03</v>
      </c>
      <c r="Z42" s="61">
        <v>5600304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-45038768</v>
      </c>
      <c r="G44" s="59">
        <v>15373</v>
      </c>
      <c r="H44" s="59">
        <v>-345387</v>
      </c>
      <c r="I44" s="59">
        <v>-45368782</v>
      </c>
      <c r="J44" s="59">
        <v>5891</v>
      </c>
      <c r="K44" s="59">
        <v>4073</v>
      </c>
      <c r="L44" s="59">
        <v>2223</v>
      </c>
      <c r="M44" s="59">
        <v>12187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-45356595</v>
      </c>
      <c r="W44" s="59">
        <v>0</v>
      </c>
      <c r="X44" s="59">
        <v>-45356595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5600304</v>
      </c>
      <c r="E45" s="99">
        <v>5600304</v>
      </c>
      <c r="F45" s="99">
        <v>23854873</v>
      </c>
      <c r="G45" s="99">
        <v>41499241</v>
      </c>
      <c r="H45" s="99">
        <v>32105383</v>
      </c>
      <c r="I45" s="99">
        <v>32105383</v>
      </c>
      <c r="J45" s="99">
        <v>19156692</v>
      </c>
      <c r="K45" s="99">
        <v>4169496</v>
      </c>
      <c r="L45" s="99">
        <v>41185507</v>
      </c>
      <c r="M45" s="99">
        <v>41185507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41185507</v>
      </c>
      <c r="W45" s="99">
        <v>2800692</v>
      </c>
      <c r="X45" s="99">
        <v>38384815</v>
      </c>
      <c r="Y45" s="100">
        <v>1370.55</v>
      </c>
      <c r="Z45" s="101">
        <v>5600304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637940</v>
      </c>
      <c r="C51" s="51">
        <v>0</v>
      </c>
      <c r="D51" s="128">
        <v>200923</v>
      </c>
      <c r="E51" s="53">
        <v>4770</v>
      </c>
      <c r="F51" s="53">
        <v>0</v>
      </c>
      <c r="G51" s="53">
        <v>0</v>
      </c>
      <c r="H51" s="53">
        <v>0</v>
      </c>
      <c r="I51" s="53">
        <v>9525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853158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27.36887348746158</v>
      </c>
      <c r="H58" s="7">
        <f t="shared" si="6"/>
        <v>100</v>
      </c>
      <c r="I58" s="7">
        <f t="shared" si="6"/>
        <v>67.47479014628671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75.53062169579589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24.04696655706401</v>
      </c>
      <c r="H59" s="10">
        <f t="shared" si="7"/>
        <v>100</v>
      </c>
      <c r="I59" s="10">
        <f t="shared" si="7"/>
        <v>65.53637356114977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73.38113625077472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144.27751509966603</v>
      </c>
      <c r="H60" s="13">
        <f t="shared" si="7"/>
        <v>100</v>
      </c>
      <c r="I60" s="13">
        <f t="shared" si="7"/>
        <v>113.64311671714886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106.39411622472039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144.27751509966603</v>
      </c>
      <c r="H64" s="13">
        <f t="shared" si="7"/>
        <v>100</v>
      </c>
      <c r="I64" s="13">
        <f t="shared" si="7"/>
        <v>113.64311671714886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106.39411622472039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119.76739926739927</v>
      </c>
      <c r="H66" s="16">
        <f t="shared" si="7"/>
        <v>100</v>
      </c>
      <c r="I66" s="16">
        <f t="shared" si="7"/>
        <v>106.17261356682471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102.81061120963311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>
        <v>21330202</v>
      </c>
      <c r="G67" s="25">
        <v>21330202</v>
      </c>
      <c r="H67" s="25">
        <v>4971467</v>
      </c>
      <c r="I67" s="25">
        <v>47631871</v>
      </c>
      <c r="J67" s="25">
        <v>5109398</v>
      </c>
      <c r="K67" s="25">
        <v>5392151</v>
      </c>
      <c r="L67" s="25">
        <v>5179860</v>
      </c>
      <c r="M67" s="25">
        <v>15681409</v>
      </c>
      <c r="N67" s="25"/>
      <c r="O67" s="25"/>
      <c r="P67" s="25"/>
      <c r="Q67" s="25"/>
      <c r="R67" s="25"/>
      <c r="S67" s="25"/>
      <c r="T67" s="25"/>
      <c r="U67" s="25"/>
      <c r="V67" s="25">
        <v>63313280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>
        <v>20729729</v>
      </c>
      <c r="G68" s="20">
        <v>20729729</v>
      </c>
      <c r="H68" s="20">
        <v>4225978</v>
      </c>
      <c r="I68" s="20">
        <v>45685436</v>
      </c>
      <c r="J68" s="20">
        <v>4375116</v>
      </c>
      <c r="K68" s="20">
        <v>4649490</v>
      </c>
      <c r="L68" s="20">
        <v>4439207</v>
      </c>
      <c r="M68" s="20">
        <v>13463813</v>
      </c>
      <c r="N68" s="20"/>
      <c r="O68" s="20"/>
      <c r="P68" s="20"/>
      <c r="Q68" s="20"/>
      <c r="R68" s="20"/>
      <c r="S68" s="20"/>
      <c r="T68" s="20"/>
      <c r="U68" s="20"/>
      <c r="V68" s="20">
        <v>59149249</v>
      </c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>
        <v>545873</v>
      </c>
      <c r="G69" s="20">
        <v>545873</v>
      </c>
      <c r="H69" s="20">
        <v>679836</v>
      </c>
      <c r="I69" s="20">
        <v>1771582</v>
      </c>
      <c r="J69" s="20">
        <v>668063</v>
      </c>
      <c r="K69" s="20">
        <v>672634</v>
      </c>
      <c r="L69" s="20">
        <v>667743</v>
      </c>
      <c r="M69" s="20">
        <v>2008440</v>
      </c>
      <c r="N69" s="20"/>
      <c r="O69" s="20"/>
      <c r="P69" s="20"/>
      <c r="Q69" s="20"/>
      <c r="R69" s="20"/>
      <c r="S69" s="20"/>
      <c r="T69" s="20"/>
      <c r="U69" s="20"/>
      <c r="V69" s="20">
        <v>3780022</v>
      </c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>
        <v>545873</v>
      </c>
      <c r="G73" s="20">
        <v>545873</v>
      </c>
      <c r="H73" s="20">
        <v>679836</v>
      </c>
      <c r="I73" s="20">
        <v>1771582</v>
      </c>
      <c r="J73" s="20">
        <v>668063</v>
      </c>
      <c r="K73" s="20">
        <v>672634</v>
      </c>
      <c r="L73" s="20">
        <v>667743</v>
      </c>
      <c r="M73" s="20">
        <v>2008440</v>
      </c>
      <c r="N73" s="20"/>
      <c r="O73" s="20"/>
      <c r="P73" s="20"/>
      <c r="Q73" s="20"/>
      <c r="R73" s="20"/>
      <c r="S73" s="20"/>
      <c r="T73" s="20"/>
      <c r="U73" s="20"/>
      <c r="V73" s="20">
        <v>3780022</v>
      </c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>
        <v>54600</v>
      </c>
      <c r="G75" s="29">
        <v>54600</v>
      </c>
      <c r="H75" s="29">
        <v>65653</v>
      </c>
      <c r="I75" s="29">
        <v>174853</v>
      </c>
      <c r="J75" s="29">
        <v>66219</v>
      </c>
      <c r="K75" s="29">
        <v>70027</v>
      </c>
      <c r="L75" s="29">
        <v>72910</v>
      </c>
      <c r="M75" s="29">
        <v>209156</v>
      </c>
      <c r="N75" s="29"/>
      <c r="O75" s="29"/>
      <c r="P75" s="29"/>
      <c r="Q75" s="29"/>
      <c r="R75" s="29"/>
      <c r="S75" s="29"/>
      <c r="T75" s="29"/>
      <c r="U75" s="29"/>
      <c r="V75" s="29">
        <v>384009</v>
      </c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>
        <v>62700000</v>
      </c>
      <c r="E76" s="33">
        <v>62700000</v>
      </c>
      <c r="F76" s="33">
        <v>21330202</v>
      </c>
      <c r="G76" s="33">
        <v>5837836</v>
      </c>
      <c r="H76" s="33">
        <v>4971467</v>
      </c>
      <c r="I76" s="33">
        <v>32139505</v>
      </c>
      <c r="J76" s="33">
        <v>5109398</v>
      </c>
      <c r="K76" s="33">
        <v>5392151</v>
      </c>
      <c r="L76" s="33">
        <v>5179860</v>
      </c>
      <c r="M76" s="33">
        <v>15681409</v>
      </c>
      <c r="N76" s="33"/>
      <c r="O76" s="33"/>
      <c r="P76" s="33"/>
      <c r="Q76" s="33"/>
      <c r="R76" s="33"/>
      <c r="S76" s="33"/>
      <c r="T76" s="33"/>
      <c r="U76" s="33"/>
      <c r="V76" s="33">
        <v>47820914</v>
      </c>
      <c r="W76" s="33">
        <v>31349994</v>
      </c>
      <c r="X76" s="33"/>
      <c r="Y76" s="32"/>
      <c r="Z76" s="34">
        <v>62700000</v>
      </c>
    </row>
    <row r="77" spans="1:26" ht="13.5" hidden="1">
      <c r="A77" s="36" t="s">
        <v>31</v>
      </c>
      <c r="B77" s="18"/>
      <c r="C77" s="18"/>
      <c r="D77" s="19">
        <v>51400000</v>
      </c>
      <c r="E77" s="20">
        <v>51400000</v>
      </c>
      <c r="F77" s="20">
        <v>20729729</v>
      </c>
      <c r="G77" s="20">
        <v>4984871</v>
      </c>
      <c r="H77" s="20">
        <v>4225978</v>
      </c>
      <c r="I77" s="20">
        <v>29940578</v>
      </c>
      <c r="J77" s="20">
        <v>4375116</v>
      </c>
      <c r="K77" s="20">
        <v>4649490</v>
      </c>
      <c r="L77" s="20">
        <v>4439207</v>
      </c>
      <c r="M77" s="20">
        <v>13463813</v>
      </c>
      <c r="N77" s="20"/>
      <c r="O77" s="20"/>
      <c r="P77" s="20"/>
      <c r="Q77" s="20"/>
      <c r="R77" s="20"/>
      <c r="S77" s="20"/>
      <c r="T77" s="20"/>
      <c r="U77" s="20"/>
      <c r="V77" s="20">
        <v>43404391</v>
      </c>
      <c r="W77" s="20">
        <v>25699998</v>
      </c>
      <c r="X77" s="20"/>
      <c r="Y77" s="19"/>
      <c r="Z77" s="22">
        <v>51400000</v>
      </c>
    </row>
    <row r="78" spans="1:26" ht="13.5" hidden="1">
      <c r="A78" s="37" t="s">
        <v>32</v>
      </c>
      <c r="B78" s="18"/>
      <c r="C78" s="18"/>
      <c r="D78" s="19">
        <v>11000000</v>
      </c>
      <c r="E78" s="20">
        <v>11000000</v>
      </c>
      <c r="F78" s="20">
        <v>545873</v>
      </c>
      <c r="G78" s="20">
        <v>787572</v>
      </c>
      <c r="H78" s="20">
        <v>679836</v>
      </c>
      <c r="I78" s="20">
        <v>2013281</v>
      </c>
      <c r="J78" s="20">
        <v>668063</v>
      </c>
      <c r="K78" s="20">
        <v>672634</v>
      </c>
      <c r="L78" s="20">
        <v>667743</v>
      </c>
      <c r="M78" s="20">
        <v>2008440</v>
      </c>
      <c r="N78" s="20"/>
      <c r="O78" s="20"/>
      <c r="P78" s="20"/>
      <c r="Q78" s="20"/>
      <c r="R78" s="20"/>
      <c r="S78" s="20"/>
      <c r="T78" s="20"/>
      <c r="U78" s="20"/>
      <c r="V78" s="20">
        <v>4021721</v>
      </c>
      <c r="W78" s="20">
        <v>5499996</v>
      </c>
      <c r="X78" s="20"/>
      <c r="Y78" s="19"/>
      <c r="Z78" s="22">
        <v>11000000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11000000</v>
      </c>
      <c r="E82" s="20">
        <v>11000000</v>
      </c>
      <c r="F82" s="20">
        <v>545873</v>
      </c>
      <c r="G82" s="20">
        <v>787572</v>
      </c>
      <c r="H82" s="20">
        <v>679836</v>
      </c>
      <c r="I82" s="20">
        <v>2013281</v>
      </c>
      <c r="J82" s="20">
        <v>668063</v>
      </c>
      <c r="K82" s="20">
        <v>672634</v>
      </c>
      <c r="L82" s="20">
        <v>667743</v>
      </c>
      <c r="M82" s="20">
        <v>2008440</v>
      </c>
      <c r="N82" s="20"/>
      <c r="O82" s="20"/>
      <c r="P82" s="20"/>
      <c r="Q82" s="20"/>
      <c r="R82" s="20"/>
      <c r="S82" s="20"/>
      <c r="T82" s="20"/>
      <c r="U82" s="20"/>
      <c r="V82" s="20">
        <v>4021721</v>
      </c>
      <c r="W82" s="20">
        <v>5499996</v>
      </c>
      <c r="X82" s="20"/>
      <c r="Y82" s="19"/>
      <c r="Z82" s="22">
        <v>11000000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300000</v>
      </c>
      <c r="E84" s="29">
        <v>300000</v>
      </c>
      <c r="F84" s="29">
        <v>54600</v>
      </c>
      <c r="G84" s="29">
        <v>65393</v>
      </c>
      <c r="H84" s="29">
        <v>65653</v>
      </c>
      <c r="I84" s="29">
        <v>185646</v>
      </c>
      <c r="J84" s="29">
        <v>66219</v>
      </c>
      <c r="K84" s="29">
        <v>70027</v>
      </c>
      <c r="L84" s="29">
        <v>72910</v>
      </c>
      <c r="M84" s="29">
        <v>209156</v>
      </c>
      <c r="N84" s="29"/>
      <c r="O84" s="29"/>
      <c r="P84" s="29"/>
      <c r="Q84" s="29"/>
      <c r="R84" s="29"/>
      <c r="S84" s="29"/>
      <c r="T84" s="29"/>
      <c r="U84" s="29"/>
      <c r="V84" s="29">
        <v>394802</v>
      </c>
      <c r="W84" s="29">
        <v>150000</v>
      </c>
      <c r="X84" s="29"/>
      <c r="Y84" s="28"/>
      <c r="Z84" s="30">
        <v>300000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40453551</v>
      </c>
      <c r="C6" s="18">
        <v>0</v>
      </c>
      <c r="D6" s="58">
        <v>37692000</v>
      </c>
      <c r="E6" s="59">
        <v>37692000</v>
      </c>
      <c r="F6" s="59">
        <v>367872</v>
      </c>
      <c r="G6" s="59">
        <v>2734085</v>
      </c>
      <c r="H6" s="59">
        <v>349949</v>
      </c>
      <c r="I6" s="59">
        <v>3451906</v>
      </c>
      <c r="J6" s="59">
        <v>930018</v>
      </c>
      <c r="K6" s="59">
        <v>6748373</v>
      </c>
      <c r="L6" s="59">
        <v>43811</v>
      </c>
      <c r="M6" s="59">
        <v>7722202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11174108</v>
      </c>
      <c r="W6" s="59">
        <v>18846000</v>
      </c>
      <c r="X6" s="59">
        <v>-7671892</v>
      </c>
      <c r="Y6" s="60">
        <v>-40.71</v>
      </c>
      <c r="Z6" s="61">
        <v>37692000</v>
      </c>
    </row>
    <row r="7" spans="1:26" ht="13.5">
      <c r="A7" s="57" t="s">
        <v>33</v>
      </c>
      <c r="B7" s="18">
        <v>11381921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415359</v>
      </c>
      <c r="I7" s="59">
        <v>415359</v>
      </c>
      <c r="J7" s="59">
        <v>0</v>
      </c>
      <c r="K7" s="59">
        <v>0</v>
      </c>
      <c r="L7" s="59">
        <v>1253625</v>
      </c>
      <c r="M7" s="59">
        <v>1253625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1668984</v>
      </c>
      <c r="W7" s="59">
        <v>0</v>
      </c>
      <c r="X7" s="59">
        <v>1668984</v>
      </c>
      <c r="Y7" s="60">
        <v>0</v>
      </c>
      <c r="Z7" s="61">
        <v>0</v>
      </c>
    </row>
    <row r="8" spans="1:26" ht="13.5">
      <c r="A8" s="57" t="s">
        <v>34</v>
      </c>
      <c r="B8" s="18">
        <v>376085956</v>
      </c>
      <c r="C8" s="18">
        <v>0</v>
      </c>
      <c r="D8" s="58">
        <v>430288000</v>
      </c>
      <c r="E8" s="59">
        <v>430288000</v>
      </c>
      <c r="F8" s="59">
        <v>28030000</v>
      </c>
      <c r="G8" s="59">
        <v>1290000</v>
      </c>
      <c r="H8" s="59">
        <v>0</v>
      </c>
      <c r="I8" s="59">
        <v>29320000</v>
      </c>
      <c r="J8" s="59">
        <v>0</v>
      </c>
      <c r="K8" s="59">
        <v>135686000</v>
      </c>
      <c r="L8" s="59">
        <v>154675000</v>
      </c>
      <c r="M8" s="59">
        <v>290361000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319681000</v>
      </c>
      <c r="W8" s="59">
        <v>215144000</v>
      </c>
      <c r="X8" s="59">
        <v>104537000</v>
      </c>
      <c r="Y8" s="60">
        <v>48.59</v>
      </c>
      <c r="Z8" s="61">
        <v>430288000</v>
      </c>
    </row>
    <row r="9" spans="1:26" ht="13.5">
      <c r="A9" s="57" t="s">
        <v>35</v>
      </c>
      <c r="B9" s="18">
        <v>6753145</v>
      </c>
      <c r="C9" s="18">
        <v>0</v>
      </c>
      <c r="D9" s="58">
        <v>54284064</v>
      </c>
      <c r="E9" s="59">
        <v>54284064</v>
      </c>
      <c r="F9" s="59">
        <v>362757</v>
      </c>
      <c r="G9" s="59">
        <v>121960</v>
      </c>
      <c r="H9" s="59">
        <v>124467</v>
      </c>
      <c r="I9" s="59">
        <v>609184</v>
      </c>
      <c r="J9" s="59">
        <v>4849577</v>
      </c>
      <c r="K9" s="59">
        <v>360720</v>
      </c>
      <c r="L9" s="59">
        <v>108289</v>
      </c>
      <c r="M9" s="59">
        <v>5318586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5927770</v>
      </c>
      <c r="W9" s="59">
        <v>27142032</v>
      </c>
      <c r="X9" s="59">
        <v>-21214262</v>
      </c>
      <c r="Y9" s="60">
        <v>-78.16</v>
      </c>
      <c r="Z9" s="61">
        <v>54284064</v>
      </c>
    </row>
    <row r="10" spans="1:26" ht="25.5">
      <c r="A10" s="62" t="s">
        <v>105</v>
      </c>
      <c r="B10" s="63">
        <f>SUM(B5:B9)</f>
        <v>434674573</v>
      </c>
      <c r="C10" s="63">
        <f>SUM(C5:C9)</f>
        <v>0</v>
      </c>
      <c r="D10" s="64">
        <f aca="true" t="shared" si="0" ref="D10:Z10">SUM(D5:D9)</f>
        <v>522264064</v>
      </c>
      <c r="E10" s="65">
        <f t="shared" si="0"/>
        <v>522264064</v>
      </c>
      <c r="F10" s="65">
        <f t="shared" si="0"/>
        <v>28760629</v>
      </c>
      <c r="G10" s="65">
        <f t="shared" si="0"/>
        <v>4146045</v>
      </c>
      <c r="H10" s="65">
        <f t="shared" si="0"/>
        <v>889775</v>
      </c>
      <c r="I10" s="65">
        <f t="shared" si="0"/>
        <v>33796449</v>
      </c>
      <c r="J10" s="65">
        <f t="shared" si="0"/>
        <v>5779595</v>
      </c>
      <c r="K10" s="65">
        <f t="shared" si="0"/>
        <v>142795093</v>
      </c>
      <c r="L10" s="65">
        <f t="shared" si="0"/>
        <v>156080725</v>
      </c>
      <c r="M10" s="65">
        <f t="shared" si="0"/>
        <v>304655413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338451862</v>
      </c>
      <c r="W10" s="65">
        <f t="shared" si="0"/>
        <v>261132032</v>
      </c>
      <c r="X10" s="65">
        <f t="shared" si="0"/>
        <v>77319830</v>
      </c>
      <c r="Y10" s="66">
        <f>+IF(W10&lt;&gt;0,(X10/W10)*100,0)</f>
        <v>29.609477400306066</v>
      </c>
      <c r="Z10" s="67">
        <f t="shared" si="0"/>
        <v>522264064</v>
      </c>
    </row>
    <row r="11" spans="1:26" ht="13.5">
      <c r="A11" s="57" t="s">
        <v>36</v>
      </c>
      <c r="B11" s="18">
        <v>216102371</v>
      </c>
      <c r="C11" s="18">
        <v>0</v>
      </c>
      <c r="D11" s="58">
        <v>236623362</v>
      </c>
      <c r="E11" s="59">
        <v>236623362</v>
      </c>
      <c r="F11" s="59">
        <v>19862980</v>
      </c>
      <c r="G11" s="59">
        <v>19484987</v>
      </c>
      <c r="H11" s="59">
        <v>19571521</v>
      </c>
      <c r="I11" s="59">
        <v>58919488</v>
      </c>
      <c r="J11" s="59">
        <v>22149059</v>
      </c>
      <c r="K11" s="59">
        <v>18985031</v>
      </c>
      <c r="L11" s="59">
        <v>19017658</v>
      </c>
      <c r="M11" s="59">
        <v>60151748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119071236</v>
      </c>
      <c r="W11" s="59">
        <v>118311681</v>
      </c>
      <c r="X11" s="59">
        <v>759555</v>
      </c>
      <c r="Y11" s="60">
        <v>0.64</v>
      </c>
      <c r="Z11" s="61">
        <v>236623362</v>
      </c>
    </row>
    <row r="12" spans="1:26" ht="13.5">
      <c r="A12" s="57" t="s">
        <v>37</v>
      </c>
      <c r="B12" s="18">
        <v>9560256</v>
      </c>
      <c r="C12" s="18">
        <v>0</v>
      </c>
      <c r="D12" s="58">
        <v>8547776</v>
      </c>
      <c r="E12" s="59">
        <v>8547776</v>
      </c>
      <c r="F12" s="59">
        <v>798052</v>
      </c>
      <c r="G12" s="59">
        <v>853286</v>
      </c>
      <c r="H12" s="59">
        <v>1001720</v>
      </c>
      <c r="I12" s="59">
        <v>2653058</v>
      </c>
      <c r="J12" s="59">
        <v>873297</v>
      </c>
      <c r="K12" s="59">
        <v>952579</v>
      </c>
      <c r="L12" s="59">
        <v>824747</v>
      </c>
      <c r="M12" s="59">
        <v>2650623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5303681</v>
      </c>
      <c r="W12" s="59">
        <v>4273888</v>
      </c>
      <c r="X12" s="59">
        <v>1029793</v>
      </c>
      <c r="Y12" s="60">
        <v>24.09</v>
      </c>
      <c r="Z12" s="61">
        <v>8547776</v>
      </c>
    </row>
    <row r="13" spans="1:26" ht="13.5">
      <c r="A13" s="57" t="s">
        <v>106</v>
      </c>
      <c r="B13" s="18">
        <v>51796116</v>
      </c>
      <c r="C13" s="18">
        <v>0</v>
      </c>
      <c r="D13" s="58">
        <v>75048375</v>
      </c>
      <c r="E13" s="59">
        <v>75048375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37524188</v>
      </c>
      <c r="X13" s="59">
        <v>-37524188</v>
      </c>
      <c r="Y13" s="60">
        <v>-100</v>
      </c>
      <c r="Z13" s="61">
        <v>75048375</v>
      </c>
    </row>
    <row r="14" spans="1:26" ht="13.5">
      <c r="A14" s="57" t="s">
        <v>38</v>
      </c>
      <c r="B14" s="18">
        <v>624047</v>
      </c>
      <c r="C14" s="18">
        <v>0</v>
      </c>
      <c r="D14" s="58">
        <v>609000</v>
      </c>
      <c r="E14" s="59">
        <v>609000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304500</v>
      </c>
      <c r="X14" s="59">
        <v>-304500</v>
      </c>
      <c r="Y14" s="60">
        <v>-100</v>
      </c>
      <c r="Z14" s="61">
        <v>609000</v>
      </c>
    </row>
    <row r="15" spans="1:26" ht="13.5">
      <c r="A15" s="57" t="s">
        <v>39</v>
      </c>
      <c r="B15" s="18">
        <v>75431279</v>
      </c>
      <c r="C15" s="18">
        <v>0</v>
      </c>
      <c r="D15" s="58">
        <v>119854000</v>
      </c>
      <c r="E15" s="59">
        <v>119854000</v>
      </c>
      <c r="F15" s="59">
        <v>1259964</v>
      </c>
      <c r="G15" s="59">
        <v>9224280</v>
      </c>
      <c r="H15" s="59">
        <v>5970375</v>
      </c>
      <c r="I15" s="59">
        <v>16454619</v>
      </c>
      <c r="J15" s="59">
        <v>14333305</v>
      </c>
      <c r="K15" s="59">
        <v>6959875</v>
      </c>
      <c r="L15" s="59">
        <v>8439478</v>
      </c>
      <c r="M15" s="59">
        <v>29732658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46187277</v>
      </c>
      <c r="W15" s="59">
        <v>59927000</v>
      </c>
      <c r="X15" s="59">
        <v>-13739723</v>
      </c>
      <c r="Y15" s="60">
        <v>-22.93</v>
      </c>
      <c r="Z15" s="61">
        <v>119854000</v>
      </c>
    </row>
    <row r="16" spans="1:26" ht="13.5">
      <c r="A16" s="68" t="s">
        <v>40</v>
      </c>
      <c r="B16" s="18">
        <v>0</v>
      </c>
      <c r="C16" s="18">
        <v>0</v>
      </c>
      <c r="D16" s="58">
        <v>2400000</v>
      </c>
      <c r="E16" s="59">
        <v>2400000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1200000</v>
      </c>
      <c r="X16" s="59">
        <v>-1200000</v>
      </c>
      <c r="Y16" s="60">
        <v>-100</v>
      </c>
      <c r="Z16" s="61">
        <v>2400000</v>
      </c>
    </row>
    <row r="17" spans="1:26" ht="13.5">
      <c r="A17" s="57" t="s">
        <v>41</v>
      </c>
      <c r="B17" s="18">
        <v>214384967</v>
      </c>
      <c r="C17" s="18">
        <v>0</v>
      </c>
      <c r="D17" s="58">
        <v>152791991</v>
      </c>
      <c r="E17" s="59">
        <v>152791991</v>
      </c>
      <c r="F17" s="59">
        <v>1787664</v>
      </c>
      <c r="G17" s="59">
        <v>12599378</v>
      </c>
      <c r="H17" s="59">
        <v>6053803</v>
      </c>
      <c r="I17" s="59">
        <v>20440845</v>
      </c>
      <c r="J17" s="59">
        <v>15834762</v>
      </c>
      <c r="K17" s="59">
        <v>11752867</v>
      </c>
      <c r="L17" s="59">
        <v>11706294</v>
      </c>
      <c r="M17" s="59">
        <v>39293923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59734768</v>
      </c>
      <c r="W17" s="59">
        <v>76395996</v>
      </c>
      <c r="X17" s="59">
        <v>-16661228</v>
      </c>
      <c r="Y17" s="60">
        <v>-21.81</v>
      </c>
      <c r="Z17" s="61">
        <v>152791991</v>
      </c>
    </row>
    <row r="18" spans="1:26" ht="13.5">
      <c r="A18" s="69" t="s">
        <v>42</v>
      </c>
      <c r="B18" s="70">
        <f>SUM(B11:B17)</f>
        <v>567899036</v>
      </c>
      <c r="C18" s="70">
        <f>SUM(C11:C17)</f>
        <v>0</v>
      </c>
      <c r="D18" s="71">
        <f aca="true" t="shared" si="1" ref="D18:Z18">SUM(D11:D17)</f>
        <v>595874504</v>
      </c>
      <c r="E18" s="72">
        <f t="shared" si="1"/>
        <v>595874504</v>
      </c>
      <c r="F18" s="72">
        <f t="shared" si="1"/>
        <v>23708660</v>
      </c>
      <c r="G18" s="72">
        <f t="shared" si="1"/>
        <v>42161931</v>
      </c>
      <c r="H18" s="72">
        <f t="shared" si="1"/>
        <v>32597419</v>
      </c>
      <c r="I18" s="72">
        <f t="shared" si="1"/>
        <v>98468010</v>
      </c>
      <c r="J18" s="72">
        <f t="shared" si="1"/>
        <v>53190423</v>
      </c>
      <c r="K18" s="72">
        <f t="shared" si="1"/>
        <v>38650352</v>
      </c>
      <c r="L18" s="72">
        <f t="shared" si="1"/>
        <v>39988177</v>
      </c>
      <c r="M18" s="72">
        <f t="shared" si="1"/>
        <v>131828952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230296962</v>
      </c>
      <c r="W18" s="72">
        <f t="shared" si="1"/>
        <v>297937253</v>
      </c>
      <c r="X18" s="72">
        <f t="shared" si="1"/>
        <v>-67640291</v>
      </c>
      <c r="Y18" s="66">
        <f>+IF(W18&lt;&gt;0,(X18/W18)*100,0)</f>
        <v>-22.702864552490183</v>
      </c>
      <c r="Z18" s="73">
        <f t="shared" si="1"/>
        <v>595874504</v>
      </c>
    </row>
    <row r="19" spans="1:26" ht="13.5">
      <c r="A19" s="69" t="s">
        <v>43</v>
      </c>
      <c r="B19" s="74">
        <f>+B10-B18</f>
        <v>-133224463</v>
      </c>
      <c r="C19" s="74">
        <f>+C10-C18</f>
        <v>0</v>
      </c>
      <c r="D19" s="75">
        <f aca="true" t="shared" si="2" ref="D19:Z19">+D10-D18</f>
        <v>-73610440</v>
      </c>
      <c r="E19" s="76">
        <f t="shared" si="2"/>
        <v>-73610440</v>
      </c>
      <c r="F19" s="76">
        <f t="shared" si="2"/>
        <v>5051969</v>
      </c>
      <c r="G19" s="76">
        <f t="shared" si="2"/>
        <v>-38015886</v>
      </c>
      <c r="H19" s="76">
        <f t="shared" si="2"/>
        <v>-31707644</v>
      </c>
      <c r="I19" s="76">
        <f t="shared" si="2"/>
        <v>-64671561</v>
      </c>
      <c r="J19" s="76">
        <f t="shared" si="2"/>
        <v>-47410828</v>
      </c>
      <c r="K19" s="76">
        <f t="shared" si="2"/>
        <v>104144741</v>
      </c>
      <c r="L19" s="76">
        <f t="shared" si="2"/>
        <v>116092548</v>
      </c>
      <c r="M19" s="76">
        <f t="shared" si="2"/>
        <v>172826461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108154900</v>
      </c>
      <c r="W19" s="76">
        <f>IF(E10=E18,0,W10-W18)</f>
        <v>-36805221</v>
      </c>
      <c r="X19" s="76">
        <f t="shared" si="2"/>
        <v>144960121</v>
      </c>
      <c r="Y19" s="77">
        <f>+IF(W19&lt;&gt;0,(X19/W19)*100,0)</f>
        <v>-393.8574937506828</v>
      </c>
      <c r="Z19" s="78">
        <f t="shared" si="2"/>
        <v>-73610440</v>
      </c>
    </row>
    <row r="20" spans="1:26" ht="13.5">
      <c r="A20" s="57" t="s">
        <v>44</v>
      </c>
      <c r="B20" s="18">
        <v>532768178</v>
      </c>
      <c r="C20" s="18">
        <v>0</v>
      </c>
      <c r="D20" s="58">
        <v>849317000</v>
      </c>
      <c r="E20" s="59">
        <v>849317000</v>
      </c>
      <c r="F20" s="59">
        <v>247163206</v>
      </c>
      <c r="G20" s="59">
        <v>4183000</v>
      </c>
      <c r="H20" s="59">
        <v>5632362</v>
      </c>
      <c r="I20" s="59">
        <v>256978568</v>
      </c>
      <c r="J20" s="59">
        <v>71415540</v>
      </c>
      <c r="K20" s="59">
        <v>0</v>
      </c>
      <c r="L20" s="59">
        <v>-20505469</v>
      </c>
      <c r="M20" s="59">
        <v>50910071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307888639</v>
      </c>
      <c r="W20" s="59">
        <v>424658500</v>
      </c>
      <c r="X20" s="59">
        <v>-116769861</v>
      </c>
      <c r="Y20" s="60">
        <v>-27.5</v>
      </c>
      <c r="Z20" s="61">
        <v>849317000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399543715</v>
      </c>
      <c r="C22" s="85">
        <f>SUM(C19:C21)</f>
        <v>0</v>
      </c>
      <c r="D22" s="86">
        <f aca="true" t="shared" si="3" ref="D22:Z22">SUM(D19:D21)</f>
        <v>775706560</v>
      </c>
      <c r="E22" s="87">
        <f t="shared" si="3"/>
        <v>775706560</v>
      </c>
      <c r="F22" s="87">
        <f t="shared" si="3"/>
        <v>252215175</v>
      </c>
      <c r="G22" s="87">
        <f t="shared" si="3"/>
        <v>-33832886</v>
      </c>
      <c r="H22" s="87">
        <f t="shared" si="3"/>
        <v>-26075282</v>
      </c>
      <c r="I22" s="87">
        <f t="shared" si="3"/>
        <v>192307007</v>
      </c>
      <c r="J22" s="87">
        <f t="shared" si="3"/>
        <v>24004712</v>
      </c>
      <c r="K22" s="87">
        <f t="shared" si="3"/>
        <v>104144741</v>
      </c>
      <c r="L22" s="87">
        <f t="shared" si="3"/>
        <v>95587079</v>
      </c>
      <c r="M22" s="87">
        <f t="shared" si="3"/>
        <v>223736532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416043539</v>
      </c>
      <c r="W22" s="87">
        <f t="shared" si="3"/>
        <v>387853279</v>
      </c>
      <c r="X22" s="87">
        <f t="shared" si="3"/>
        <v>28190260</v>
      </c>
      <c r="Y22" s="88">
        <f>+IF(W22&lt;&gt;0,(X22/W22)*100,0)</f>
        <v>7.268279405212919</v>
      </c>
      <c r="Z22" s="89">
        <f t="shared" si="3"/>
        <v>775706560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399543715</v>
      </c>
      <c r="C24" s="74">
        <f>SUM(C22:C23)</f>
        <v>0</v>
      </c>
      <c r="D24" s="75">
        <f aca="true" t="shared" si="4" ref="D24:Z24">SUM(D22:D23)</f>
        <v>775706560</v>
      </c>
      <c r="E24" s="76">
        <f t="shared" si="4"/>
        <v>775706560</v>
      </c>
      <c r="F24" s="76">
        <f t="shared" si="4"/>
        <v>252215175</v>
      </c>
      <c r="G24" s="76">
        <f t="shared" si="4"/>
        <v>-33832886</v>
      </c>
      <c r="H24" s="76">
        <f t="shared" si="4"/>
        <v>-26075282</v>
      </c>
      <c r="I24" s="76">
        <f t="shared" si="4"/>
        <v>192307007</v>
      </c>
      <c r="J24" s="76">
        <f t="shared" si="4"/>
        <v>24004712</v>
      </c>
      <c r="K24" s="76">
        <f t="shared" si="4"/>
        <v>104144741</v>
      </c>
      <c r="L24" s="76">
        <f t="shared" si="4"/>
        <v>95587079</v>
      </c>
      <c r="M24" s="76">
        <f t="shared" si="4"/>
        <v>223736532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416043539</v>
      </c>
      <c r="W24" s="76">
        <f t="shared" si="4"/>
        <v>387853279</v>
      </c>
      <c r="X24" s="76">
        <f t="shared" si="4"/>
        <v>28190260</v>
      </c>
      <c r="Y24" s="77">
        <f>+IF(W24&lt;&gt;0,(X24/W24)*100,0)</f>
        <v>7.268279405212919</v>
      </c>
      <c r="Z24" s="78">
        <f t="shared" si="4"/>
        <v>775706560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311965382</v>
      </c>
      <c r="C27" s="21">
        <v>0</v>
      </c>
      <c r="D27" s="98">
        <v>849317000</v>
      </c>
      <c r="E27" s="99">
        <v>849317000</v>
      </c>
      <c r="F27" s="99">
        <v>13387960</v>
      </c>
      <c r="G27" s="99">
        <v>41662539</v>
      </c>
      <c r="H27" s="99">
        <v>16039435</v>
      </c>
      <c r="I27" s="99">
        <v>71089934</v>
      </c>
      <c r="J27" s="99">
        <v>93159074</v>
      </c>
      <c r="K27" s="99">
        <v>43427130</v>
      </c>
      <c r="L27" s="99">
        <v>62823579</v>
      </c>
      <c r="M27" s="99">
        <v>199409783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270499717</v>
      </c>
      <c r="W27" s="99">
        <v>424658500</v>
      </c>
      <c r="X27" s="99">
        <v>-154158783</v>
      </c>
      <c r="Y27" s="100">
        <v>-36.3</v>
      </c>
      <c r="Z27" s="101">
        <v>849317000</v>
      </c>
    </row>
    <row r="28" spans="1:26" ht="13.5">
      <c r="A28" s="102" t="s">
        <v>44</v>
      </c>
      <c r="B28" s="18">
        <v>310892649</v>
      </c>
      <c r="C28" s="18">
        <v>0</v>
      </c>
      <c r="D28" s="58">
        <v>849317000</v>
      </c>
      <c r="E28" s="59">
        <v>849317000</v>
      </c>
      <c r="F28" s="59">
        <v>13289752</v>
      </c>
      <c r="G28" s="59">
        <v>39128075</v>
      </c>
      <c r="H28" s="59">
        <v>16039435</v>
      </c>
      <c r="I28" s="59">
        <v>68457262</v>
      </c>
      <c r="J28" s="59">
        <v>93159074</v>
      </c>
      <c r="K28" s="59">
        <v>43427130</v>
      </c>
      <c r="L28" s="59">
        <v>62823579</v>
      </c>
      <c r="M28" s="59">
        <v>199409783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267867045</v>
      </c>
      <c r="W28" s="59">
        <v>424658500</v>
      </c>
      <c r="X28" s="59">
        <v>-156791455</v>
      </c>
      <c r="Y28" s="60">
        <v>-36.92</v>
      </c>
      <c r="Z28" s="61">
        <v>849317000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98208</v>
      </c>
      <c r="G29" s="59">
        <v>0</v>
      </c>
      <c r="H29" s="59">
        <v>0</v>
      </c>
      <c r="I29" s="59">
        <v>98208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98208</v>
      </c>
      <c r="W29" s="59">
        <v>0</v>
      </c>
      <c r="X29" s="59">
        <v>98208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1072733</v>
      </c>
      <c r="C31" s="18">
        <v>0</v>
      </c>
      <c r="D31" s="58">
        <v>0</v>
      </c>
      <c r="E31" s="59">
        <v>0</v>
      </c>
      <c r="F31" s="59">
        <v>0</v>
      </c>
      <c r="G31" s="59">
        <v>2534464</v>
      </c>
      <c r="H31" s="59">
        <v>0</v>
      </c>
      <c r="I31" s="59">
        <v>2534464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2534464</v>
      </c>
      <c r="W31" s="59">
        <v>0</v>
      </c>
      <c r="X31" s="59">
        <v>2534464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311965382</v>
      </c>
      <c r="C32" s="21">
        <f>SUM(C28:C31)</f>
        <v>0</v>
      </c>
      <c r="D32" s="98">
        <f aca="true" t="shared" si="5" ref="D32:Z32">SUM(D28:D31)</f>
        <v>849317000</v>
      </c>
      <c r="E32" s="99">
        <f t="shared" si="5"/>
        <v>849317000</v>
      </c>
      <c r="F32" s="99">
        <f t="shared" si="5"/>
        <v>13387960</v>
      </c>
      <c r="G32" s="99">
        <f t="shared" si="5"/>
        <v>41662539</v>
      </c>
      <c r="H32" s="99">
        <f t="shared" si="5"/>
        <v>16039435</v>
      </c>
      <c r="I32" s="99">
        <f t="shared" si="5"/>
        <v>71089934</v>
      </c>
      <c r="J32" s="99">
        <f t="shared" si="5"/>
        <v>93159074</v>
      </c>
      <c r="K32" s="99">
        <f t="shared" si="5"/>
        <v>43427130</v>
      </c>
      <c r="L32" s="99">
        <f t="shared" si="5"/>
        <v>62823579</v>
      </c>
      <c r="M32" s="99">
        <f t="shared" si="5"/>
        <v>199409783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270499717</v>
      </c>
      <c r="W32" s="99">
        <f t="shared" si="5"/>
        <v>424658500</v>
      </c>
      <c r="X32" s="99">
        <f t="shared" si="5"/>
        <v>-154158783</v>
      </c>
      <c r="Y32" s="100">
        <f>+IF(W32&lt;&gt;0,(X32/W32)*100,0)</f>
        <v>-36.30182440714127</v>
      </c>
      <c r="Z32" s="101">
        <f t="shared" si="5"/>
        <v>849317000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549063062</v>
      </c>
      <c r="C35" s="18">
        <v>0</v>
      </c>
      <c r="D35" s="58">
        <v>255916000</v>
      </c>
      <c r="E35" s="59">
        <v>255916000</v>
      </c>
      <c r="F35" s="59">
        <v>549063062</v>
      </c>
      <c r="G35" s="59">
        <v>549063062</v>
      </c>
      <c r="H35" s="59">
        <v>549063062</v>
      </c>
      <c r="I35" s="59">
        <v>549063062</v>
      </c>
      <c r="J35" s="59">
        <v>303424994</v>
      </c>
      <c r="K35" s="59">
        <v>391226398</v>
      </c>
      <c r="L35" s="59">
        <v>113458051</v>
      </c>
      <c r="M35" s="59">
        <v>113458051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113458051</v>
      </c>
      <c r="W35" s="59">
        <v>127958000</v>
      </c>
      <c r="X35" s="59">
        <v>-14499949</v>
      </c>
      <c r="Y35" s="60">
        <v>-11.33</v>
      </c>
      <c r="Z35" s="61">
        <v>255916000</v>
      </c>
    </row>
    <row r="36" spans="1:26" ht="13.5">
      <c r="A36" s="57" t="s">
        <v>53</v>
      </c>
      <c r="B36" s="18">
        <v>1971262106</v>
      </c>
      <c r="C36" s="18">
        <v>0</v>
      </c>
      <c r="D36" s="58">
        <v>4298021000</v>
      </c>
      <c r="E36" s="59">
        <v>4298021000</v>
      </c>
      <c r="F36" s="59">
        <v>1971262106</v>
      </c>
      <c r="G36" s="59">
        <v>1971262106</v>
      </c>
      <c r="H36" s="59">
        <v>1971262106</v>
      </c>
      <c r="I36" s="59">
        <v>1971262106</v>
      </c>
      <c r="J36" s="59">
        <v>270237944</v>
      </c>
      <c r="K36" s="59">
        <v>2234630238</v>
      </c>
      <c r="L36" s="59">
        <v>2317451094</v>
      </c>
      <c r="M36" s="59">
        <v>2317451094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2317451094</v>
      </c>
      <c r="W36" s="59">
        <v>2149010500</v>
      </c>
      <c r="X36" s="59">
        <v>168440594</v>
      </c>
      <c r="Y36" s="60">
        <v>7.84</v>
      </c>
      <c r="Z36" s="61">
        <v>4298021000</v>
      </c>
    </row>
    <row r="37" spans="1:26" ht="13.5">
      <c r="A37" s="57" t="s">
        <v>54</v>
      </c>
      <c r="B37" s="18">
        <v>490730399</v>
      </c>
      <c r="C37" s="18">
        <v>0</v>
      </c>
      <c r="D37" s="58">
        <v>280381500</v>
      </c>
      <c r="E37" s="59">
        <v>280381500</v>
      </c>
      <c r="F37" s="59">
        <v>490730399</v>
      </c>
      <c r="G37" s="59">
        <v>490730399</v>
      </c>
      <c r="H37" s="59">
        <v>490730399</v>
      </c>
      <c r="I37" s="59">
        <v>490730399</v>
      </c>
      <c r="J37" s="59">
        <v>568491335</v>
      </c>
      <c r="K37" s="59">
        <v>202863522</v>
      </c>
      <c r="L37" s="59">
        <v>202863522</v>
      </c>
      <c r="M37" s="59">
        <v>202863522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202863522</v>
      </c>
      <c r="W37" s="59">
        <v>140190750</v>
      </c>
      <c r="X37" s="59">
        <v>62672772</v>
      </c>
      <c r="Y37" s="60">
        <v>44.71</v>
      </c>
      <c r="Z37" s="61">
        <v>280381500</v>
      </c>
    </row>
    <row r="38" spans="1:26" ht="13.5">
      <c r="A38" s="57" t="s">
        <v>55</v>
      </c>
      <c r="B38" s="18">
        <v>22456637</v>
      </c>
      <c r="C38" s="18">
        <v>0</v>
      </c>
      <c r="D38" s="58">
        <v>25561500</v>
      </c>
      <c r="E38" s="59">
        <v>25561500</v>
      </c>
      <c r="F38" s="59">
        <v>22456637</v>
      </c>
      <c r="G38" s="59">
        <v>22456637</v>
      </c>
      <c r="H38" s="59">
        <v>22456637</v>
      </c>
      <c r="I38" s="59">
        <v>22456637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12780750</v>
      </c>
      <c r="X38" s="59">
        <v>-12780750</v>
      </c>
      <c r="Y38" s="60">
        <v>-100</v>
      </c>
      <c r="Z38" s="61">
        <v>25561500</v>
      </c>
    </row>
    <row r="39" spans="1:26" ht="13.5">
      <c r="A39" s="57" t="s">
        <v>56</v>
      </c>
      <c r="B39" s="18">
        <v>2007138132</v>
      </c>
      <c r="C39" s="18">
        <v>0</v>
      </c>
      <c r="D39" s="58">
        <v>4247994000</v>
      </c>
      <c r="E39" s="59">
        <v>4247994000</v>
      </c>
      <c r="F39" s="59">
        <v>2007138132</v>
      </c>
      <c r="G39" s="59">
        <v>2007138132</v>
      </c>
      <c r="H39" s="59">
        <v>2007138132</v>
      </c>
      <c r="I39" s="59">
        <v>2007138132</v>
      </c>
      <c r="J39" s="59">
        <v>5171603</v>
      </c>
      <c r="K39" s="59">
        <v>2422993114</v>
      </c>
      <c r="L39" s="59">
        <v>2228045623</v>
      </c>
      <c r="M39" s="59">
        <v>2228045623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2228045623</v>
      </c>
      <c r="W39" s="59">
        <v>2123997000</v>
      </c>
      <c r="X39" s="59">
        <v>104048623</v>
      </c>
      <c r="Y39" s="60">
        <v>4.9</v>
      </c>
      <c r="Z39" s="61">
        <v>4247994000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913034000</v>
      </c>
      <c r="E42" s="59">
        <v>913034000</v>
      </c>
      <c r="F42" s="59">
        <v>252215175</v>
      </c>
      <c r="G42" s="59">
        <v>-33832886</v>
      </c>
      <c r="H42" s="59">
        <v>-26075283</v>
      </c>
      <c r="I42" s="59">
        <v>192307006</v>
      </c>
      <c r="J42" s="59">
        <v>24004718</v>
      </c>
      <c r="K42" s="59">
        <v>104062750</v>
      </c>
      <c r="L42" s="59">
        <v>114299842</v>
      </c>
      <c r="M42" s="59">
        <v>242367310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434674316</v>
      </c>
      <c r="W42" s="59">
        <v>500751802</v>
      </c>
      <c r="X42" s="59">
        <v>-66077486</v>
      </c>
      <c r="Y42" s="60">
        <v>-13.2</v>
      </c>
      <c r="Z42" s="61">
        <v>913034000</v>
      </c>
    </row>
    <row r="43" spans="1:26" ht="13.5">
      <c r="A43" s="57" t="s">
        <v>59</v>
      </c>
      <c r="B43" s="18">
        <v>0</v>
      </c>
      <c r="C43" s="18">
        <v>0</v>
      </c>
      <c r="D43" s="58">
        <v>-864210000</v>
      </c>
      <c r="E43" s="59">
        <v>-864210000</v>
      </c>
      <c r="F43" s="59">
        <v>-13387960</v>
      </c>
      <c r="G43" s="59">
        <v>-41662539</v>
      </c>
      <c r="H43" s="59">
        <v>92314410</v>
      </c>
      <c r="I43" s="59">
        <v>37263911</v>
      </c>
      <c r="J43" s="59">
        <v>-93159074</v>
      </c>
      <c r="K43" s="59">
        <v>-43427000</v>
      </c>
      <c r="L43" s="59">
        <v>-62823579</v>
      </c>
      <c r="M43" s="59">
        <v>-199409653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-162145742</v>
      </c>
      <c r="W43" s="59">
        <v>-385114000</v>
      </c>
      <c r="X43" s="59">
        <v>222968258</v>
      </c>
      <c r="Y43" s="60">
        <v>-57.9</v>
      </c>
      <c r="Z43" s="61">
        <v>-864210000</v>
      </c>
    </row>
    <row r="44" spans="1:26" ht="13.5">
      <c r="A44" s="57" t="s">
        <v>60</v>
      </c>
      <c r="B44" s="18">
        <v>0</v>
      </c>
      <c r="C44" s="18">
        <v>0</v>
      </c>
      <c r="D44" s="58">
        <v>-1266000</v>
      </c>
      <c r="E44" s="59">
        <v>-1266000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-1266000</v>
      </c>
    </row>
    <row r="45" spans="1:26" ht="13.5">
      <c r="A45" s="69" t="s">
        <v>61</v>
      </c>
      <c r="B45" s="21">
        <v>0</v>
      </c>
      <c r="C45" s="21">
        <v>0</v>
      </c>
      <c r="D45" s="98">
        <v>47558000</v>
      </c>
      <c r="E45" s="99">
        <v>47558000</v>
      </c>
      <c r="F45" s="99">
        <v>238827215</v>
      </c>
      <c r="G45" s="99">
        <v>163331790</v>
      </c>
      <c r="H45" s="99">
        <v>229570917</v>
      </c>
      <c r="I45" s="99">
        <v>229570917</v>
      </c>
      <c r="J45" s="99">
        <v>160416561</v>
      </c>
      <c r="K45" s="99">
        <v>221052311</v>
      </c>
      <c r="L45" s="99">
        <v>272528574</v>
      </c>
      <c r="M45" s="99">
        <v>272528574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272528574</v>
      </c>
      <c r="W45" s="99">
        <v>115637802</v>
      </c>
      <c r="X45" s="99">
        <v>156890772</v>
      </c>
      <c r="Y45" s="100">
        <v>135.67</v>
      </c>
      <c r="Z45" s="101">
        <v>47558000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40406833</v>
      </c>
      <c r="C49" s="51">
        <v>0</v>
      </c>
      <c r="D49" s="128">
        <v>52335047</v>
      </c>
      <c r="E49" s="53">
        <v>61537978</v>
      </c>
      <c r="F49" s="53">
        <v>0</v>
      </c>
      <c r="G49" s="53">
        <v>0</v>
      </c>
      <c r="H49" s="53">
        <v>0</v>
      </c>
      <c r="I49" s="53">
        <v>41376457</v>
      </c>
      <c r="J49" s="53">
        <v>0</v>
      </c>
      <c r="K49" s="53">
        <v>0</v>
      </c>
      <c r="L49" s="53">
        <v>0</v>
      </c>
      <c r="M49" s="53">
        <v>353484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3060719</v>
      </c>
      <c r="W49" s="53">
        <v>11711482</v>
      </c>
      <c r="X49" s="53">
        <v>0</v>
      </c>
      <c r="Y49" s="53">
        <v>210782000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66255972</v>
      </c>
      <c r="C51" s="51">
        <v>0</v>
      </c>
      <c r="D51" s="128">
        <v>50793006</v>
      </c>
      <c r="E51" s="53">
        <v>43742916</v>
      </c>
      <c r="F51" s="53">
        <v>0</v>
      </c>
      <c r="G51" s="53">
        <v>0</v>
      </c>
      <c r="H51" s="53">
        <v>0</v>
      </c>
      <c r="I51" s="53">
        <v>42072590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202864484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100.56045845272206</v>
      </c>
      <c r="E58" s="7">
        <f t="shared" si="6"/>
        <v>100.56045845272206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98.7996100939862</v>
      </c>
      <c r="L58" s="7">
        <f t="shared" si="6"/>
        <v>100</v>
      </c>
      <c r="M58" s="7">
        <f t="shared" si="6"/>
        <v>99.01858747984743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99.31897446563322</v>
      </c>
      <c r="W58" s="7">
        <f t="shared" si="6"/>
        <v>72.12986840708903</v>
      </c>
      <c r="X58" s="7">
        <f t="shared" si="6"/>
        <v>0</v>
      </c>
      <c r="Y58" s="7">
        <f t="shared" si="6"/>
        <v>0</v>
      </c>
      <c r="Z58" s="8">
        <f t="shared" si="6"/>
        <v>100.56045845272206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100.00065796455482</v>
      </c>
      <c r="E60" s="13">
        <f t="shared" si="7"/>
        <v>100.00065796455482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71.62578265945028</v>
      </c>
      <c r="X60" s="13">
        <f t="shared" si="7"/>
        <v>0</v>
      </c>
      <c r="Y60" s="13">
        <f t="shared" si="7"/>
        <v>0</v>
      </c>
      <c r="Z60" s="14">
        <f t="shared" si="7"/>
        <v>100.00065796455482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100.00078528229</v>
      </c>
      <c r="E62" s="13">
        <f t="shared" si="7"/>
        <v>100.00078528229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73.80763750356228</v>
      </c>
      <c r="X62" s="13">
        <f t="shared" si="7"/>
        <v>0</v>
      </c>
      <c r="Y62" s="13">
        <f t="shared" si="7"/>
        <v>0</v>
      </c>
      <c r="Z62" s="14">
        <f t="shared" si="7"/>
        <v>100.00078528229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60.35018818523973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87.03053694725436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90.52384612272967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44749967</v>
      </c>
      <c r="C67" s="23"/>
      <c r="D67" s="24">
        <v>37692000</v>
      </c>
      <c r="E67" s="25">
        <v>37692000</v>
      </c>
      <c r="F67" s="25">
        <v>431151</v>
      </c>
      <c r="G67" s="25">
        <v>2824634</v>
      </c>
      <c r="H67" s="25">
        <v>429171</v>
      </c>
      <c r="I67" s="25">
        <v>3684956</v>
      </c>
      <c r="J67" s="25">
        <v>1376720</v>
      </c>
      <c r="K67" s="25">
        <v>6830364</v>
      </c>
      <c r="L67" s="25">
        <v>147303</v>
      </c>
      <c r="M67" s="25">
        <v>8354387</v>
      </c>
      <c r="N67" s="25"/>
      <c r="O67" s="25"/>
      <c r="P67" s="25"/>
      <c r="Q67" s="25"/>
      <c r="R67" s="25"/>
      <c r="S67" s="25"/>
      <c r="T67" s="25"/>
      <c r="U67" s="25"/>
      <c r="V67" s="25">
        <v>12039343</v>
      </c>
      <c r="W67" s="25">
        <v>18846000</v>
      </c>
      <c r="X67" s="25"/>
      <c r="Y67" s="24"/>
      <c r="Z67" s="26">
        <v>37692000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40453551</v>
      </c>
      <c r="C69" s="18"/>
      <c r="D69" s="19">
        <v>37692000</v>
      </c>
      <c r="E69" s="20">
        <v>37692000</v>
      </c>
      <c r="F69" s="20">
        <v>367872</v>
      </c>
      <c r="G69" s="20">
        <v>2734085</v>
      </c>
      <c r="H69" s="20">
        <v>349949</v>
      </c>
      <c r="I69" s="20">
        <v>3451906</v>
      </c>
      <c r="J69" s="20">
        <v>930018</v>
      </c>
      <c r="K69" s="20">
        <v>6748373</v>
      </c>
      <c r="L69" s="20">
        <v>43811</v>
      </c>
      <c r="M69" s="20">
        <v>7722202</v>
      </c>
      <c r="N69" s="20"/>
      <c r="O69" s="20"/>
      <c r="P69" s="20"/>
      <c r="Q69" s="20"/>
      <c r="R69" s="20"/>
      <c r="S69" s="20"/>
      <c r="T69" s="20"/>
      <c r="U69" s="20"/>
      <c r="V69" s="20">
        <v>11174108</v>
      </c>
      <c r="W69" s="20">
        <v>18846000</v>
      </c>
      <c r="X69" s="20"/>
      <c r="Y69" s="19"/>
      <c r="Z69" s="22">
        <v>37692000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33546772</v>
      </c>
      <c r="C71" s="18"/>
      <c r="D71" s="19">
        <v>31581000</v>
      </c>
      <c r="E71" s="20">
        <v>31581000</v>
      </c>
      <c r="F71" s="20">
        <v>349817</v>
      </c>
      <c r="G71" s="20">
        <v>2710307</v>
      </c>
      <c r="H71" s="20">
        <v>318507</v>
      </c>
      <c r="I71" s="20">
        <v>3378631</v>
      </c>
      <c r="J71" s="20">
        <v>922217</v>
      </c>
      <c r="K71" s="20">
        <v>4821136</v>
      </c>
      <c r="L71" s="20">
        <v>41610</v>
      </c>
      <c r="M71" s="20">
        <v>5784963</v>
      </c>
      <c r="N71" s="20"/>
      <c r="O71" s="20"/>
      <c r="P71" s="20"/>
      <c r="Q71" s="20"/>
      <c r="R71" s="20"/>
      <c r="S71" s="20"/>
      <c r="T71" s="20"/>
      <c r="U71" s="20"/>
      <c r="V71" s="20">
        <v>9163594</v>
      </c>
      <c r="W71" s="20">
        <v>15790500</v>
      </c>
      <c r="X71" s="20"/>
      <c r="Y71" s="19"/>
      <c r="Z71" s="22">
        <v>31581000</v>
      </c>
    </row>
    <row r="72" spans="1:26" ht="13.5" hidden="1">
      <c r="A72" s="38" t="s">
        <v>115</v>
      </c>
      <c r="B72" s="18">
        <v>6906779</v>
      </c>
      <c r="C72" s="18"/>
      <c r="D72" s="19">
        <v>6111000</v>
      </c>
      <c r="E72" s="20">
        <v>6111000</v>
      </c>
      <c r="F72" s="20">
        <v>18055</v>
      </c>
      <c r="G72" s="20">
        <v>23778</v>
      </c>
      <c r="H72" s="20">
        <v>31442</v>
      </c>
      <c r="I72" s="20">
        <v>73275</v>
      </c>
      <c r="J72" s="20">
        <v>7801</v>
      </c>
      <c r="K72" s="20">
        <v>1927237</v>
      </c>
      <c r="L72" s="20">
        <v>2201</v>
      </c>
      <c r="M72" s="20">
        <v>1937239</v>
      </c>
      <c r="N72" s="20"/>
      <c r="O72" s="20"/>
      <c r="P72" s="20"/>
      <c r="Q72" s="20"/>
      <c r="R72" s="20"/>
      <c r="S72" s="20"/>
      <c r="T72" s="20"/>
      <c r="U72" s="20"/>
      <c r="V72" s="20">
        <v>2010514</v>
      </c>
      <c r="W72" s="20">
        <v>3055500</v>
      </c>
      <c r="X72" s="20"/>
      <c r="Y72" s="19"/>
      <c r="Z72" s="22">
        <v>6111000</v>
      </c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4296416</v>
      </c>
      <c r="C75" s="27"/>
      <c r="D75" s="28"/>
      <c r="E75" s="29"/>
      <c r="F75" s="29">
        <v>63279</v>
      </c>
      <c r="G75" s="29">
        <v>90549</v>
      </c>
      <c r="H75" s="29">
        <v>79222</v>
      </c>
      <c r="I75" s="29">
        <v>233050</v>
      </c>
      <c r="J75" s="29">
        <v>446702</v>
      </c>
      <c r="K75" s="29">
        <v>81991</v>
      </c>
      <c r="L75" s="29">
        <v>103492</v>
      </c>
      <c r="M75" s="29">
        <v>632185</v>
      </c>
      <c r="N75" s="29"/>
      <c r="O75" s="29"/>
      <c r="P75" s="29"/>
      <c r="Q75" s="29"/>
      <c r="R75" s="29"/>
      <c r="S75" s="29"/>
      <c r="T75" s="29"/>
      <c r="U75" s="29"/>
      <c r="V75" s="29">
        <v>865235</v>
      </c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>
        <v>37903248</v>
      </c>
      <c r="E76" s="33">
        <v>37903248</v>
      </c>
      <c r="F76" s="33">
        <v>431151</v>
      </c>
      <c r="G76" s="33">
        <v>2824634</v>
      </c>
      <c r="H76" s="33">
        <v>429171</v>
      </c>
      <c r="I76" s="33">
        <v>3684956</v>
      </c>
      <c r="J76" s="33">
        <v>1376720</v>
      </c>
      <c r="K76" s="33">
        <v>6748373</v>
      </c>
      <c r="L76" s="33">
        <v>147303</v>
      </c>
      <c r="M76" s="33">
        <v>8272396</v>
      </c>
      <c r="N76" s="33"/>
      <c r="O76" s="33"/>
      <c r="P76" s="33"/>
      <c r="Q76" s="33"/>
      <c r="R76" s="33"/>
      <c r="S76" s="33"/>
      <c r="T76" s="33"/>
      <c r="U76" s="33"/>
      <c r="V76" s="33">
        <v>11957352</v>
      </c>
      <c r="W76" s="33">
        <v>13593595</v>
      </c>
      <c r="X76" s="33"/>
      <c r="Y76" s="32"/>
      <c r="Z76" s="34">
        <v>37903248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37692248</v>
      </c>
      <c r="E78" s="20">
        <v>37692248</v>
      </c>
      <c r="F78" s="20">
        <v>367872</v>
      </c>
      <c r="G78" s="20">
        <v>2734085</v>
      </c>
      <c r="H78" s="20">
        <v>349949</v>
      </c>
      <c r="I78" s="20">
        <v>3451906</v>
      </c>
      <c r="J78" s="20">
        <v>930018</v>
      </c>
      <c r="K78" s="20">
        <v>6748373</v>
      </c>
      <c r="L78" s="20">
        <v>43811</v>
      </c>
      <c r="M78" s="20">
        <v>7722202</v>
      </c>
      <c r="N78" s="20"/>
      <c r="O78" s="20"/>
      <c r="P78" s="20"/>
      <c r="Q78" s="20"/>
      <c r="R78" s="20"/>
      <c r="S78" s="20"/>
      <c r="T78" s="20"/>
      <c r="U78" s="20"/>
      <c r="V78" s="20">
        <v>11174108</v>
      </c>
      <c r="W78" s="20">
        <v>13498595</v>
      </c>
      <c r="X78" s="20"/>
      <c r="Y78" s="19"/>
      <c r="Z78" s="22">
        <v>37692248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>
        <v>31581248</v>
      </c>
      <c r="E80" s="20">
        <v>31581248</v>
      </c>
      <c r="F80" s="20">
        <v>349817</v>
      </c>
      <c r="G80" s="20">
        <v>2710307</v>
      </c>
      <c r="H80" s="20">
        <v>318507</v>
      </c>
      <c r="I80" s="20">
        <v>3378631</v>
      </c>
      <c r="J80" s="20">
        <v>922217</v>
      </c>
      <c r="K80" s="20">
        <v>4821136</v>
      </c>
      <c r="L80" s="20">
        <v>41610</v>
      </c>
      <c r="M80" s="20">
        <v>5784963</v>
      </c>
      <c r="N80" s="20"/>
      <c r="O80" s="20"/>
      <c r="P80" s="20"/>
      <c r="Q80" s="20"/>
      <c r="R80" s="20"/>
      <c r="S80" s="20"/>
      <c r="T80" s="20"/>
      <c r="U80" s="20"/>
      <c r="V80" s="20">
        <v>9163594</v>
      </c>
      <c r="W80" s="20">
        <v>11654595</v>
      </c>
      <c r="X80" s="20"/>
      <c r="Y80" s="19"/>
      <c r="Z80" s="22">
        <v>31581248</v>
      </c>
    </row>
    <row r="81" spans="1:26" ht="13.5" hidden="1">
      <c r="A81" s="38" t="s">
        <v>115</v>
      </c>
      <c r="B81" s="18"/>
      <c r="C81" s="18"/>
      <c r="D81" s="19">
        <v>6111000</v>
      </c>
      <c r="E81" s="20">
        <v>6111000</v>
      </c>
      <c r="F81" s="20">
        <v>18055</v>
      </c>
      <c r="G81" s="20">
        <v>23778</v>
      </c>
      <c r="H81" s="20">
        <v>31442</v>
      </c>
      <c r="I81" s="20">
        <v>73275</v>
      </c>
      <c r="J81" s="20">
        <v>7801</v>
      </c>
      <c r="K81" s="20">
        <v>1927237</v>
      </c>
      <c r="L81" s="20">
        <v>2201</v>
      </c>
      <c r="M81" s="20">
        <v>1937239</v>
      </c>
      <c r="N81" s="20"/>
      <c r="O81" s="20"/>
      <c r="P81" s="20"/>
      <c r="Q81" s="20"/>
      <c r="R81" s="20"/>
      <c r="S81" s="20"/>
      <c r="T81" s="20"/>
      <c r="U81" s="20"/>
      <c r="V81" s="20">
        <v>2010514</v>
      </c>
      <c r="W81" s="20">
        <v>1844000</v>
      </c>
      <c r="X81" s="20"/>
      <c r="Y81" s="19"/>
      <c r="Z81" s="22">
        <v>6111000</v>
      </c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211000</v>
      </c>
      <c r="E84" s="29">
        <v>211000</v>
      </c>
      <c r="F84" s="29">
        <v>63279</v>
      </c>
      <c r="G84" s="29">
        <v>90549</v>
      </c>
      <c r="H84" s="29">
        <v>79222</v>
      </c>
      <c r="I84" s="29">
        <v>233050</v>
      </c>
      <c r="J84" s="29">
        <v>446702</v>
      </c>
      <c r="K84" s="29"/>
      <c r="L84" s="29">
        <v>103492</v>
      </c>
      <c r="M84" s="29">
        <v>550194</v>
      </c>
      <c r="N84" s="29"/>
      <c r="O84" s="29"/>
      <c r="P84" s="29"/>
      <c r="Q84" s="29"/>
      <c r="R84" s="29"/>
      <c r="S84" s="29"/>
      <c r="T84" s="29"/>
      <c r="U84" s="29"/>
      <c r="V84" s="29">
        <v>783244</v>
      </c>
      <c r="W84" s="29">
        <v>95000</v>
      </c>
      <c r="X84" s="29"/>
      <c r="Y84" s="28"/>
      <c r="Z84" s="30">
        <v>211000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65276305</v>
      </c>
      <c r="C5" s="18">
        <v>0</v>
      </c>
      <c r="D5" s="58">
        <v>55360000</v>
      </c>
      <c r="E5" s="59">
        <v>55360000</v>
      </c>
      <c r="F5" s="59">
        <v>5989259</v>
      </c>
      <c r="G5" s="59">
        <v>5473222</v>
      </c>
      <c r="H5" s="59">
        <v>5822223</v>
      </c>
      <c r="I5" s="59">
        <v>17284704</v>
      </c>
      <c r="J5" s="59">
        <v>6330330</v>
      </c>
      <c r="K5" s="59">
        <v>5925395</v>
      </c>
      <c r="L5" s="59">
        <v>6010106</v>
      </c>
      <c r="M5" s="59">
        <v>18265831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35550535</v>
      </c>
      <c r="W5" s="59">
        <v>27680000</v>
      </c>
      <c r="X5" s="59">
        <v>7870535</v>
      </c>
      <c r="Y5" s="60">
        <v>28.43</v>
      </c>
      <c r="Z5" s="61">
        <v>55360000</v>
      </c>
    </row>
    <row r="6" spans="1:26" ht="13.5">
      <c r="A6" s="57" t="s">
        <v>32</v>
      </c>
      <c r="B6" s="18">
        <v>356168113</v>
      </c>
      <c r="C6" s="18">
        <v>0</v>
      </c>
      <c r="D6" s="58">
        <v>401775773</v>
      </c>
      <c r="E6" s="59">
        <v>401775773</v>
      </c>
      <c r="F6" s="59">
        <v>32333391</v>
      </c>
      <c r="G6" s="59">
        <v>36202949</v>
      </c>
      <c r="H6" s="59">
        <v>35656692</v>
      </c>
      <c r="I6" s="59">
        <v>104193032</v>
      </c>
      <c r="J6" s="59">
        <v>32876993</v>
      </c>
      <c r="K6" s="59">
        <v>27542209</v>
      </c>
      <c r="L6" s="59">
        <v>27208851</v>
      </c>
      <c r="M6" s="59">
        <v>87628053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191821085</v>
      </c>
      <c r="W6" s="59">
        <v>200887887</v>
      </c>
      <c r="X6" s="59">
        <v>-9066802</v>
      </c>
      <c r="Y6" s="60">
        <v>-4.51</v>
      </c>
      <c r="Z6" s="61">
        <v>401775773</v>
      </c>
    </row>
    <row r="7" spans="1:26" ht="13.5">
      <c r="A7" s="57" t="s">
        <v>33</v>
      </c>
      <c r="B7" s="18">
        <v>3901063</v>
      </c>
      <c r="C7" s="18">
        <v>0</v>
      </c>
      <c r="D7" s="58">
        <v>3001000</v>
      </c>
      <c r="E7" s="59">
        <v>3001000</v>
      </c>
      <c r="F7" s="59">
        <v>0</v>
      </c>
      <c r="G7" s="59">
        <v>209342</v>
      </c>
      <c r="H7" s="59">
        <v>88293</v>
      </c>
      <c r="I7" s="59">
        <v>297635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297635</v>
      </c>
      <c r="W7" s="59">
        <v>1500500</v>
      </c>
      <c r="X7" s="59">
        <v>-1202865</v>
      </c>
      <c r="Y7" s="60">
        <v>-80.16</v>
      </c>
      <c r="Z7" s="61">
        <v>3001000</v>
      </c>
    </row>
    <row r="8" spans="1:26" ht="13.5">
      <c r="A8" s="57" t="s">
        <v>34</v>
      </c>
      <c r="B8" s="18">
        <v>220476366</v>
      </c>
      <c r="C8" s="18">
        <v>0</v>
      </c>
      <c r="D8" s="58">
        <v>238841880</v>
      </c>
      <c r="E8" s="59">
        <v>238841880</v>
      </c>
      <c r="F8" s="59">
        <v>92635000</v>
      </c>
      <c r="G8" s="59">
        <v>1574000</v>
      </c>
      <c r="H8" s="59">
        <v>2000000</v>
      </c>
      <c r="I8" s="59">
        <v>96209000</v>
      </c>
      <c r="J8" s="59">
        <v>1200000</v>
      </c>
      <c r="K8" s="59">
        <v>-1338000</v>
      </c>
      <c r="L8" s="59">
        <v>54280000</v>
      </c>
      <c r="M8" s="59">
        <v>54142000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150351000</v>
      </c>
      <c r="W8" s="59">
        <v>119420940</v>
      </c>
      <c r="X8" s="59">
        <v>30930060</v>
      </c>
      <c r="Y8" s="60">
        <v>25.9</v>
      </c>
      <c r="Z8" s="61">
        <v>238841880</v>
      </c>
    </row>
    <row r="9" spans="1:26" ht="13.5">
      <c r="A9" s="57" t="s">
        <v>35</v>
      </c>
      <c r="B9" s="18">
        <v>40428005</v>
      </c>
      <c r="C9" s="18">
        <v>0</v>
      </c>
      <c r="D9" s="58">
        <v>71765689</v>
      </c>
      <c r="E9" s="59">
        <v>71765689</v>
      </c>
      <c r="F9" s="59">
        <v>6752989</v>
      </c>
      <c r="G9" s="59">
        <v>5250487</v>
      </c>
      <c r="H9" s="59">
        <v>6748601</v>
      </c>
      <c r="I9" s="59">
        <v>18752077</v>
      </c>
      <c r="J9" s="59">
        <v>6731477</v>
      </c>
      <c r="K9" s="59">
        <v>4992669</v>
      </c>
      <c r="L9" s="59">
        <v>6249810</v>
      </c>
      <c r="M9" s="59">
        <v>17973956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36726033</v>
      </c>
      <c r="W9" s="59">
        <v>35882845</v>
      </c>
      <c r="X9" s="59">
        <v>843188</v>
      </c>
      <c r="Y9" s="60">
        <v>2.35</v>
      </c>
      <c r="Z9" s="61">
        <v>71765689</v>
      </c>
    </row>
    <row r="10" spans="1:26" ht="25.5">
      <c r="A10" s="62" t="s">
        <v>105</v>
      </c>
      <c r="B10" s="63">
        <f>SUM(B5:B9)</f>
        <v>686249852</v>
      </c>
      <c r="C10" s="63">
        <f>SUM(C5:C9)</f>
        <v>0</v>
      </c>
      <c r="D10" s="64">
        <f aca="true" t="shared" si="0" ref="D10:Z10">SUM(D5:D9)</f>
        <v>770744342</v>
      </c>
      <c r="E10" s="65">
        <f t="shared" si="0"/>
        <v>770744342</v>
      </c>
      <c r="F10" s="65">
        <f t="shared" si="0"/>
        <v>137710639</v>
      </c>
      <c r="G10" s="65">
        <f t="shared" si="0"/>
        <v>48710000</v>
      </c>
      <c r="H10" s="65">
        <f t="shared" si="0"/>
        <v>50315809</v>
      </c>
      <c r="I10" s="65">
        <f t="shared" si="0"/>
        <v>236736448</v>
      </c>
      <c r="J10" s="65">
        <f t="shared" si="0"/>
        <v>47138800</v>
      </c>
      <c r="K10" s="65">
        <f t="shared" si="0"/>
        <v>37122273</v>
      </c>
      <c r="L10" s="65">
        <f t="shared" si="0"/>
        <v>93748767</v>
      </c>
      <c r="M10" s="65">
        <f t="shared" si="0"/>
        <v>178009840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414746288</v>
      </c>
      <c r="W10" s="65">
        <f t="shared" si="0"/>
        <v>385372172</v>
      </c>
      <c r="X10" s="65">
        <f t="shared" si="0"/>
        <v>29374116</v>
      </c>
      <c r="Y10" s="66">
        <f>+IF(W10&lt;&gt;0,(X10/W10)*100,0)</f>
        <v>7.6222722174137685</v>
      </c>
      <c r="Z10" s="67">
        <f t="shared" si="0"/>
        <v>770744342</v>
      </c>
    </row>
    <row r="11" spans="1:26" ht="13.5">
      <c r="A11" s="57" t="s">
        <v>36</v>
      </c>
      <c r="B11" s="18">
        <v>127800851</v>
      </c>
      <c r="C11" s="18">
        <v>0</v>
      </c>
      <c r="D11" s="58">
        <v>131774472</v>
      </c>
      <c r="E11" s="59">
        <v>131774472</v>
      </c>
      <c r="F11" s="59">
        <v>22378405</v>
      </c>
      <c r="G11" s="59">
        <v>12101859</v>
      </c>
      <c r="H11" s="59">
        <v>10261128</v>
      </c>
      <c r="I11" s="59">
        <v>44741392</v>
      </c>
      <c r="J11" s="59">
        <v>11666101</v>
      </c>
      <c r="K11" s="59">
        <v>10634113</v>
      </c>
      <c r="L11" s="59">
        <v>8973774</v>
      </c>
      <c r="M11" s="59">
        <v>31273988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76015380</v>
      </c>
      <c r="W11" s="59">
        <v>65887236</v>
      </c>
      <c r="X11" s="59">
        <v>10128144</v>
      </c>
      <c r="Y11" s="60">
        <v>15.37</v>
      </c>
      <c r="Z11" s="61">
        <v>131774472</v>
      </c>
    </row>
    <row r="12" spans="1:26" ht="13.5">
      <c r="A12" s="57" t="s">
        <v>37</v>
      </c>
      <c r="B12" s="18">
        <v>17561287</v>
      </c>
      <c r="C12" s="18">
        <v>0</v>
      </c>
      <c r="D12" s="58">
        <v>18618694</v>
      </c>
      <c r="E12" s="59">
        <v>18618694</v>
      </c>
      <c r="F12" s="59">
        <v>1479020</v>
      </c>
      <c r="G12" s="59">
        <v>1478343</v>
      </c>
      <c r="H12" s="59">
        <v>1484580</v>
      </c>
      <c r="I12" s="59">
        <v>4441943</v>
      </c>
      <c r="J12" s="59">
        <v>1477024</v>
      </c>
      <c r="K12" s="59">
        <v>1476398</v>
      </c>
      <c r="L12" s="59">
        <v>1478081</v>
      </c>
      <c r="M12" s="59">
        <v>4431503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8873446</v>
      </c>
      <c r="W12" s="59">
        <v>9309347</v>
      </c>
      <c r="X12" s="59">
        <v>-435901</v>
      </c>
      <c r="Y12" s="60">
        <v>-4.68</v>
      </c>
      <c r="Z12" s="61">
        <v>18618694</v>
      </c>
    </row>
    <row r="13" spans="1:26" ht="13.5">
      <c r="A13" s="57" t="s">
        <v>106</v>
      </c>
      <c r="B13" s="18">
        <v>105229809</v>
      </c>
      <c r="C13" s="18">
        <v>0</v>
      </c>
      <c r="D13" s="58">
        <v>110726401</v>
      </c>
      <c r="E13" s="59">
        <v>110726401</v>
      </c>
      <c r="F13" s="59">
        <v>0</v>
      </c>
      <c r="G13" s="59">
        <v>9227202</v>
      </c>
      <c r="H13" s="59">
        <v>9227202</v>
      </c>
      <c r="I13" s="59">
        <v>18454404</v>
      </c>
      <c r="J13" s="59">
        <v>9227202</v>
      </c>
      <c r="K13" s="59">
        <v>9227202</v>
      </c>
      <c r="L13" s="59">
        <v>18454404</v>
      </c>
      <c r="M13" s="59">
        <v>36908808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55363212</v>
      </c>
      <c r="W13" s="59">
        <v>55363201</v>
      </c>
      <c r="X13" s="59">
        <v>11</v>
      </c>
      <c r="Y13" s="60">
        <v>0</v>
      </c>
      <c r="Z13" s="61">
        <v>110726401</v>
      </c>
    </row>
    <row r="14" spans="1:26" ht="13.5">
      <c r="A14" s="57" t="s">
        <v>38</v>
      </c>
      <c r="B14" s="18">
        <v>16330761</v>
      </c>
      <c r="C14" s="18">
        <v>0</v>
      </c>
      <c r="D14" s="58">
        <v>11489392</v>
      </c>
      <c r="E14" s="59">
        <v>11489392</v>
      </c>
      <c r="F14" s="59">
        <v>122205</v>
      </c>
      <c r="G14" s="59">
        <v>223713</v>
      </c>
      <c r="H14" s="59">
        <v>592213</v>
      </c>
      <c r="I14" s="59">
        <v>938131</v>
      </c>
      <c r="J14" s="59">
        <v>222646</v>
      </c>
      <c r="K14" s="59">
        <v>214851</v>
      </c>
      <c r="L14" s="59">
        <v>4339140</v>
      </c>
      <c r="M14" s="59">
        <v>4776637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5714768</v>
      </c>
      <c r="W14" s="59">
        <v>5744696</v>
      </c>
      <c r="X14" s="59">
        <v>-29928</v>
      </c>
      <c r="Y14" s="60">
        <v>-0.52</v>
      </c>
      <c r="Z14" s="61">
        <v>11489392</v>
      </c>
    </row>
    <row r="15" spans="1:26" ht="13.5">
      <c r="A15" s="57" t="s">
        <v>39</v>
      </c>
      <c r="B15" s="18">
        <v>233343443</v>
      </c>
      <c r="C15" s="18">
        <v>0</v>
      </c>
      <c r="D15" s="58">
        <v>248769734</v>
      </c>
      <c r="E15" s="59">
        <v>248769734</v>
      </c>
      <c r="F15" s="59">
        <v>0</v>
      </c>
      <c r="G15" s="59">
        <v>30506714</v>
      </c>
      <c r="H15" s="59">
        <v>31370950</v>
      </c>
      <c r="I15" s="59">
        <v>61877664</v>
      </c>
      <c r="J15" s="59">
        <v>18191637</v>
      </c>
      <c r="K15" s="59">
        <v>18397822</v>
      </c>
      <c r="L15" s="59">
        <v>16215291</v>
      </c>
      <c r="M15" s="59">
        <v>52804750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114682414</v>
      </c>
      <c r="W15" s="59">
        <v>124384867</v>
      </c>
      <c r="X15" s="59">
        <v>-9702453</v>
      </c>
      <c r="Y15" s="60">
        <v>-7.8</v>
      </c>
      <c r="Z15" s="61">
        <v>248769734</v>
      </c>
    </row>
    <row r="16" spans="1:26" ht="13.5">
      <c r="A16" s="68" t="s">
        <v>40</v>
      </c>
      <c r="B16" s="18">
        <v>23481039</v>
      </c>
      <c r="C16" s="18">
        <v>0</v>
      </c>
      <c r="D16" s="58">
        <v>31548695</v>
      </c>
      <c r="E16" s="59">
        <v>31548695</v>
      </c>
      <c r="F16" s="59">
        <v>1172541</v>
      </c>
      <c r="G16" s="59">
        <v>2815816</v>
      </c>
      <c r="H16" s="59">
        <v>1992724</v>
      </c>
      <c r="I16" s="59">
        <v>5981081</v>
      </c>
      <c r="J16" s="59">
        <v>3063899</v>
      </c>
      <c r="K16" s="59">
        <v>3634547</v>
      </c>
      <c r="L16" s="59">
        <v>716681</v>
      </c>
      <c r="M16" s="59">
        <v>7415127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13396208</v>
      </c>
      <c r="W16" s="59">
        <v>15774348</v>
      </c>
      <c r="X16" s="59">
        <v>-2378140</v>
      </c>
      <c r="Y16" s="60">
        <v>-15.08</v>
      </c>
      <c r="Z16" s="61">
        <v>31548695</v>
      </c>
    </row>
    <row r="17" spans="1:26" ht="13.5">
      <c r="A17" s="57" t="s">
        <v>41</v>
      </c>
      <c r="B17" s="18">
        <v>235928228</v>
      </c>
      <c r="C17" s="18">
        <v>0</v>
      </c>
      <c r="D17" s="58">
        <v>228426330</v>
      </c>
      <c r="E17" s="59">
        <v>228426330</v>
      </c>
      <c r="F17" s="59">
        <v>8881982</v>
      </c>
      <c r="G17" s="59">
        <v>16605786</v>
      </c>
      <c r="H17" s="59">
        <v>19671331</v>
      </c>
      <c r="I17" s="59">
        <v>45159099</v>
      </c>
      <c r="J17" s="59">
        <v>17263917</v>
      </c>
      <c r="K17" s="59">
        <v>18657783</v>
      </c>
      <c r="L17" s="59">
        <v>23913399</v>
      </c>
      <c r="M17" s="59">
        <v>59835099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104994198</v>
      </c>
      <c r="W17" s="59">
        <v>114213165</v>
      </c>
      <c r="X17" s="59">
        <v>-9218967</v>
      </c>
      <c r="Y17" s="60">
        <v>-8.07</v>
      </c>
      <c r="Z17" s="61">
        <v>228426330</v>
      </c>
    </row>
    <row r="18" spans="1:26" ht="13.5">
      <c r="A18" s="69" t="s">
        <v>42</v>
      </c>
      <c r="B18" s="70">
        <f>SUM(B11:B17)</f>
        <v>759675418</v>
      </c>
      <c r="C18" s="70">
        <f>SUM(C11:C17)</f>
        <v>0</v>
      </c>
      <c r="D18" s="71">
        <f aca="true" t="shared" si="1" ref="D18:Z18">SUM(D11:D17)</f>
        <v>781353718</v>
      </c>
      <c r="E18" s="72">
        <f t="shared" si="1"/>
        <v>781353718</v>
      </c>
      <c r="F18" s="72">
        <f t="shared" si="1"/>
        <v>34034153</v>
      </c>
      <c r="G18" s="72">
        <f t="shared" si="1"/>
        <v>72959433</v>
      </c>
      <c r="H18" s="72">
        <f t="shared" si="1"/>
        <v>74600128</v>
      </c>
      <c r="I18" s="72">
        <f t="shared" si="1"/>
        <v>181593714</v>
      </c>
      <c r="J18" s="72">
        <f t="shared" si="1"/>
        <v>61112426</v>
      </c>
      <c r="K18" s="72">
        <f t="shared" si="1"/>
        <v>62242716</v>
      </c>
      <c r="L18" s="72">
        <f t="shared" si="1"/>
        <v>74090770</v>
      </c>
      <c r="M18" s="72">
        <f t="shared" si="1"/>
        <v>197445912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379039626</v>
      </c>
      <c r="W18" s="72">
        <f t="shared" si="1"/>
        <v>390676860</v>
      </c>
      <c r="X18" s="72">
        <f t="shared" si="1"/>
        <v>-11637234</v>
      </c>
      <c r="Y18" s="66">
        <f>+IF(W18&lt;&gt;0,(X18/W18)*100,0)</f>
        <v>-2.9787364421839575</v>
      </c>
      <c r="Z18" s="73">
        <f t="shared" si="1"/>
        <v>781353718</v>
      </c>
    </row>
    <row r="19" spans="1:26" ht="13.5">
      <c r="A19" s="69" t="s">
        <v>43</v>
      </c>
      <c r="B19" s="74">
        <f>+B10-B18</f>
        <v>-73425566</v>
      </c>
      <c r="C19" s="74">
        <f>+C10-C18</f>
        <v>0</v>
      </c>
      <c r="D19" s="75">
        <f aca="true" t="shared" si="2" ref="D19:Z19">+D10-D18</f>
        <v>-10609376</v>
      </c>
      <c r="E19" s="76">
        <f t="shared" si="2"/>
        <v>-10609376</v>
      </c>
      <c r="F19" s="76">
        <f t="shared" si="2"/>
        <v>103676486</v>
      </c>
      <c r="G19" s="76">
        <f t="shared" si="2"/>
        <v>-24249433</v>
      </c>
      <c r="H19" s="76">
        <f t="shared" si="2"/>
        <v>-24284319</v>
      </c>
      <c r="I19" s="76">
        <f t="shared" si="2"/>
        <v>55142734</v>
      </c>
      <c r="J19" s="76">
        <f t="shared" si="2"/>
        <v>-13973626</v>
      </c>
      <c r="K19" s="76">
        <f t="shared" si="2"/>
        <v>-25120443</v>
      </c>
      <c r="L19" s="76">
        <f t="shared" si="2"/>
        <v>19657997</v>
      </c>
      <c r="M19" s="76">
        <f t="shared" si="2"/>
        <v>-19436072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35706662</v>
      </c>
      <c r="W19" s="76">
        <f>IF(E10=E18,0,W10-W18)</f>
        <v>-5304688</v>
      </c>
      <c r="X19" s="76">
        <f t="shared" si="2"/>
        <v>41011350</v>
      </c>
      <c r="Y19" s="77">
        <f>+IF(W19&lt;&gt;0,(X19/W19)*100,0)</f>
        <v>-773.1152143160917</v>
      </c>
      <c r="Z19" s="78">
        <f t="shared" si="2"/>
        <v>-10609376</v>
      </c>
    </row>
    <row r="20" spans="1:26" ht="13.5">
      <c r="A20" s="57" t="s">
        <v>44</v>
      </c>
      <c r="B20" s="18">
        <v>62639513</v>
      </c>
      <c r="C20" s="18">
        <v>0</v>
      </c>
      <c r="D20" s="58">
        <v>80317120</v>
      </c>
      <c r="E20" s="59">
        <v>80317120</v>
      </c>
      <c r="F20" s="59">
        <v>0</v>
      </c>
      <c r="G20" s="59">
        <v>25602000</v>
      </c>
      <c r="H20" s="59">
        <v>3421700</v>
      </c>
      <c r="I20" s="59">
        <v>29023700</v>
      </c>
      <c r="J20" s="59">
        <v>0</v>
      </c>
      <c r="K20" s="59">
        <v>38061000</v>
      </c>
      <c r="L20" s="59">
        <v>0</v>
      </c>
      <c r="M20" s="59">
        <v>38061000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67084700</v>
      </c>
      <c r="W20" s="59">
        <v>40158560</v>
      </c>
      <c r="X20" s="59">
        <v>26926140</v>
      </c>
      <c r="Y20" s="60">
        <v>67.05</v>
      </c>
      <c r="Z20" s="61">
        <v>80317120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-10786053</v>
      </c>
      <c r="C22" s="85">
        <f>SUM(C19:C21)</f>
        <v>0</v>
      </c>
      <c r="D22" s="86">
        <f aca="true" t="shared" si="3" ref="D22:Z22">SUM(D19:D21)</f>
        <v>69707744</v>
      </c>
      <c r="E22" s="87">
        <f t="shared" si="3"/>
        <v>69707744</v>
      </c>
      <c r="F22" s="87">
        <f t="shared" si="3"/>
        <v>103676486</v>
      </c>
      <c r="G22" s="87">
        <f t="shared" si="3"/>
        <v>1352567</v>
      </c>
      <c r="H22" s="87">
        <f t="shared" si="3"/>
        <v>-20862619</v>
      </c>
      <c r="I22" s="87">
        <f t="shared" si="3"/>
        <v>84166434</v>
      </c>
      <c r="J22" s="87">
        <f t="shared" si="3"/>
        <v>-13973626</v>
      </c>
      <c r="K22" s="87">
        <f t="shared" si="3"/>
        <v>12940557</v>
      </c>
      <c r="L22" s="87">
        <f t="shared" si="3"/>
        <v>19657997</v>
      </c>
      <c r="M22" s="87">
        <f t="shared" si="3"/>
        <v>18624928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102791362</v>
      </c>
      <c r="W22" s="87">
        <f t="shared" si="3"/>
        <v>34853872</v>
      </c>
      <c r="X22" s="87">
        <f t="shared" si="3"/>
        <v>67937490</v>
      </c>
      <c r="Y22" s="88">
        <f>+IF(W22&lt;&gt;0,(X22/W22)*100,0)</f>
        <v>194.9209258586822</v>
      </c>
      <c r="Z22" s="89">
        <f t="shared" si="3"/>
        <v>69707744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-10786053</v>
      </c>
      <c r="C24" s="74">
        <f>SUM(C22:C23)</f>
        <v>0</v>
      </c>
      <c r="D24" s="75">
        <f aca="true" t="shared" si="4" ref="D24:Z24">SUM(D22:D23)</f>
        <v>69707744</v>
      </c>
      <c r="E24" s="76">
        <f t="shared" si="4"/>
        <v>69707744</v>
      </c>
      <c r="F24" s="76">
        <f t="shared" si="4"/>
        <v>103676486</v>
      </c>
      <c r="G24" s="76">
        <f t="shared" si="4"/>
        <v>1352567</v>
      </c>
      <c r="H24" s="76">
        <f t="shared" si="4"/>
        <v>-20862619</v>
      </c>
      <c r="I24" s="76">
        <f t="shared" si="4"/>
        <v>84166434</v>
      </c>
      <c r="J24" s="76">
        <f t="shared" si="4"/>
        <v>-13973626</v>
      </c>
      <c r="K24" s="76">
        <f t="shared" si="4"/>
        <v>12940557</v>
      </c>
      <c r="L24" s="76">
        <f t="shared" si="4"/>
        <v>19657997</v>
      </c>
      <c r="M24" s="76">
        <f t="shared" si="4"/>
        <v>18624928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102791362</v>
      </c>
      <c r="W24" s="76">
        <f t="shared" si="4"/>
        <v>34853872</v>
      </c>
      <c r="X24" s="76">
        <f t="shared" si="4"/>
        <v>67937490</v>
      </c>
      <c r="Y24" s="77">
        <f>+IF(W24&lt;&gt;0,(X24/W24)*100,0)</f>
        <v>194.9209258586822</v>
      </c>
      <c r="Z24" s="78">
        <f t="shared" si="4"/>
        <v>69707744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94133316</v>
      </c>
      <c r="C27" s="21">
        <v>0</v>
      </c>
      <c r="D27" s="98">
        <v>165629847</v>
      </c>
      <c r="E27" s="99">
        <v>165629847</v>
      </c>
      <c r="F27" s="99">
        <v>2446182</v>
      </c>
      <c r="G27" s="99">
        <v>3531472</v>
      </c>
      <c r="H27" s="99">
        <v>12233688</v>
      </c>
      <c r="I27" s="99">
        <v>18211342</v>
      </c>
      <c r="J27" s="99">
        <v>4078339</v>
      </c>
      <c r="K27" s="99">
        <v>8863411</v>
      </c>
      <c r="L27" s="99">
        <v>11789039</v>
      </c>
      <c r="M27" s="99">
        <v>24730789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42942131</v>
      </c>
      <c r="W27" s="99">
        <v>82814924</v>
      </c>
      <c r="X27" s="99">
        <v>-39872793</v>
      </c>
      <c r="Y27" s="100">
        <v>-48.15</v>
      </c>
      <c r="Z27" s="101">
        <v>165629847</v>
      </c>
    </row>
    <row r="28" spans="1:26" ht="13.5">
      <c r="A28" s="102" t="s">
        <v>44</v>
      </c>
      <c r="B28" s="18">
        <v>62639414</v>
      </c>
      <c r="C28" s="18">
        <v>0</v>
      </c>
      <c r="D28" s="58">
        <v>80317120</v>
      </c>
      <c r="E28" s="59">
        <v>80317120</v>
      </c>
      <c r="F28" s="59">
        <v>2104067</v>
      </c>
      <c r="G28" s="59">
        <v>2451755</v>
      </c>
      <c r="H28" s="59">
        <v>11567024</v>
      </c>
      <c r="I28" s="59">
        <v>16122846</v>
      </c>
      <c r="J28" s="59">
        <v>2423786</v>
      </c>
      <c r="K28" s="59">
        <v>5759050</v>
      </c>
      <c r="L28" s="59">
        <v>8463949</v>
      </c>
      <c r="M28" s="59">
        <v>16646785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32769631</v>
      </c>
      <c r="W28" s="59">
        <v>40158560</v>
      </c>
      <c r="X28" s="59">
        <v>-7388929</v>
      </c>
      <c r="Y28" s="60">
        <v>-18.4</v>
      </c>
      <c r="Z28" s="61">
        <v>80317120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7684454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263338</v>
      </c>
      <c r="I30" s="59">
        <v>263338</v>
      </c>
      <c r="J30" s="59">
        <v>101549</v>
      </c>
      <c r="K30" s="59">
        <v>381679</v>
      </c>
      <c r="L30" s="59">
        <v>940938</v>
      </c>
      <c r="M30" s="59">
        <v>1424166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1687504</v>
      </c>
      <c r="W30" s="59">
        <v>0</v>
      </c>
      <c r="X30" s="59">
        <v>1687504</v>
      </c>
      <c r="Y30" s="60">
        <v>0</v>
      </c>
      <c r="Z30" s="61">
        <v>0</v>
      </c>
    </row>
    <row r="31" spans="1:26" ht="13.5">
      <c r="A31" s="57" t="s">
        <v>49</v>
      </c>
      <c r="B31" s="18">
        <v>23809448</v>
      </c>
      <c r="C31" s="18">
        <v>0</v>
      </c>
      <c r="D31" s="58">
        <v>85312727</v>
      </c>
      <c r="E31" s="59">
        <v>85312727</v>
      </c>
      <c r="F31" s="59">
        <v>342115</v>
      </c>
      <c r="G31" s="59">
        <v>1079717</v>
      </c>
      <c r="H31" s="59">
        <v>403326</v>
      </c>
      <c r="I31" s="59">
        <v>1825158</v>
      </c>
      <c r="J31" s="59">
        <v>1553004</v>
      </c>
      <c r="K31" s="59">
        <v>2722682</v>
      </c>
      <c r="L31" s="59">
        <v>2384152</v>
      </c>
      <c r="M31" s="59">
        <v>6659838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8484996</v>
      </c>
      <c r="W31" s="59">
        <v>42656364</v>
      </c>
      <c r="X31" s="59">
        <v>-34171368</v>
      </c>
      <c r="Y31" s="60">
        <v>-80.11</v>
      </c>
      <c r="Z31" s="61">
        <v>85312727</v>
      </c>
    </row>
    <row r="32" spans="1:26" ht="13.5">
      <c r="A32" s="69" t="s">
        <v>50</v>
      </c>
      <c r="B32" s="21">
        <f>SUM(B28:B31)</f>
        <v>94133316</v>
      </c>
      <c r="C32" s="21">
        <f>SUM(C28:C31)</f>
        <v>0</v>
      </c>
      <c r="D32" s="98">
        <f aca="true" t="shared" si="5" ref="D32:Z32">SUM(D28:D31)</f>
        <v>165629847</v>
      </c>
      <c r="E32" s="99">
        <f t="shared" si="5"/>
        <v>165629847</v>
      </c>
      <c r="F32" s="99">
        <f t="shared" si="5"/>
        <v>2446182</v>
      </c>
      <c r="G32" s="99">
        <f t="shared" si="5"/>
        <v>3531472</v>
      </c>
      <c r="H32" s="99">
        <f t="shared" si="5"/>
        <v>12233688</v>
      </c>
      <c r="I32" s="99">
        <f t="shared" si="5"/>
        <v>18211342</v>
      </c>
      <c r="J32" s="99">
        <f t="shared" si="5"/>
        <v>4078339</v>
      </c>
      <c r="K32" s="99">
        <f t="shared" si="5"/>
        <v>8863411</v>
      </c>
      <c r="L32" s="99">
        <f t="shared" si="5"/>
        <v>11789039</v>
      </c>
      <c r="M32" s="99">
        <f t="shared" si="5"/>
        <v>24730789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42942131</v>
      </c>
      <c r="W32" s="99">
        <f t="shared" si="5"/>
        <v>82814924</v>
      </c>
      <c r="X32" s="99">
        <f t="shared" si="5"/>
        <v>-39872793</v>
      </c>
      <c r="Y32" s="100">
        <f>+IF(W32&lt;&gt;0,(X32/W32)*100,0)</f>
        <v>-48.1468690353444</v>
      </c>
      <c r="Z32" s="101">
        <f t="shared" si="5"/>
        <v>165629847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301082106</v>
      </c>
      <c r="C35" s="18">
        <v>0</v>
      </c>
      <c r="D35" s="58">
        <v>176990298</v>
      </c>
      <c r="E35" s="59">
        <v>176990298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88495149</v>
      </c>
      <c r="X35" s="59">
        <v>-88495149</v>
      </c>
      <c r="Y35" s="60">
        <v>-100</v>
      </c>
      <c r="Z35" s="61">
        <v>176990298</v>
      </c>
    </row>
    <row r="36" spans="1:26" ht="13.5">
      <c r="A36" s="57" t="s">
        <v>53</v>
      </c>
      <c r="B36" s="18">
        <v>1745926499</v>
      </c>
      <c r="C36" s="18">
        <v>0</v>
      </c>
      <c r="D36" s="58">
        <v>1996608842</v>
      </c>
      <c r="E36" s="59">
        <v>1996608842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998304421</v>
      </c>
      <c r="X36" s="59">
        <v>-998304421</v>
      </c>
      <c r="Y36" s="60">
        <v>-100</v>
      </c>
      <c r="Z36" s="61">
        <v>1996608842</v>
      </c>
    </row>
    <row r="37" spans="1:26" ht="13.5">
      <c r="A37" s="57" t="s">
        <v>54</v>
      </c>
      <c r="B37" s="18">
        <v>206730419</v>
      </c>
      <c r="C37" s="18">
        <v>0</v>
      </c>
      <c r="D37" s="58">
        <v>172795467</v>
      </c>
      <c r="E37" s="59">
        <v>172795467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86397734</v>
      </c>
      <c r="X37" s="59">
        <v>-86397734</v>
      </c>
      <c r="Y37" s="60">
        <v>-100</v>
      </c>
      <c r="Z37" s="61">
        <v>172795467</v>
      </c>
    </row>
    <row r="38" spans="1:26" ht="13.5">
      <c r="A38" s="57" t="s">
        <v>55</v>
      </c>
      <c r="B38" s="18">
        <v>180755807</v>
      </c>
      <c r="C38" s="18">
        <v>0</v>
      </c>
      <c r="D38" s="58">
        <v>183726189</v>
      </c>
      <c r="E38" s="59">
        <v>183726189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91863095</v>
      </c>
      <c r="X38" s="59">
        <v>-91863095</v>
      </c>
      <c r="Y38" s="60">
        <v>-100</v>
      </c>
      <c r="Z38" s="61">
        <v>183726189</v>
      </c>
    </row>
    <row r="39" spans="1:26" ht="13.5">
      <c r="A39" s="57" t="s">
        <v>56</v>
      </c>
      <c r="B39" s="18">
        <v>1659522379</v>
      </c>
      <c r="C39" s="18">
        <v>0</v>
      </c>
      <c r="D39" s="58">
        <v>1817077484</v>
      </c>
      <c r="E39" s="59">
        <v>1817077484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908538742</v>
      </c>
      <c r="X39" s="59">
        <v>-908538742</v>
      </c>
      <c r="Y39" s="60">
        <v>-100</v>
      </c>
      <c r="Z39" s="61">
        <v>1817077484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59937385</v>
      </c>
      <c r="C42" s="18">
        <v>0</v>
      </c>
      <c r="D42" s="58">
        <v>83597324</v>
      </c>
      <c r="E42" s="59">
        <v>83597324</v>
      </c>
      <c r="F42" s="59">
        <v>21016430</v>
      </c>
      <c r="G42" s="59">
        <v>21446610</v>
      </c>
      <c r="H42" s="59">
        <v>-12792668</v>
      </c>
      <c r="I42" s="59">
        <v>29670372</v>
      </c>
      <c r="J42" s="59">
        <v>-13504498</v>
      </c>
      <c r="K42" s="59">
        <v>21536501</v>
      </c>
      <c r="L42" s="59">
        <v>31682653</v>
      </c>
      <c r="M42" s="59">
        <v>39714656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69385028</v>
      </c>
      <c r="W42" s="59">
        <v>92023273</v>
      </c>
      <c r="X42" s="59">
        <v>-22638245</v>
      </c>
      <c r="Y42" s="60">
        <v>-24.6</v>
      </c>
      <c r="Z42" s="61">
        <v>83597324</v>
      </c>
    </row>
    <row r="43" spans="1:26" ht="13.5">
      <c r="A43" s="57" t="s">
        <v>59</v>
      </c>
      <c r="B43" s="18">
        <v>-77904590</v>
      </c>
      <c r="C43" s="18">
        <v>0</v>
      </c>
      <c r="D43" s="58">
        <v>-84112727</v>
      </c>
      <c r="E43" s="59">
        <v>-84112727</v>
      </c>
      <c r="F43" s="59">
        <v>-29342489</v>
      </c>
      <c r="G43" s="59">
        <v>-3531472</v>
      </c>
      <c r="H43" s="59">
        <v>-12233687</v>
      </c>
      <c r="I43" s="59">
        <v>-45107648</v>
      </c>
      <c r="J43" s="59">
        <v>-4078039</v>
      </c>
      <c r="K43" s="59">
        <v>-8863410</v>
      </c>
      <c r="L43" s="59">
        <v>-11789039</v>
      </c>
      <c r="M43" s="59">
        <v>-24730488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-69838136</v>
      </c>
      <c r="W43" s="59">
        <v>-43489389</v>
      </c>
      <c r="X43" s="59">
        <v>-26348747</v>
      </c>
      <c r="Y43" s="60">
        <v>60.59</v>
      </c>
      <c r="Z43" s="61">
        <v>-84112727</v>
      </c>
    </row>
    <row r="44" spans="1:26" ht="13.5">
      <c r="A44" s="57" t="s">
        <v>60</v>
      </c>
      <c r="B44" s="18">
        <v>-21434175</v>
      </c>
      <c r="C44" s="18">
        <v>0</v>
      </c>
      <c r="D44" s="58">
        <v>-10141600</v>
      </c>
      <c r="E44" s="59">
        <v>-10141600</v>
      </c>
      <c r="F44" s="59">
        <v>-172392</v>
      </c>
      <c r="G44" s="59">
        <v>-72731</v>
      </c>
      <c r="H44" s="59">
        <v>-65824</v>
      </c>
      <c r="I44" s="59">
        <v>-310947</v>
      </c>
      <c r="J44" s="59">
        <v>-67438</v>
      </c>
      <c r="K44" s="59">
        <v>-91341</v>
      </c>
      <c r="L44" s="59">
        <v>-4819653</v>
      </c>
      <c r="M44" s="59">
        <v>-4978432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-5289379</v>
      </c>
      <c r="W44" s="59">
        <v>-5178732</v>
      </c>
      <c r="X44" s="59">
        <v>-110647</v>
      </c>
      <c r="Y44" s="60">
        <v>2.14</v>
      </c>
      <c r="Z44" s="61">
        <v>-10141600</v>
      </c>
    </row>
    <row r="45" spans="1:26" ht="13.5">
      <c r="A45" s="69" t="s">
        <v>61</v>
      </c>
      <c r="B45" s="21">
        <v>10876224</v>
      </c>
      <c r="C45" s="21">
        <v>0</v>
      </c>
      <c r="D45" s="98">
        <v>12342997</v>
      </c>
      <c r="E45" s="99">
        <v>12342997</v>
      </c>
      <c r="F45" s="99">
        <v>2377773</v>
      </c>
      <c r="G45" s="99">
        <v>20220180</v>
      </c>
      <c r="H45" s="99">
        <v>-4871999</v>
      </c>
      <c r="I45" s="99">
        <v>-4871999</v>
      </c>
      <c r="J45" s="99">
        <v>-22521974</v>
      </c>
      <c r="K45" s="99">
        <v>-9940224</v>
      </c>
      <c r="L45" s="99">
        <v>5133737</v>
      </c>
      <c r="M45" s="99">
        <v>5133737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5133737</v>
      </c>
      <c r="W45" s="99">
        <v>66355152</v>
      </c>
      <c r="X45" s="99">
        <v>-61221415</v>
      </c>
      <c r="Y45" s="100">
        <v>-92.26</v>
      </c>
      <c r="Z45" s="101">
        <v>12342997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7964292</v>
      </c>
      <c r="C51" s="51">
        <v>0</v>
      </c>
      <c r="D51" s="128">
        <v>285832</v>
      </c>
      <c r="E51" s="53">
        <v>0</v>
      </c>
      <c r="F51" s="53">
        <v>0</v>
      </c>
      <c r="G51" s="53">
        <v>0</v>
      </c>
      <c r="H51" s="53">
        <v>0</v>
      </c>
      <c r="I51" s="53">
        <v>29550</v>
      </c>
      <c r="J51" s="53">
        <v>0</v>
      </c>
      <c r="K51" s="53">
        <v>0</v>
      </c>
      <c r="L51" s="53">
        <v>0</v>
      </c>
      <c r="M51" s="53">
        <v>1700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468016</v>
      </c>
      <c r="W51" s="53">
        <v>0</v>
      </c>
      <c r="X51" s="53">
        <v>0</v>
      </c>
      <c r="Y51" s="53">
        <v>8749390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100.00000023476414</v>
      </c>
      <c r="C58" s="5">
        <f>IF(C67=0,0,+(C76/C67)*100)</f>
        <v>0</v>
      </c>
      <c r="D58" s="6">
        <f aca="true" t="shared" si="6" ref="D58:Z58">IF(D67=0,0,+(D76/D67)*100)</f>
        <v>106.37940939767181</v>
      </c>
      <c r="E58" s="7">
        <f t="shared" si="6"/>
        <v>106.37940939767181</v>
      </c>
      <c r="F58" s="7">
        <f t="shared" si="6"/>
        <v>99.64049890284228</v>
      </c>
      <c r="G58" s="7">
        <f t="shared" si="6"/>
        <v>93.14262909580974</v>
      </c>
      <c r="H58" s="7">
        <f t="shared" si="6"/>
        <v>121.25791636077766</v>
      </c>
      <c r="I58" s="7">
        <f t="shared" si="6"/>
        <v>104.81047782791748</v>
      </c>
      <c r="J58" s="7">
        <f t="shared" si="6"/>
        <v>116.87758710316471</v>
      </c>
      <c r="K58" s="7">
        <f t="shared" si="6"/>
        <v>121.51459867130725</v>
      </c>
      <c r="L58" s="7">
        <f t="shared" si="6"/>
        <v>124.0871683680578</v>
      </c>
      <c r="M58" s="7">
        <f t="shared" si="6"/>
        <v>120.60939596885301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112.18512297419024</v>
      </c>
      <c r="W58" s="7">
        <f t="shared" si="6"/>
        <v>106.13590216162845</v>
      </c>
      <c r="X58" s="7">
        <f t="shared" si="6"/>
        <v>0</v>
      </c>
      <c r="Y58" s="7">
        <f t="shared" si="6"/>
        <v>0</v>
      </c>
      <c r="Z58" s="8">
        <f t="shared" si="6"/>
        <v>106.37940939767181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68.09472353716454</v>
      </c>
      <c r="G59" s="10">
        <f t="shared" si="7"/>
        <v>99.60220078830403</v>
      </c>
      <c r="H59" s="10">
        <f t="shared" si="7"/>
        <v>64.57065126041921</v>
      </c>
      <c r="I59" s="10">
        <f t="shared" si="7"/>
        <v>76.80837289970657</v>
      </c>
      <c r="J59" s="10">
        <f t="shared" si="7"/>
        <v>73.83495365700709</v>
      </c>
      <c r="K59" s="10">
        <f t="shared" si="7"/>
        <v>91.83627629189573</v>
      </c>
      <c r="L59" s="10">
        <f t="shared" si="7"/>
        <v>77.4780471575143</v>
      </c>
      <c r="M59" s="10">
        <f t="shared" si="7"/>
        <v>80.86533922908656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78.88653653630355</v>
      </c>
      <c r="W59" s="10">
        <f t="shared" si="7"/>
        <v>93.95610182666148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100.0000002807663</v>
      </c>
      <c r="C60" s="12">
        <f t="shared" si="7"/>
        <v>0</v>
      </c>
      <c r="D60" s="3">
        <f t="shared" si="7"/>
        <v>107.45054157359557</v>
      </c>
      <c r="E60" s="13">
        <f t="shared" si="7"/>
        <v>107.45054157359557</v>
      </c>
      <c r="F60" s="13">
        <f t="shared" si="7"/>
        <v>109.25969070178876</v>
      </c>
      <c r="G60" s="13">
        <f t="shared" si="7"/>
        <v>95.90604897960108</v>
      </c>
      <c r="H60" s="13">
        <f t="shared" si="7"/>
        <v>135.3049099450953</v>
      </c>
      <c r="I60" s="13">
        <f t="shared" si="7"/>
        <v>113.53296254974133</v>
      </c>
      <c r="J60" s="13">
        <f t="shared" si="7"/>
        <v>130.20466622358074</v>
      </c>
      <c r="K60" s="13">
        <f t="shared" si="7"/>
        <v>133.791051400416</v>
      </c>
      <c r="L60" s="13">
        <f t="shared" si="7"/>
        <v>140.69419175399946</v>
      </c>
      <c r="M60" s="13">
        <f t="shared" si="7"/>
        <v>134.58893466456456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123.1517895960186</v>
      </c>
      <c r="W60" s="13">
        <f t="shared" si="7"/>
        <v>107.79034327739232</v>
      </c>
      <c r="X60" s="13">
        <f t="shared" si="7"/>
        <v>0</v>
      </c>
      <c r="Y60" s="13">
        <f t="shared" si="7"/>
        <v>0</v>
      </c>
      <c r="Z60" s="14">
        <f t="shared" si="7"/>
        <v>107.45054157359557</v>
      </c>
    </row>
    <row r="61" spans="1:26" ht="13.5">
      <c r="A61" s="38" t="s">
        <v>113</v>
      </c>
      <c r="B61" s="12">
        <f t="shared" si="7"/>
        <v>100.00000060250215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105.17546848817871</v>
      </c>
      <c r="G61" s="13">
        <f t="shared" si="7"/>
        <v>90.97470291974633</v>
      </c>
      <c r="H61" s="13">
        <f t="shared" si="7"/>
        <v>134.00045186886368</v>
      </c>
      <c r="I61" s="13">
        <f t="shared" si="7"/>
        <v>110.10249956575751</v>
      </c>
      <c r="J61" s="13">
        <f t="shared" si="7"/>
        <v>125.41754930982077</v>
      </c>
      <c r="K61" s="13">
        <f t="shared" si="7"/>
        <v>130.84593157961484</v>
      </c>
      <c r="L61" s="13">
        <f t="shared" si="7"/>
        <v>130.2385257731235</v>
      </c>
      <c r="M61" s="13">
        <f t="shared" si="7"/>
        <v>128.60685460510757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118.51563883483949</v>
      </c>
      <c r="W61" s="13">
        <f t="shared" si="7"/>
        <v>101.19510813958448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79.19352319297431</v>
      </c>
      <c r="G64" s="13">
        <f t="shared" si="7"/>
        <v>84.78420732018085</v>
      </c>
      <c r="H64" s="13">
        <f t="shared" si="7"/>
        <v>76.32012540532094</v>
      </c>
      <c r="I64" s="13">
        <f t="shared" si="7"/>
        <v>80.14012123924866</v>
      </c>
      <c r="J64" s="13">
        <f t="shared" si="7"/>
        <v>96.73865235291052</v>
      </c>
      <c r="K64" s="13">
        <f t="shared" si="7"/>
        <v>77.17327653594006</v>
      </c>
      <c r="L64" s="13">
        <f t="shared" si="7"/>
        <v>99.61091135740054</v>
      </c>
      <c r="M64" s="13">
        <f t="shared" si="7"/>
        <v>91.48281993160832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85.71160624926961</v>
      </c>
      <c r="W64" s="13">
        <f t="shared" si="7"/>
        <v>90.98937298454187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99.99990696038653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54.29643172361619</v>
      </c>
      <c r="G65" s="13">
        <f t="shared" si="7"/>
        <v>69.7752673957457</v>
      </c>
      <c r="H65" s="13">
        <f t="shared" si="7"/>
        <v>574.983270524425</v>
      </c>
      <c r="I65" s="13">
        <f t="shared" si="7"/>
        <v>218.09616599394013</v>
      </c>
      <c r="J65" s="13">
        <f t="shared" si="7"/>
        <v>50.370583579189756</v>
      </c>
      <c r="K65" s="13">
        <f t="shared" si="7"/>
        <v>44.157751206209355</v>
      </c>
      <c r="L65" s="13">
        <f t="shared" si="7"/>
        <v>484.3547970002586</v>
      </c>
      <c r="M65" s="13">
        <f t="shared" si="7"/>
        <v>77.94255441833646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165.85894947514052</v>
      </c>
      <c r="W65" s="13">
        <f t="shared" si="7"/>
        <v>105.64165641656416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103.7645375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425959450</v>
      </c>
      <c r="C67" s="23"/>
      <c r="D67" s="24">
        <v>469235773</v>
      </c>
      <c r="E67" s="25">
        <v>469235773</v>
      </c>
      <c r="F67" s="25">
        <v>39352592</v>
      </c>
      <c r="G67" s="25">
        <v>42730531</v>
      </c>
      <c r="H67" s="25">
        <v>42682965</v>
      </c>
      <c r="I67" s="25">
        <v>124766088</v>
      </c>
      <c r="J67" s="25">
        <v>40374308</v>
      </c>
      <c r="K67" s="25">
        <v>34503688</v>
      </c>
      <c r="L67" s="25">
        <v>34342779</v>
      </c>
      <c r="M67" s="25">
        <v>109220775</v>
      </c>
      <c r="N67" s="25"/>
      <c r="O67" s="25"/>
      <c r="P67" s="25"/>
      <c r="Q67" s="25"/>
      <c r="R67" s="25"/>
      <c r="S67" s="25"/>
      <c r="T67" s="25"/>
      <c r="U67" s="25"/>
      <c r="V67" s="25">
        <v>233986863</v>
      </c>
      <c r="W67" s="25">
        <v>234617887</v>
      </c>
      <c r="X67" s="25"/>
      <c r="Y67" s="24"/>
      <c r="Z67" s="26">
        <v>469235773</v>
      </c>
    </row>
    <row r="68" spans="1:26" ht="13.5" hidden="1">
      <c r="A68" s="36" t="s">
        <v>31</v>
      </c>
      <c r="B68" s="18">
        <v>61059598</v>
      </c>
      <c r="C68" s="18"/>
      <c r="D68" s="19">
        <v>51460000</v>
      </c>
      <c r="E68" s="20">
        <v>51460000</v>
      </c>
      <c r="F68" s="20">
        <v>5703461</v>
      </c>
      <c r="G68" s="20">
        <v>5099809</v>
      </c>
      <c r="H68" s="20">
        <v>5437794</v>
      </c>
      <c r="I68" s="20">
        <v>16241064</v>
      </c>
      <c r="J68" s="20">
        <v>5933691</v>
      </c>
      <c r="K68" s="20">
        <v>5529413</v>
      </c>
      <c r="L68" s="20">
        <v>5593467</v>
      </c>
      <c r="M68" s="20">
        <v>17056571</v>
      </c>
      <c r="N68" s="20"/>
      <c r="O68" s="20"/>
      <c r="P68" s="20"/>
      <c r="Q68" s="20"/>
      <c r="R68" s="20"/>
      <c r="S68" s="20"/>
      <c r="T68" s="20"/>
      <c r="U68" s="20"/>
      <c r="V68" s="20">
        <v>33297635</v>
      </c>
      <c r="W68" s="20">
        <v>25730000</v>
      </c>
      <c r="X68" s="20"/>
      <c r="Y68" s="19"/>
      <c r="Z68" s="22">
        <v>51460000</v>
      </c>
    </row>
    <row r="69" spans="1:26" ht="13.5" hidden="1">
      <c r="A69" s="37" t="s">
        <v>32</v>
      </c>
      <c r="B69" s="18">
        <v>356168113</v>
      </c>
      <c r="C69" s="18"/>
      <c r="D69" s="19">
        <v>401775773</v>
      </c>
      <c r="E69" s="20">
        <v>401775773</v>
      </c>
      <c r="F69" s="20">
        <v>32333391</v>
      </c>
      <c r="G69" s="20">
        <v>36202949</v>
      </c>
      <c r="H69" s="20">
        <v>35656692</v>
      </c>
      <c r="I69" s="20">
        <v>104193032</v>
      </c>
      <c r="J69" s="20">
        <v>32876993</v>
      </c>
      <c r="K69" s="20">
        <v>27542209</v>
      </c>
      <c r="L69" s="20">
        <v>27208851</v>
      </c>
      <c r="M69" s="20">
        <v>87628053</v>
      </c>
      <c r="N69" s="20"/>
      <c r="O69" s="20"/>
      <c r="P69" s="20"/>
      <c r="Q69" s="20"/>
      <c r="R69" s="20"/>
      <c r="S69" s="20"/>
      <c r="T69" s="20"/>
      <c r="U69" s="20"/>
      <c r="V69" s="20">
        <v>191821085</v>
      </c>
      <c r="W69" s="20">
        <v>200887887</v>
      </c>
      <c r="X69" s="20"/>
      <c r="Y69" s="19"/>
      <c r="Z69" s="22">
        <v>401775773</v>
      </c>
    </row>
    <row r="70" spans="1:26" ht="13.5" hidden="1">
      <c r="A70" s="38" t="s">
        <v>113</v>
      </c>
      <c r="B70" s="18">
        <v>331949018</v>
      </c>
      <c r="C70" s="18"/>
      <c r="D70" s="19">
        <v>379524484</v>
      </c>
      <c r="E70" s="20">
        <v>379524484</v>
      </c>
      <c r="F70" s="20">
        <v>30457919</v>
      </c>
      <c r="G70" s="20">
        <v>34109470</v>
      </c>
      <c r="H70" s="20">
        <v>33580539</v>
      </c>
      <c r="I70" s="20">
        <v>98147928</v>
      </c>
      <c r="J70" s="20">
        <v>30930299</v>
      </c>
      <c r="K70" s="20">
        <v>25682609</v>
      </c>
      <c r="L70" s="20">
        <v>25213921</v>
      </c>
      <c r="M70" s="20">
        <v>81826829</v>
      </c>
      <c r="N70" s="20"/>
      <c r="O70" s="20"/>
      <c r="P70" s="20"/>
      <c r="Q70" s="20"/>
      <c r="R70" s="20"/>
      <c r="S70" s="20"/>
      <c r="T70" s="20"/>
      <c r="U70" s="20"/>
      <c r="V70" s="20">
        <v>179974757</v>
      </c>
      <c r="W70" s="20">
        <v>189762242</v>
      </c>
      <c r="X70" s="20"/>
      <c r="Y70" s="19"/>
      <c r="Z70" s="22">
        <v>379524484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23144284</v>
      </c>
      <c r="C73" s="18"/>
      <c r="D73" s="19">
        <v>20885449</v>
      </c>
      <c r="E73" s="20">
        <v>20885449</v>
      </c>
      <c r="F73" s="20">
        <v>1843748</v>
      </c>
      <c r="G73" s="20">
        <v>2060195</v>
      </c>
      <c r="H73" s="20">
        <v>2047760</v>
      </c>
      <c r="I73" s="20">
        <v>5951703</v>
      </c>
      <c r="J73" s="20">
        <v>1918900</v>
      </c>
      <c r="K73" s="20">
        <v>1835765</v>
      </c>
      <c r="L73" s="20">
        <v>1991063</v>
      </c>
      <c r="M73" s="20">
        <v>5745728</v>
      </c>
      <c r="N73" s="20"/>
      <c r="O73" s="20"/>
      <c r="P73" s="20"/>
      <c r="Q73" s="20"/>
      <c r="R73" s="20"/>
      <c r="S73" s="20"/>
      <c r="T73" s="20"/>
      <c r="U73" s="20"/>
      <c r="V73" s="20">
        <v>11697431</v>
      </c>
      <c r="W73" s="20">
        <v>10442725</v>
      </c>
      <c r="X73" s="20"/>
      <c r="Y73" s="19"/>
      <c r="Z73" s="22">
        <v>20885449</v>
      </c>
    </row>
    <row r="74" spans="1:26" ht="13.5" hidden="1">
      <c r="A74" s="38" t="s">
        <v>117</v>
      </c>
      <c r="B74" s="18">
        <v>1074811</v>
      </c>
      <c r="C74" s="18"/>
      <c r="D74" s="19">
        <v>1365840</v>
      </c>
      <c r="E74" s="20">
        <v>1365840</v>
      </c>
      <c r="F74" s="20">
        <v>31724</v>
      </c>
      <c r="G74" s="20">
        <v>33284</v>
      </c>
      <c r="H74" s="20">
        <v>28393</v>
      </c>
      <c r="I74" s="20">
        <v>93401</v>
      </c>
      <c r="J74" s="20">
        <v>27794</v>
      </c>
      <c r="K74" s="20">
        <v>23835</v>
      </c>
      <c r="L74" s="20">
        <v>3867</v>
      </c>
      <c r="M74" s="20">
        <v>55496</v>
      </c>
      <c r="N74" s="20"/>
      <c r="O74" s="20"/>
      <c r="P74" s="20"/>
      <c r="Q74" s="20"/>
      <c r="R74" s="20"/>
      <c r="S74" s="20"/>
      <c r="T74" s="20"/>
      <c r="U74" s="20"/>
      <c r="V74" s="20">
        <v>148897</v>
      </c>
      <c r="W74" s="20">
        <v>682920</v>
      </c>
      <c r="X74" s="20"/>
      <c r="Y74" s="19"/>
      <c r="Z74" s="22">
        <v>1365840</v>
      </c>
    </row>
    <row r="75" spans="1:26" ht="13.5" hidden="1">
      <c r="A75" s="39" t="s">
        <v>118</v>
      </c>
      <c r="B75" s="27">
        <v>8731739</v>
      </c>
      <c r="C75" s="27"/>
      <c r="D75" s="28">
        <v>16000000</v>
      </c>
      <c r="E75" s="29">
        <v>16000000</v>
      </c>
      <c r="F75" s="29">
        <v>1315740</v>
      </c>
      <c r="G75" s="29">
        <v>1427773</v>
      </c>
      <c r="H75" s="29">
        <v>1588479</v>
      </c>
      <c r="I75" s="29">
        <v>4331992</v>
      </c>
      <c r="J75" s="29">
        <v>1563624</v>
      </c>
      <c r="K75" s="29">
        <v>1432066</v>
      </c>
      <c r="L75" s="29">
        <v>1540461</v>
      </c>
      <c r="M75" s="29">
        <v>4536151</v>
      </c>
      <c r="N75" s="29"/>
      <c r="O75" s="29"/>
      <c r="P75" s="29"/>
      <c r="Q75" s="29"/>
      <c r="R75" s="29"/>
      <c r="S75" s="29"/>
      <c r="T75" s="29"/>
      <c r="U75" s="29"/>
      <c r="V75" s="29">
        <v>8868143</v>
      </c>
      <c r="W75" s="29">
        <v>8000000</v>
      </c>
      <c r="X75" s="29"/>
      <c r="Y75" s="28"/>
      <c r="Z75" s="30">
        <v>16000000</v>
      </c>
    </row>
    <row r="76" spans="1:26" ht="13.5" hidden="1">
      <c r="A76" s="41" t="s">
        <v>120</v>
      </c>
      <c r="B76" s="31">
        <v>425959451</v>
      </c>
      <c r="C76" s="31"/>
      <c r="D76" s="32">
        <v>499170244</v>
      </c>
      <c r="E76" s="33">
        <v>499170244</v>
      </c>
      <c r="F76" s="33">
        <v>39211119</v>
      </c>
      <c r="G76" s="33">
        <v>39800340</v>
      </c>
      <c r="H76" s="33">
        <v>51756474</v>
      </c>
      <c r="I76" s="33">
        <v>130767933</v>
      </c>
      <c r="J76" s="33">
        <v>47188517</v>
      </c>
      <c r="K76" s="33">
        <v>41927018</v>
      </c>
      <c r="L76" s="33">
        <v>42614982</v>
      </c>
      <c r="M76" s="33">
        <v>131730517</v>
      </c>
      <c r="N76" s="33"/>
      <c r="O76" s="33"/>
      <c r="P76" s="33"/>
      <c r="Q76" s="33"/>
      <c r="R76" s="33"/>
      <c r="S76" s="33"/>
      <c r="T76" s="33"/>
      <c r="U76" s="33"/>
      <c r="V76" s="33">
        <v>262498450</v>
      </c>
      <c r="W76" s="33">
        <v>249013811</v>
      </c>
      <c r="X76" s="33"/>
      <c r="Y76" s="32"/>
      <c r="Z76" s="34">
        <v>499170244</v>
      </c>
    </row>
    <row r="77" spans="1:26" ht="13.5" hidden="1">
      <c r="A77" s="36" t="s">
        <v>31</v>
      </c>
      <c r="B77" s="18">
        <v>61059598</v>
      </c>
      <c r="C77" s="18"/>
      <c r="D77" s="19">
        <v>51460000</v>
      </c>
      <c r="E77" s="20">
        <v>51460000</v>
      </c>
      <c r="F77" s="20">
        <v>3883756</v>
      </c>
      <c r="G77" s="20">
        <v>5079522</v>
      </c>
      <c r="H77" s="20">
        <v>3511219</v>
      </c>
      <c r="I77" s="20">
        <v>12474497</v>
      </c>
      <c r="J77" s="20">
        <v>4381138</v>
      </c>
      <c r="K77" s="20">
        <v>5078007</v>
      </c>
      <c r="L77" s="20">
        <v>4333709</v>
      </c>
      <c r="M77" s="20">
        <v>13792854</v>
      </c>
      <c r="N77" s="20"/>
      <c r="O77" s="20"/>
      <c r="P77" s="20"/>
      <c r="Q77" s="20"/>
      <c r="R77" s="20"/>
      <c r="S77" s="20"/>
      <c r="T77" s="20"/>
      <c r="U77" s="20"/>
      <c r="V77" s="20">
        <v>26267351</v>
      </c>
      <c r="W77" s="20">
        <v>24174905</v>
      </c>
      <c r="X77" s="20"/>
      <c r="Y77" s="19"/>
      <c r="Z77" s="22">
        <v>51460000</v>
      </c>
    </row>
    <row r="78" spans="1:26" ht="13.5" hidden="1">
      <c r="A78" s="37" t="s">
        <v>32</v>
      </c>
      <c r="B78" s="18">
        <v>356168114</v>
      </c>
      <c r="C78" s="18"/>
      <c r="D78" s="19">
        <v>431710244</v>
      </c>
      <c r="E78" s="20">
        <v>431710244</v>
      </c>
      <c r="F78" s="20">
        <v>35327363</v>
      </c>
      <c r="G78" s="20">
        <v>34720818</v>
      </c>
      <c r="H78" s="20">
        <v>48245255</v>
      </c>
      <c r="I78" s="20">
        <v>118293436</v>
      </c>
      <c r="J78" s="20">
        <v>42807379</v>
      </c>
      <c r="K78" s="20">
        <v>36849011</v>
      </c>
      <c r="L78" s="20">
        <v>38281273</v>
      </c>
      <c r="M78" s="20">
        <v>117937663</v>
      </c>
      <c r="N78" s="20"/>
      <c r="O78" s="20"/>
      <c r="P78" s="20"/>
      <c r="Q78" s="20"/>
      <c r="R78" s="20"/>
      <c r="S78" s="20"/>
      <c r="T78" s="20"/>
      <c r="U78" s="20"/>
      <c r="V78" s="20">
        <v>236231099</v>
      </c>
      <c r="W78" s="20">
        <v>216537743</v>
      </c>
      <c r="X78" s="20"/>
      <c r="Y78" s="19"/>
      <c r="Z78" s="22">
        <v>431710244</v>
      </c>
    </row>
    <row r="79" spans="1:26" ht="13.5" hidden="1">
      <c r="A79" s="38" t="s">
        <v>113</v>
      </c>
      <c r="B79" s="18">
        <v>331949020</v>
      </c>
      <c r="C79" s="18"/>
      <c r="D79" s="19">
        <v>379524484</v>
      </c>
      <c r="E79" s="20">
        <v>379524484</v>
      </c>
      <c r="F79" s="20">
        <v>32034259</v>
      </c>
      <c r="G79" s="20">
        <v>31030989</v>
      </c>
      <c r="H79" s="20">
        <v>44998074</v>
      </c>
      <c r="I79" s="20">
        <v>108063322</v>
      </c>
      <c r="J79" s="20">
        <v>38792023</v>
      </c>
      <c r="K79" s="20">
        <v>33604649</v>
      </c>
      <c r="L79" s="20">
        <v>32838239</v>
      </c>
      <c r="M79" s="20">
        <v>105234911</v>
      </c>
      <c r="N79" s="20"/>
      <c r="O79" s="20"/>
      <c r="P79" s="20"/>
      <c r="Q79" s="20"/>
      <c r="R79" s="20"/>
      <c r="S79" s="20"/>
      <c r="T79" s="20"/>
      <c r="U79" s="20"/>
      <c r="V79" s="20">
        <v>213298233</v>
      </c>
      <c r="W79" s="20">
        <v>192030106</v>
      </c>
      <c r="X79" s="20"/>
      <c r="Y79" s="19"/>
      <c r="Z79" s="22">
        <v>379524484</v>
      </c>
    </row>
    <row r="80" spans="1:26" ht="13.5" hidden="1">
      <c r="A80" s="38" t="s">
        <v>114</v>
      </c>
      <c r="B80" s="18"/>
      <c r="C80" s="18"/>
      <c r="D80" s="19">
        <v>23375000</v>
      </c>
      <c r="E80" s="20">
        <v>23375000</v>
      </c>
      <c r="F80" s="20">
        <v>1453690</v>
      </c>
      <c r="G80" s="20">
        <v>1454069</v>
      </c>
      <c r="H80" s="20">
        <v>1300183</v>
      </c>
      <c r="I80" s="20">
        <v>4207942</v>
      </c>
      <c r="J80" s="20">
        <v>1726515</v>
      </c>
      <c r="K80" s="20">
        <v>1410627</v>
      </c>
      <c r="L80" s="20">
        <v>1998672</v>
      </c>
      <c r="M80" s="20">
        <v>5135814</v>
      </c>
      <c r="N80" s="20"/>
      <c r="O80" s="20"/>
      <c r="P80" s="20"/>
      <c r="Q80" s="20"/>
      <c r="R80" s="20"/>
      <c r="S80" s="20"/>
      <c r="T80" s="20"/>
      <c r="U80" s="20"/>
      <c r="V80" s="20">
        <v>9343756</v>
      </c>
      <c r="W80" s="20">
        <v>11257827</v>
      </c>
      <c r="X80" s="20"/>
      <c r="Y80" s="19"/>
      <c r="Z80" s="22">
        <v>23375000</v>
      </c>
    </row>
    <row r="81" spans="1:26" ht="13.5" hidden="1">
      <c r="A81" s="38" t="s">
        <v>115</v>
      </c>
      <c r="B81" s="18"/>
      <c r="C81" s="18"/>
      <c r="D81" s="19">
        <v>6559471</v>
      </c>
      <c r="E81" s="20">
        <v>6559471</v>
      </c>
      <c r="F81" s="20">
        <v>362060</v>
      </c>
      <c r="G81" s="20">
        <v>465816</v>
      </c>
      <c r="H81" s="20">
        <v>220890</v>
      </c>
      <c r="I81" s="20">
        <v>1048766</v>
      </c>
      <c r="J81" s="20">
        <v>418523</v>
      </c>
      <c r="K81" s="20">
        <v>406490</v>
      </c>
      <c r="L81" s="20">
        <v>1442316</v>
      </c>
      <c r="M81" s="20">
        <v>2267329</v>
      </c>
      <c r="N81" s="20"/>
      <c r="O81" s="20"/>
      <c r="P81" s="20"/>
      <c r="Q81" s="20"/>
      <c r="R81" s="20"/>
      <c r="S81" s="20"/>
      <c r="T81" s="20"/>
      <c r="U81" s="20"/>
      <c r="V81" s="20">
        <v>3316095</v>
      </c>
      <c r="W81" s="20">
        <v>3026592</v>
      </c>
      <c r="X81" s="20"/>
      <c r="Y81" s="19"/>
      <c r="Z81" s="22">
        <v>6559471</v>
      </c>
    </row>
    <row r="82" spans="1:26" ht="13.5" hidden="1">
      <c r="A82" s="38" t="s">
        <v>116</v>
      </c>
      <c r="B82" s="18">
        <v>23144284</v>
      </c>
      <c r="C82" s="18"/>
      <c r="D82" s="19">
        <v>20885449</v>
      </c>
      <c r="E82" s="20">
        <v>20885449</v>
      </c>
      <c r="F82" s="20">
        <v>1460129</v>
      </c>
      <c r="G82" s="20">
        <v>1746720</v>
      </c>
      <c r="H82" s="20">
        <v>1562853</v>
      </c>
      <c r="I82" s="20">
        <v>4769702</v>
      </c>
      <c r="J82" s="20">
        <v>1856318</v>
      </c>
      <c r="K82" s="20">
        <v>1416720</v>
      </c>
      <c r="L82" s="20">
        <v>1983316</v>
      </c>
      <c r="M82" s="20">
        <v>5256354</v>
      </c>
      <c r="N82" s="20"/>
      <c r="O82" s="20"/>
      <c r="P82" s="20"/>
      <c r="Q82" s="20"/>
      <c r="R82" s="20"/>
      <c r="S82" s="20"/>
      <c r="T82" s="20"/>
      <c r="U82" s="20"/>
      <c r="V82" s="20">
        <v>10026056</v>
      </c>
      <c r="W82" s="20">
        <v>9501770</v>
      </c>
      <c r="X82" s="20"/>
      <c r="Y82" s="19"/>
      <c r="Z82" s="22">
        <v>20885449</v>
      </c>
    </row>
    <row r="83" spans="1:26" ht="13.5" hidden="1">
      <c r="A83" s="38" t="s">
        <v>117</v>
      </c>
      <c r="B83" s="18">
        <v>1074810</v>
      </c>
      <c r="C83" s="18"/>
      <c r="D83" s="19">
        <v>1365840</v>
      </c>
      <c r="E83" s="20">
        <v>1365840</v>
      </c>
      <c r="F83" s="20">
        <v>17225</v>
      </c>
      <c r="G83" s="20">
        <v>23224</v>
      </c>
      <c r="H83" s="20">
        <v>163255</v>
      </c>
      <c r="I83" s="20">
        <v>203704</v>
      </c>
      <c r="J83" s="20">
        <v>14000</v>
      </c>
      <c r="K83" s="20">
        <v>10525</v>
      </c>
      <c r="L83" s="20">
        <v>18730</v>
      </c>
      <c r="M83" s="20">
        <v>43255</v>
      </c>
      <c r="N83" s="20"/>
      <c r="O83" s="20"/>
      <c r="P83" s="20"/>
      <c r="Q83" s="20"/>
      <c r="R83" s="20"/>
      <c r="S83" s="20"/>
      <c r="T83" s="20"/>
      <c r="U83" s="20"/>
      <c r="V83" s="20">
        <v>246959</v>
      </c>
      <c r="W83" s="20">
        <v>721448</v>
      </c>
      <c r="X83" s="20"/>
      <c r="Y83" s="19"/>
      <c r="Z83" s="22">
        <v>1365840</v>
      </c>
    </row>
    <row r="84" spans="1:26" ht="13.5" hidden="1">
      <c r="A84" s="39" t="s">
        <v>118</v>
      </c>
      <c r="B84" s="27">
        <v>8731739</v>
      </c>
      <c r="C84" s="27"/>
      <c r="D84" s="28">
        <v>16000000</v>
      </c>
      <c r="E84" s="29">
        <v>16000000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8301163</v>
      </c>
      <c r="X84" s="29"/>
      <c r="Y84" s="28"/>
      <c r="Z84" s="30">
        <v>16000000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60257422</v>
      </c>
      <c r="C5" s="18">
        <v>0</v>
      </c>
      <c r="D5" s="58">
        <v>65100000</v>
      </c>
      <c r="E5" s="59">
        <v>65100000</v>
      </c>
      <c r="F5" s="59">
        <v>5586061</v>
      </c>
      <c r="G5" s="59">
        <v>5503037</v>
      </c>
      <c r="H5" s="59">
        <v>5399774</v>
      </c>
      <c r="I5" s="59">
        <v>16488872</v>
      </c>
      <c r="J5" s="59">
        <v>5638821</v>
      </c>
      <c r="K5" s="59">
        <v>4918858</v>
      </c>
      <c r="L5" s="59">
        <v>5200864</v>
      </c>
      <c r="M5" s="59">
        <v>15758543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32247415</v>
      </c>
      <c r="W5" s="59">
        <v>32550000</v>
      </c>
      <c r="X5" s="59">
        <v>-302585</v>
      </c>
      <c r="Y5" s="60">
        <v>-0.93</v>
      </c>
      <c r="Z5" s="61">
        <v>65100000</v>
      </c>
    </row>
    <row r="6" spans="1:26" ht="13.5">
      <c r="A6" s="57" t="s">
        <v>32</v>
      </c>
      <c r="B6" s="18">
        <v>79414463</v>
      </c>
      <c r="C6" s="18">
        <v>0</v>
      </c>
      <c r="D6" s="58">
        <v>101515285</v>
      </c>
      <c r="E6" s="59">
        <v>101515285</v>
      </c>
      <c r="F6" s="59">
        <v>9253680</v>
      </c>
      <c r="G6" s="59">
        <v>6269465</v>
      </c>
      <c r="H6" s="59">
        <v>8442437</v>
      </c>
      <c r="I6" s="59">
        <v>23965582</v>
      </c>
      <c r="J6" s="59">
        <v>7082921</v>
      </c>
      <c r="K6" s="59">
        <v>7090485</v>
      </c>
      <c r="L6" s="59">
        <v>9431343</v>
      </c>
      <c r="M6" s="59">
        <v>23604749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47570331</v>
      </c>
      <c r="W6" s="59">
        <v>50757643</v>
      </c>
      <c r="X6" s="59">
        <v>-3187312</v>
      </c>
      <c r="Y6" s="60">
        <v>-6.28</v>
      </c>
      <c r="Z6" s="61">
        <v>101515285</v>
      </c>
    </row>
    <row r="7" spans="1:26" ht="13.5">
      <c r="A7" s="57" t="s">
        <v>33</v>
      </c>
      <c r="B7" s="18">
        <v>332423</v>
      </c>
      <c r="C7" s="18">
        <v>0</v>
      </c>
      <c r="D7" s="58">
        <v>250000</v>
      </c>
      <c r="E7" s="59">
        <v>250000</v>
      </c>
      <c r="F7" s="59">
        <v>5479</v>
      </c>
      <c r="G7" s="59">
        <v>13928</v>
      </c>
      <c r="H7" s="59">
        <v>10204</v>
      </c>
      <c r="I7" s="59">
        <v>29611</v>
      </c>
      <c r="J7" s="59">
        <v>16877</v>
      </c>
      <c r="K7" s="59">
        <v>45785</v>
      </c>
      <c r="L7" s="59">
        <v>63029</v>
      </c>
      <c r="M7" s="59">
        <v>125691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155302</v>
      </c>
      <c r="W7" s="59">
        <v>125000</v>
      </c>
      <c r="X7" s="59">
        <v>30302</v>
      </c>
      <c r="Y7" s="60">
        <v>24.24</v>
      </c>
      <c r="Z7" s="61">
        <v>250000</v>
      </c>
    </row>
    <row r="8" spans="1:26" ht="13.5">
      <c r="A8" s="57" t="s">
        <v>34</v>
      </c>
      <c r="B8" s="18">
        <v>65471177</v>
      </c>
      <c r="C8" s="18">
        <v>0</v>
      </c>
      <c r="D8" s="58">
        <v>74153700</v>
      </c>
      <c r="E8" s="59">
        <v>74153700</v>
      </c>
      <c r="F8" s="59">
        <v>27390163</v>
      </c>
      <c r="G8" s="59">
        <v>1290000</v>
      </c>
      <c r="H8" s="59">
        <v>443512</v>
      </c>
      <c r="I8" s="59">
        <v>29123675</v>
      </c>
      <c r="J8" s="59">
        <v>56480</v>
      </c>
      <c r="K8" s="59">
        <v>22632216</v>
      </c>
      <c r="L8" s="59">
        <v>0</v>
      </c>
      <c r="M8" s="59">
        <v>22688696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51812371</v>
      </c>
      <c r="W8" s="59">
        <v>37076850</v>
      </c>
      <c r="X8" s="59">
        <v>14735521</v>
      </c>
      <c r="Y8" s="60">
        <v>39.74</v>
      </c>
      <c r="Z8" s="61">
        <v>74153700</v>
      </c>
    </row>
    <row r="9" spans="1:26" ht="13.5">
      <c r="A9" s="57" t="s">
        <v>35</v>
      </c>
      <c r="B9" s="18">
        <v>50507859</v>
      </c>
      <c r="C9" s="18">
        <v>0</v>
      </c>
      <c r="D9" s="58">
        <v>93770649</v>
      </c>
      <c r="E9" s="59">
        <v>93770649</v>
      </c>
      <c r="F9" s="59">
        <v>5372638</v>
      </c>
      <c r="G9" s="59">
        <v>6348728</v>
      </c>
      <c r="H9" s="59">
        <v>8624480</v>
      </c>
      <c r="I9" s="59">
        <v>20345846</v>
      </c>
      <c r="J9" s="59">
        <v>3234342</v>
      </c>
      <c r="K9" s="59">
        <v>6601839</v>
      </c>
      <c r="L9" s="59">
        <v>5913420</v>
      </c>
      <c r="M9" s="59">
        <v>15749601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36095447</v>
      </c>
      <c r="W9" s="59">
        <v>46885325</v>
      </c>
      <c r="X9" s="59">
        <v>-10789878</v>
      </c>
      <c r="Y9" s="60">
        <v>-23.01</v>
      </c>
      <c r="Z9" s="61">
        <v>93770649</v>
      </c>
    </row>
    <row r="10" spans="1:26" ht="25.5">
      <c r="A10" s="62" t="s">
        <v>105</v>
      </c>
      <c r="B10" s="63">
        <f>SUM(B5:B9)</f>
        <v>255983344</v>
      </c>
      <c r="C10" s="63">
        <f>SUM(C5:C9)</f>
        <v>0</v>
      </c>
      <c r="D10" s="64">
        <f aca="true" t="shared" si="0" ref="D10:Z10">SUM(D5:D9)</f>
        <v>334789634</v>
      </c>
      <c r="E10" s="65">
        <f t="shared" si="0"/>
        <v>334789634</v>
      </c>
      <c r="F10" s="65">
        <f t="shared" si="0"/>
        <v>47608021</v>
      </c>
      <c r="G10" s="65">
        <f t="shared" si="0"/>
        <v>19425158</v>
      </c>
      <c r="H10" s="65">
        <f t="shared" si="0"/>
        <v>22920407</v>
      </c>
      <c r="I10" s="65">
        <f t="shared" si="0"/>
        <v>89953586</v>
      </c>
      <c r="J10" s="65">
        <f t="shared" si="0"/>
        <v>16029441</v>
      </c>
      <c r="K10" s="65">
        <f t="shared" si="0"/>
        <v>41289183</v>
      </c>
      <c r="L10" s="65">
        <f t="shared" si="0"/>
        <v>20608656</v>
      </c>
      <c r="M10" s="65">
        <f t="shared" si="0"/>
        <v>77927280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167880866</v>
      </c>
      <c r="W10" s="65">
        <f t="shared" si="0"/>
        <v>167394818</v>
      </c>
      <c r="X10" s="65">
        <f t="shared" si="0"/>
        <v>486048</v>
      </c>
      <c r="Y10" s="66">
        <f>+IF(W10&lt;&gt;0,(X10/W10)*100,0)</f>
        <v>0.2903602428122954</v>
      </c>
      <c r="Z10" s="67">
        <f t="shared" si="0"/>
        <v>334789634</v>
      </c>
    </row>
    <row r="11" spans="1:26" ht="13.5">
      <c r="A11" s="57" t="s">
        <v>36</v>
      </c>
      <c r="B11" s="18">
        <v>93712303</v>
      </c>
      <c r="C11" s="18">
        <v>0</v>
      </c>
      <c r="D11" s="58">
        <v>111154172</v>
      </c>
      <c r="E11" s="59">
        <v>111154172</v>
      </c>
      <c r="F11" s="59">
        <v>8350904</v>
      </c>
      <c r="G11" s="59">
        <v>8259309</v>
      </c>
      <c r="H11" s="59">
        <v>8035193</v>
      </c>
      <c r="I11" s="59">
        <v>24645406</v>
      </c>
      <c r="J11" s="59">
        <v>7778928</v>
      </c>
      <c r="K11" s="59">
        <v>7596460</v>
      </c>
      <c r="L11" s="59">
        <v>7894931</v>
      </c>
      <c r="M11" s="59">
        <v>23270319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47915725</v>
      </c>
      <c r="W11" s="59">
        <v>55577086</v>
      </c>
      <c r="X11" s="59">
        <v>-7661361</v>
      </c>
      <c r="Y11" s="60">
        <v>-13.79</v>
      </c>
      <c r="Z11" s="61">
        <v>111154172</v>
      </c>
    </row>
    <row r="12" spans="1:26" ht="13.5">
      <c r="A12" s="57" t="s">
        <v>37</v>
      </c>
      <c r="B12" s="18">
        <v>9051723</v>
      </c>
      <c r="C12" s="18">
        <v>0</v>
      </c>
      <c r="D12" s="58">
        <v>12185250</v>
      </c>
      <c r="E12" s="59">
        <v>12185250</v>
      </c>
      <c r="F12" s="59">
        <v>1004643</v>
      </c>
      <c r="G12" s="59">
        <v>1039840</v>
      </c>
      <c r="H12" s="59">
        <v>1020472</v>
      </c>
      <c r="I12" s="59">
        <v>3064955</v>
      </c>
      <c r="J12" s="59">
        <v>983621</v>
      </c>
      <c r="K12" s="59">
        <v>973166</v>
      </c>
      <c r="L12" s="59">
        <v>998218</v>
      </c>
      <c r="M12" s="59">
        <v>2955005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6019960</v>
      </c>
      <c r="W12" s="59">
        <v>6092625</v>
      </c>
      <c r="X12" s="59">
        <v>-72665</v>
      </c>
      <c r="Y12" s="60">
        <v>-1.19</v>
      </c>
      <c r="Z12" s="61">
        <v>12185250</v>
      </c>
    </row>
    <row r="13" spans="1:26" ht="13.5">
      <c r="A13" s="57" t="s">
        <v>106</v>
      </c>
      <c r="B13" s="18">
        <v>69182378</v>
      </c>
      <c r="C13" s="18">
        <v>0</v>
      </c>
      <c r="D13" s="58">
        <v>76500000</v>
      </c>
      <c r="E13" s="59">
        <v>76500000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38250000</v>
      </c>
      <c r="X13" s="59">
        <v>-38250000</v>
      </c>
      <c r="Y13" s="60">
        <v>-100</v>
      </c>
      <c r="Z13" s="61">
        <v>76500000</v>
      </c>
    </row>
    <row r="14" spans="1:26" ht="13.5">
      <c r="A14" s="57" t="s">
        <v>38</v>
      </c>
      <c r="B14" s="18">
        <v>226094</v>
      </c>
      <c r="C14" s="18">
        <v>0</v>
      </c>
      <c r="D14" s="58">
        <v>803320</v>
      </c>
      <c r="E14" s="59">
        <v>803320</v>
      </c>
      <c r="F14" s="59">
        <v>43769</v>
      </c>
      <c r="G14" s="59">
        <v>88297</v>
      </c>
      <c r="H14" s="59">
        <v>37683</v>
      </c>
      <c r="I14" s="59">
        <v>169749</v>
      </c>
      <c r="J14" s="59">
        <v>0</v>
      </c>
      <c r="K14" s="59">
        <v>196802</v>
      </c>
      <c r="L14" s="59">
        <v>37963</v>
      </c>
      <c r="M14" s="59">
        <v>234765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404514</v>
      </c>
      <c r="W14" s="59">
        <v>401660</v>
      </c>
      <c r="X14" s="59">
        <v>2854</v>
      </c>
      <c r="Y14" s="60">
        <v>0.71</v>
      </c>
      <c r="Z14" s="61">
        <v>803320</v>
      </c>
    </row>
    <row r="15" spans="1:26" ht="13.5">
      <c r="A15" s="57" t="s">
        <v>39</v>
      </c>
      <c r="B15" s="18">
        <v>53402144</v>
      </c>
      <c r="C15" s="18">
        <v>0</v>
      </c>
      <c r="D15" s="58">
        <v>82060000</v>
      </c>
      <c r="E15" s="59">
        <v>82060000</v>
      </c>
      <c r="F15" s="59">
        <v>11986056</v>
      </c>
      <c r="G15" s="59">
        <v>0</v>
      </c>
      <c r="H15" s="59">
        <v>0</v>
      </c>
      <c r="I15" s="59">
        <v>11986056</v>
      </c>
      <c r="J15" s="59">
        <v>10000000</v>
      </c>
      <c r="K15" s="59">
        <v>13165506</v>
      </c>
      <c r="L15" s="59">
        <v>9620098</v>
      </c>
      <c r="M15" s="59">
        <v>32785604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44771660</v>
      </c>
      <c r="W15" s="59">
        <v>41030000</v>
      </c>
      <c r="X15" s="59">
        <v>3741660</v>
      </c>
      <c r="Y15" s="60">
        <v>9.12</v>
      </c>
      <c r="Z15" s="61">
        <v>82060000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172461072</v>
      </c>
      <c r="C17" s="18">
        <v>0</v>
      </c>
      <c r="D17" s="58">
        <v>187557107</v>
      </c>
      <c r="E17" s="59">
        <v>187557107</v>
      </c>
      <c r="F17" s="59">
        <v>15133147</v>
      </c>
      <c r="G17" s="59">
        <v>10004893</v>
      </c>
      <c r="H17" s="59">
        <v>5546428</v>
      </c>
      <c r="I17" s="59">
        <v>30684468</v>
      </c>
      <c r="J17" s="59">
        <v>13825174</v>
      </c>
      <c r="K17" s="59">
        <v>15669023</v>
      </c>
      <c r="L17" s="59">
        <v>7876592</v>
      </c>
      <c r="M17" s="59">
        <v>37370789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68055257</v>
      </c>
      <c r="W17" s="59">
        <v>93778554</v>
      </c>
      <c r="X17" s="59">
        <v>-25723297</v>
      </c>
      <c r="Y17" s="60">
        <v>-27.43</v>
      </c>
      <c r="Z17" s="61">
        <v>187557107</v>
      </c>
    </row>
    <row r="18" spans="1:26" ht="13.5">
      <c r="A18" s="69" t="s">
        <v>42</v>
      </c>
      <c r="B18" s="70">
        <f>SUM(B11:B17)</f>
        <v>398035714</v>
      </c>
      <c r="C18" s="70">
        <f>SUM(C11:C17)</f>
        <v>0</v>
      </c>
      <c r="D18" s="71">
        <f aca="true" t="shared" si="1" ref="D18:Z18">SUM(D11:D17)</f>
        <v>470259849</v>
      </c>
      <c r="E18" s="72">
        <f t="shared" si="1"/>
        <v>470259849</v>
      </c>
      <c r="F18" s="72">
        <f t="shared" si="1"/>
        <v>36518519</v>
      </c>
      <c r="G18" s="72">
        <f t="shared" si="1"/>
        <v>19392339</v>
      </c>
      <c r="H18" s="72">
        <f t="shared" si="1"/>
        <v>14639776</v>
      </c>
      <c r="I18" s="72">
        <f t="shared" si="1"/>
        <v>70550634</v>
      </c>
      <c r="J18" s="72">
        <f t="shared" si="1"/>
        <v>32587723</v>
      </c>
      <c r="K18" s="72">
        <f t="shared" si="1"/>
        <v>37600957</v>
      </c>
      <c r="L18" s="72">
        <f t="shared" si="1"/>
        <v>26427802</v>
      </c>
      <c r="M18" s="72">
        <f t="shared" si="1"/>
        <v>96616482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167167116</v>
      </c>
      <c r="W18" s="72">
        <f t="shared" si="1"/>
        <v>235129925</v>
      </c>
      <c r="X18" s="72">
        <f t="shared" si="1"/>
        <v>-67962809</v>
      </c>
      <c r="Y18" s="66">
        <f>+IF(W18&lt;&gt;0,(X18/W18)*100,0)</f>
        <v>-28.904363832038822</v>
      </c>
      <c r="Z18" s="73">
        <f t="shared" si="1"/>
        <v>470259849</v>
      </c>
    </row>
    <row r="19" spans="1:26" ht="13.5">
      <c r="A19" s="69" t="s">
        <v>43</v>
      </c>
      <c r="B19" s="74">
        <f>+B10-B18</f>
        <v>-142052370</v>
      </c>
      <c r="C19" s="74">
        <f>+C10-C18</f>
        <v>0</v>
      </c>
      <c r="D19" s="75">
        <f aca="true" t="shared" si="2" ref="D19:Z19">+D10-D18</f>
        <v>-135470215</v>
      </c>
      <c r="E19" s="76">
        <f t="shared" si="2"/>
        <v>-135470215</v>
      </c>
      <c r="F19" s="76">
        <f t="shared" si="2"/>
        <v>11089502</v>
      </c>
      <c r="G19" s="76">
        <f t="shared" si="2"/>
        <v>32819</v>
      </c>
      <c r="H19" s="76">
        <f t="shared" si="2"/>
        <v>8280631</v>
      </c>
      <c r="I19" s="76">
        <f t="shared" si="2"/>
        <v>19402952</v>
      </c>
      <c r="J19" s="76">
        <f t="shared" si="2"/>
        <v>-16558282</v>
      </c>
      <c r="K19" s="76">
        <f t="shared" si="2"/>
        <v>3688226</v>
      </c>
      <c r="L19" s="76">
        <f t="shared" si="2"/>
        <v>-5819146</v>
      </c>
      <c r="M19" s="76">
        <f t="shared" si="2"/>
        <v>-18689202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713750</v>
      </c>
      <c r="W19" s="76">
        <f>IF(E10=E18,0,W10-W18)</f>
        <v>-67735107</v>
      </c>
      <c r="X19" s="76">
        <f t="shared" si="2"/>
        <v>68448857</v>
      </c>
      <c r="Y19" s="77">
        <f>+IF(W19&lt;&gt;0,(X19/W19)*100,0)</f>
        <v>-101.0537371705931</v>
      </c>
      <c r="Z19" s="78">
        <f t="shared" si="2"/>
        <v>-135470215</v>
      </c>
    </row>
    <row r="20" spans="1:26" ht="13.5">
      <c r="A20" s="57" t="s">
        <v>44</v>
      </c>
      <c r="B20" s="18">
        <v>32895477</v>
      </c>
      <c r="C20" s="18">
        <v>0</v>
      </c>
      <c r="D20" s="58">
        <v>29333300</v>
      </c>
      <c r="E20" s="59">
        <v>29333300</v>
      </c>
      <c r="F20" s="59">
        <v>6952869</v>
      </c>
      <c r="G20" s="59">
        <v>2940834</v>
      </c>
      <c r="H20" s="59">
        <v>325310</v>
      </c>
      <c r="I20" s="59">
        <v>10219013</v>
      </c>
      <c r="J20" s="59">
        <v>1609026</v>
      </c>
      <c r="K20" s="59">
        <v>4521892</v>
      </c>
      <c r="L20" s="59">
        <v>3302153</v>
      </c>
      <c r="M20" s="59">
        <v>9433071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19652084</v>
      </c>
      <c r="W20" s="59">
        <v>14666650</v>
      </c>
      <c r="X20" s="59">
        <v>4985434</v>
      </c>
      <c r="Y20" s="60">
        <v>33.99</v>
      </c>
      <c r="Z20" s="61">
        <v>29333300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-109156893</v>
      </c>
      <c r="C22" s="85">
        <f>SUM(C19:C21)</f>
        <v>0</v>
      </c>
      <c r="D22" s="86">
        <f aca="true" t="shared" si="3" ref="D22:Z22">SUM(D19:D21)</f>
        <v>-106136915</v>
      </c>
      <c r="E22" s="87">
        <f t="shared" si="3"/>
        <v>-106136915</v>
      </c>
      <c r="F22" s="87">
        <f t="shared" si="3"/>
        <v>18042371</v>
      </c>
      <c r="G22" s="87">
        <f t="shared" si="3"/>
        <v>2973653</v>
      </c>
      <c r="H22" s="87">
        <f t="shared" si="3"/>
        <v>8605941</v>
      </c>
      <c r="I22" s="87">
        <f t="shared" si="3"/>
        <v>29621965</v>
      </c>
      <c r="J22" s="87">
        <f t="shared" si="3"/>
        <v>-14949256</v>
      </c>
      <c r="K22" s="87">
        <f t="shared" si="3"/>
        <v>8210118</v>
      </c>
      <c r="L22" s="87">
        <f t="shared" si="3"/>
        <v>-2516993</v>
      </c>
      <c r="M22" s="87">
        <f t="shared" si="3"/>
        <v>-9256131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20365834</v>
      </c>
      <c r="W22" s="87">
        <f t="shared" si="3"/>
        <v>-53068457</v>
      </c>
      <c r="X22" s="87">
        <f t="shared" si="3"/>
        <v>73434291</v>
      </c>
      <c r="Y22" s="88">
        <f>+IF(W22&lt;&gt;0,(X22/W22)*100,0)</f>
        <v>-138.3765331635702</v>
      </c>
      <c r="Z22" s="89">
        <f t="shared" si="3"/>
        <v>-106136915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-109156893</v>
      </c>
      <c r="C24" s="74">
        <f>SUM(C22:C23)</f>
        <v>0</v>
      </c>
      <c r="D24" s="75">
        <f aca="true" t="shared" si="4" ref="D24:Z24">SUM(D22:D23)</f>
        <v>-106136915</v>
      </c>
      <c r="E24" s="76">
        <f t="shared" si="4"/>
        <v>-106136915</v>
      </c>
      <c r="F24" s="76">
        <f t="shared" si="4"/>
        <v>18042371</v>
      </c>
      <c r="G24" s="76">
        <f t="shared" si="4"/>
        <v>2973653</v>
      </c>
      <c r="H24" s="76">
        <f t="shared" si="4"/>
        <v>8605941</v>
      </c>
      <c r="I24" s="76">
        <f t="shared" si="4"/>
        <v>29621965</v>
      </c>
      <c r="J24" s="76">
        <f t="shared" si="4"/>
        <v>-14949256</v>
      </c>
      <c r="K24" s="76">
        <f t="shared" si="4"/>
        <v>8210118</v>
      </c>
      <c r="L24" s="76">
        <f t="shared" si="4"/>
        <v>-2516993</v>
      </c>
      <c r="M24" s="76">
        <f t="shared" si="4"/>
        <v>-9256131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20365834</v>
      </c>
      <c r="W24" s="76">
        <f t="shared" si="4"/>
        <v>-53068457</v>
      </c>
      <c r="X24" s="76">
        <f t="shared" si="4"/>
        <v>73434291</v>
      </c>
      <c r="Y24" s="77">
        <f>+IF(W24&lt;&gt;0,(X24/W24)*100,0)</f>
        <v>-138.3765331635702</v>
      </c>
      <c r="Z24" s="78">
        <f t="shared" si="4"/>
        <v>-106136915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42949251</v>
      </c>
      <c r="C27" s="21">
        <v>0</v>
      </c>
      <c r="D27" s="98">
        <v>60620000</v>
      </c>
      <c r="E27" s="99">
        <v>60620000</v>
      </c>
      <c r="F27" s="99">
        <v>8666886</v>
      </c>
      <c r="G27" s="99">
        <v>2579679</v>
      </c>
      <c r="H27" s="99">
        <v>285360</v>
      </c>
      <c r="I27" s="99">
        <v>11531925</v>
      </c>
      <c r="J27" s="99">
        <v>1413952</v>
      </c>
      <c r="K27" s="99">
        <v>6862089</v>
      </c>
      <c r="L27" s="99">
        <v>2896625</v>
      </c>
      <c r="M27" s="99">
        <v>11172666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22704591</v>
      </c>
      <c r="W27" s="99">
        <v>30310000</v>
      </c>
      <c r="X27" s="99">
        <v>-7605409</v>
      </c>
      <c r="Y27" s="100">
        <v>-25.09</v>
      </c>
      <c r="Z27" s="101">
        <v>60620000</v>
      </c>
    </row>
    <row r="28" spans="1:26" ht="13.5">
      <c r="A28" s="102" t="s">
        <v>44</v>
      </c>
      <c r="B28" s="18">
        <v>29238108</v>
      </c>
      <c r="C28" s="18">
        <v>0</v>
      </c>
      <c r="D28" s="58">
        <v>29220000</v>
      </c>
      <c r="E28" s="59">
        <v>29220000</v>
      </c>
      <c r="F28" s="59">
        <v>6099008</v>
      </c>
      <c r="G28" s="59">
        <v>2579679</v>
      </c>
      <c r="H28" s="59">
        <v>285360</v>
      </c>
      <c r="I28" s="59">
        <v>8964047</v>
      </c>
      <c r="J28" s="59">
        <v>1411426</v>
      </c>
      <c r="K28" s="59">
        <v>3966571</v>
      </c>
      <c r="L28" s="59">
        <v>2896625</v>
      </c>
      <c r="M28" s="59">
        <v>8274622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17238669</v>
      </c>
      <c r="W28" s="59">
        <v>14610000</v>
      </c>
      <c r="X28" s="59">
        <v>2628669</v>
      </c>
      <c r="Y28" s="60">
        <v>17.99</v>
      </c>
      <c r="Z28" s="61">
        <v>29220000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13711143</v>
      </c>
      <c r="C31" s="18">
        <v>0</v>
      </c>
      <c r="D31" s="58">
        <v>31400000</v>
      </c>
      <c r="E31" s="59">
        <v>31400000</v>
      </c>
      <c r="F31" s="59">
        <v>2567878</v>
      </c>
      <c r="G31" s="59">
        <v>0</v>
      </c>
      <c r="H31" s="59">
        <v>0</v>
      </c>
      <c r="I31" s="59">
        <v>2567878</v>
      </c>
      <c r="J31" s="59">
        <v>2526</v>
      </c>
      <c r="K31" s="59">
        <v>2895518</v>
      </c>
      <c r="L31" s="59">
        <v>0</v>
      </c>
      <c r="M31" s="59">
        <v>2898044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5465922</v>
      </c>
      <c r="W31" s="59">
        <v>15700000</v>
      </c>
      <c r="X31" s="59">
        <v>-10234078</v>
      </c>
      <c r="Y31" s="60">
        <v>-65.19</v>
      </c>
      <c r="Z31" s="61">
        <v>31400000</v>
      </c>
    </row>
    <row r="32" spans="1:26" ht="13.5">
      <c r="A32" s="69" t="s">
        <v>50</v>
      </c>
      <c r="B32" s="21">
        <f>SUM(B28:B31)</f>
        <v>42949251</v>
      </c>
      <c r="C32" s="21">
        <f>SUM(C28:C31)</f>
        <v>0</v>
      </c>
      <c r="D32" s="98">
        <f aca="true" t="shared" si="5" ref="D32:Z32">SUM(D28:D31)</f>
        <v>60620000</v>
      </c>
      <c r="E32" s="99">
        <f t="shared" si="5"/>
        <v>60620000</v>
      </c>
      <c r="F32" s="99">
        <f t="shared" si="5"/>
        <v>8666886</v>
      </c>
      <c r="G32" s="99">
        <f t="shared" si="5"/>
        <v>2579679</v>
      </c>
      <c r="H32" s="99">
        <f t="shared" si="5"/>
        <v>285360</v>
      </c>
      <c r="I32" s="99">
        <f t="shared" si="5"/>
        <v>11531925</v>
      </c>
      <c r="J32" s="99">
        <f t="shared" si="5"/>
        <v>1413952</v>
      </c>
      <c r="K32" s="99">
        <f t="shared" si="5"/>
        <v>6862089</v>
      </c>
      <c r="L32" s="99">
        <f t="shared" si="5"/>
        <v>2896625</v>
      </c>
      <c r="M32" s="99">
        <f t="shared" si="5"/>
        <v>11172666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22704591</v>
      </c>
      <c r="W32" s="99">
        <f t="shared" si="5"/>
        <v>30310000</v>
      </c>
      <c r="X32" s="99">
        <f t="shared" si="5"/>
        <v>-7605409</v>
      </c>
      <c r="Y32" s="100">
        <f>+IF(W32&lt;&gt;0,(X32/W32)*100,0)</f>
        <v>-25.092078521939953</v>
      </c>
      <c r="Z32" s="101">
        <f t="shared" si="5"/>
        <v>60620000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56845466</v>
      </c>
      <c r="C35" s="18">
        <v>0</v>
      </c>
      <c r="D35" s="58">
        <v>182427900</v>
      </c>
      <c r="E35" s="59">
        <v>182427900</v>
      </c>
      <c r="F35" s="59">
        <v>294919960</v>
      </c>
      <c r="G35" s="59">
        <v>284212311</v>
      </c>
      <c r="H35" s="59">
        <v>264405013</v>
      </c>
      <c r="I35" s="59">
        <v>264405013</v>
      </c>
      <c r="J35" s="59">
        <v>366206185</v>
      </c>
      <c r="K35" s="59">
        <v>371051144</v>
      </c>
      <c r="L35" s="59">
        <v>376389397</v>
      </c>
      <c r="M35" s="59">
        <v>376389397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376389397</v>
      </c>
      <c r="W35" s="59">
        <v>91213950</v>
      </c>
      <c r="X35" s="59">
        <v>285175447</v>
      </c>
      <c r="Y35" s="60">
        <v>312.64</v>
      </c>
      <c r="Z35" s="61">
        <v>182427900</v>
      </c>
    </row>
    <row r="36" spans="1:26" ht="13.5">
      <c r="A36" s="57" t="s">
        <v>53</v>
      </c>
      <c r="B36" s="18">
        <v>1057189270</v>
      </c>
      <c r="C36" s="18">
        <v>0</v>
      </c>
      <c r="D36" s="58">
        <v>1231748269</v>
      </c>
      <c r="E36" s="59">
        <v>1231748269</v>
      </c>
      <c r="F36" s="59">
        <v>1217766895</v>
      </c>
      <c r="G36" s="59">
        <v>1217766895</v>
      </c>
      <c r="H36" s="59">
        <v>1217766895</v>
      </c>
      <c r="I36" s="59">
        <v>1217766895</v>
      </c>
      <c r="J36" s="59">
        <v>1217766895</v>
      </c>
      <c r="K36" s="59">
        <v>1217766895</v>
      </c>
      <c r="L36" s="59">
        <v>1217766895</v>
      </c>
      <c r="M36" s="59">
        <v>1217766895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1217766895</v>
      </c>
      <c r="W36" s="59">
        <v>615874135</v>
      </c>
      <c r="X36" s="59">
        <v>601892760</v>
      </c>
      <c r="Y36" s="60">
        <v>97.73</v>
      </c>
      <c r="Z36" s="61">
        <v>1231748269</v>
      </c>
    </row>
    <row r="37" spans="1:26" ht="13.5">
      <c r="A37" s="57" t="s">
        <v>54</v>
      </c>
      <c r="B37" s="18">
        <v>373493996</v>
      </c>
      <c r="C37" s="18">
        <v>0</v>
      </c>
      <c r="D37" s="58">
        <v>9000000</v>
      </c>
      <c r="E37" s="59">
        <v>9000000</v>
      </c>
      <c r="F37" s="59">
        <v>16884692</v>
      </c>
      <c r="G37" s="59">
        <v>14360014</v>
      </c>
      <c r="H37" s="59">
        <v>20524666</v>
      </c>
      <c r="I37" s="59">
        <v>20524666</v>
      </c>
      <c r="J37" s="59">
        <v>28733232</v>
      </c>
      <c r="K37" s="59">
        <v>21139269</v>
      </c>
      <c r="L37" s="59">
        <v>31217578</v>
      </c>
      <c r="M37" s="59">
        <v>31217578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31217578</v>
      </c>
      <c r="W37" s="59">
        <v>4500000</v>
      </c>
      <c r="X37" s="59">
        <v>26717578</v>
      </c>
      <c r="Y37" s="60">
        <v>593.72</v>
      </c>
      <c r="Z37" s="61">
        <v>9000000</v>
      </c>
    </row>
    <row r="38" spans="1:26" ht="13.5">
      <c r="A38" s="57" t="s">
        <v>55</v>
      </c>
      <c r="B38" s="18">
        <v>33735598</v>
      </c>
      <c r="C38" s="18">
        <v>0</v>
      </c>
      <c r="D38" s="58">
        <v>189010</v>
      </c>
      <c r="E38" s="59">
        <v>189010</v>
      </c>
      <c r="F38" s="59">
        <v>9009212</v>
      </c>
      <c r="G38" s="59">
        <v>9009212</v>
      </c>
      <c r="H38" s="59">
        <v>9009212</v>
      </c>
      <c r="I38" s="59">
        <v>9009212</v>
      </c>
      <c r="J38" s="59">
        <v>9009212</v>
      </c>
      <c r="K38" s="59">
        <v>9009212</v>
      </c>
      <c r="L38" s="59">
        <v>9009212</v>
      </c>
      <c r="M38" s="59">
        <v>9009212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9009212</v>
      </c>
      <c r="W38" s="59">
        <v>94505</v>
      </c>
      <c r="X38" s="59">
        <v>8914707</v>
      </c>
      <c r="Y38" s="60">
        <v>9433.05</v>
      </c>
      <c r="Z38" s="61">
        <v>189010</v>
      </c>
    </row>
    <row r="39" spans="1:26" ht="13.5">
      <c r="A39" s="57" t="s">
        <v>56</v>
      </c>
      <c r="B39" s="18">
        <v>706805143</v>
      </c>
      <c r="C39" s="18">
        <v>0</v>
      </c>
      <c r="D39" s="58">
        <v>1404987159</v>
      </c>
      <c r="E39" s="59">
        <v>1404987159</v>
      </c>
      <c r="F39" s="59">
        <v>1486792951</v>
      </c>
      <c r="G39" s="59">
        <v>1478609978</v>
      </c>
      <c r="H39" s="59">
        <v>1452638029</v>
      </c>
      <c r="I39" s="59">
        <v>1452638029</v>
      </c>
      <c r="J39" s="59">
        <v>1546230635</v>
      </c>
      <c r="K39" s="59">
        <v>1558669558</v>
      </c>
      <c r="L39" s="59">
        <v>1553929503</v>
      </c>
      <c r="M39" s="59">
        <v>1553929503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1553929503</v>
      </c>
      <c r="W39" s="59">
        <v>702493580</v>
      </c>
      <c r="X39" s="59">
        <v>851435923</v>
      </c>
      <c r="Y39" s="60">
        <v>121.2</v>
      </c>
      <c r="Z39" s="61">
        <v>1404987159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43314976</v>
      </c>
      <c r="C42" s="18">
        <v>0</v>
      </c>
      <c r="D42" s="58">
        <v>61635389</v>
      </c>
      <c r="E42" s="59">
        <v>61635389</v>
      </c>
      <c r="F42" s="59">
        <v>19595032</v>
      </c>
      <c r="G42" s="59">
        <v>-6219016</v>
      </c>
      <c r="H42" s="59">
        <v>-89919</v>
      </c>
      <c r="I42" s="59">
        <v>13286097</v>
      </c>
      <c r="J42" s="59">
        <v>-7462135</v>
      </c>
      <c r="K42" s="59">
        <v>32654962</v>
      </c>
      <c r="L42" s="59">
        <v>-22682420</v>
      </c>
      <c r="M42" s="59">
        <v>2510407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15796504</v>
      </c>
      <c r="W42" s="59">
        <v>49905568</v>
      </c>
      <c r="X42" s="59">
        <v>-34109064</v>
      </c>
      <c r="Y42" s="60">
        <v>-68.35</v>
      </c>
      <c r="Z42" s="61">
        <v>61635389</v>
      </c>
    </row>
    <row r="43" spans="1:26" ht="13.5">
      <c r="A43" s="57" t="s">
        <v>59</v>
      </c>
      <c r="B43" s="18">
        <v>-42949251</v>
      </c>
      <c r="C43" s="18">
        <v>0</v>
      </c>
      <c r="D43" s="58">
        <v>-60620004</v>
      </c>
      <c r="E43" s="59">
        <v>-60620004</v>
      </c>
      <c r="F43" s="59">
        <v>-9880251</v>
      </c>
      <c r="G43" s="59">
        <v>-3352551</v>
      </c>
      <c r="H43" s="59">
        <v>-325310</v>
      </c>
      <c r="I43" s="59">
        <v>-13558112</v>
      </c>
      <c r="J43" s="59">
        <v>-1611906</v>
      </c>
      <c r="K43" s="59">
        <v>-7822782</v>
      </c>
      <c r="L43" s="59">
        <v>-3302153</v>
      </c>
      <c r="M43" s="59">
        <v>-12736841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-26294953</v>
      </c>
      <c r="W43" s="59">
        <v>-30310002</v>
      </c>
      <c r="X43" s="59">
        <v>4015049</v>
      </c>
      <c r="Y43" s="60">
        <v>-13.25</v>
      </c>
      <c r="Z43" s="61">
        <v>-60620004</v>
      </c>
    </row>
    <row r="44" spans="1:26" ht="13.5">
      <c r="A44" s="57" t="s">
        <v>60</v>
      </c>
      <c r="B44" s="18">
        <v>-940880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2066481</v>
      </c>
      <c r="C45" s="21">
        <v>0</v>
      </c>
      <c r="D45" s="98">
        <v>4015385</v>
      </c>
      <c r="E45" s="99">
        <v>4015385</v>
      </c>
      <c r="F45" s="99">
        <v>10852274</v>
      </c>
      <c r="G45" s="99">
        <v>1280707</v>
      </c>
      <c r="H45" s="99">
        <v>865478</v>
      </c>
      <c r="I45" s="99">
        <v>865478</v>
      </c>
      <c r="J45" s="99">
        <v>-8208563</v>
      </c>
      <c r="K45" s="99">
        <v>16623617</v>
      </c>
      <c r="L45" s="99">
        <v>-9360956</v>
      </c>
      <c r="M45" s="99">
        <v>-9360956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-9360956</v>
      </c>
      <c r="W45" s="99">
        <v>22595566</v>
      </c>
      <c r="X45" s="99">
        <v>-31956522</v>
      </c>
      <c r="Y45" s="100">
        <v>-141.43</v>
      </c>
      <c r="Z45" s="101">
        <v>4015385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20197510</v>
      </c>
      <c r="C49" s="51">
        <v>0</v>
      </c>
      <c r="D49" s="128">
        <v>14458616</v>
      </c>
      <c r="E49" s="53">
        <v>13879807</v>
      </c>
      <c r="F49" s="53">
        <v>0</v>
      </c>
      <c r="G49" s="53">
        <v>0</v>
      </c>
      <c r="H49" s="53">
        <v>0</v>
      </c>
      <c r="I49" s="53">
        <v>10488203</v>
      </c>
      <c r="J49" s="53">
        <v>0</v>
      </c>
      <c r="K49" s="53">
        <v>0</v>
      </c>
      <c r="L49" s="53">
        <v>0</v>
      </c>
      <c r="M49" s="53">
        <v>9527903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9829969</v>
      </c>
      <c r="W49" s="53">
        <v>9163446</v>
      </c>
      <c r="X49" s="53">
        <v>259346892</v>
      </c>
      <c r="Y49" s="53">
        <v>346892346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6045032</v>
      </c>
      <c r="C51" s="51">
        <v>0</v>
      </c>
      <c r="D51" s="128">
        <v>54056</v>
      </c>
      <c r="E51" s="53">
        <v>38101</v>
      </c>
      <c r="F51" s="53">
        <v>0</v>
      </c>
      <c r="G51" s="53">
        <v>0</v>
      </c>
      <c r="H51" s="53">
        <v>0</v>
      </c>
      <c r="I51" s="53">
        <v>606078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6743267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56.98402077505109</v>
      </c>
      <c r="E58" s="7">
        <f t="shared" si="6"/>
        <v>56.98402077505109</v>
      </c>
      <c r="F58" s="7">
        <f t="shared" si="6"/>
        <v>93.98382390033339</v>
      </c>
      <c r="G58" s="7">
        <f t="shared" si="6"/>
        <v>65.20574178258394</v>
      </c>
      <c r="H58" s="7">
        <f t="shared" si="6"/>
        <v>50.776359558602316</v>
      </c>
      <c r="I58" s="7">
        <f t="shared" si="6"/>
        <v>70.57992216541798</v>
      </c>
      <c r="J58" s="7">
        <f t="shared" si="6"/>
        <v>66.7548802375322</v>
      </c>
      <c r="K58" s="7">
        <f t="shared" si="6"/>
        <v>74.34594729715161</v>
      </c>
      <c r="L58" s="7">
        <f t="shared" si="6"/>
        <v>45.64712523674304</v>
      </c>
      <c r="M58" s="7">
        <f t="shared" si="6"/>
        <v>61.08928469722913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65.99003516875801</v>
      </c>
      <c r="W58" s="7">
        <f t="shared" si="6"/>
        <v>58.449118474120944</v>
      </c>
      <c r="X58" s="7">
        <f t="shared" si="6"/>
        <v>0</v>
      </c>
      <c r="Y58" s="7">
        <f t="shared" si="6"/>
        <v>0</v>
      </c>
      <c r="Z58" s="8">
        <f t="shared" si="6"/>
        <v>56.98402077505109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</v>
      </c>
      <c r="E59" s="10">
        <f t="shared" si="7"/>
        <v>90</v>
      </c>
      <c r="F59" s="10">
        <f t="shared" si="7"/>
        <v>57.377085570673145</v>
      </c>
      <c r="G59" s="10">
        <f t="shared" si="7"/>
        <v>99.98375442505656</v>
      </c>
      <c r="H59" s="10">
        <f t="shared" si="7"/>
        <v>39.89529932178643</v>
      </c>
      <c r="I59" s="10">
        <f t="shared" si="7"/>
        <v>65.87180736195903</v>
      </c>
      <c r="J59" s="10">
        <f t="shared" si="7"/>
        <v>45.11606238254415</v>
      </c>
      <c r="K59" s="10">
        <f t="shared" si="7"/>
        <v>55.39545967783579</v>
      </c>
      <c r="L59" s="10">
        <f t="shared" si="7"/>
        <v>31.405589532816087</v>
      </c>
      <c r="M59" s="10">
        <f t="shared" si="7"/>
        <v>43.79973453129518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55.085711521373106</v>
      </c>
      <c r="W59" s="10">
        <f t="shared" si="7"/>
        <v>90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83.28232738547698</v>
      </c>
      <c r="E60" s="13">
        <f t="shared" si="7"/>
        <v>83.28232738547698</v>
      </c>
      <c r="F60" s="13">
        <f t="shared" si="7"/>
        <v>160.55312048828142</v>
      </c>
      <c r="G60" s="13">
        <f t="shared" si="7"/>
        <v>84.72912760498703</v>
      </c>
      <c r="H60" s="13">
        <f t="shared" si="7"/>
        <v>85.537647482593</v>
      </c>
      <c r="I60" s="13">
        <f t="shared" si="7"/>
        <v>114.29139087880277</v>
      </c>
      <c r="J60" s="13">
        <f t="shared" si="7"/>
        <v>101.73235025493013</v>
      </c>
      <c r="K60" s="13">
        <f t="shared" si="7"/>
        <v>133.75956651766415</v>
      </c>
      <c r="L60" s="13">
        <f t="shared" si="7"/>
        <v>77.82197084763007</v>
      </c>
      <c r="M60" s="13">
        <f t="shared" si="7"/>
        <v>101.7993497833847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108.09274797772585</v>
      </c>
      <c r="W60" s="13">
        <f t="shared" si="7"/>
        <v>86.90747519541048</v>
      </c>
      <c r="X60" s="13">
        <f t="shared" si="7"/>
        <v>0</v>
      </c>
      <c r="Y60" s="13">
        <f t="shared" si="7"/>
        <v>0</v>
      </c>
      <c r="Z60" s="14">
        <f t="shared" si="7"/>
        <v>83.28232738547698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86</v>
      </c>
      <c r="E61" s="13">
        <f t="shared" si="7"/>
        <v>86</v>
      </c>
      <c r="F61" s="13">
        <f t="shared" si="7"/>
        <v>102.77211917226371</v>
      </c>
      <c r="G61" s="13">
        <f t="shared" si="7"/>
        <v>82.17399937309182</v>
      </c>
      <c r="H61" s="13">
        <f t="shared" si="7"/>
        <v>42.850104974658144</v>
      </c>
      <c r="I61" s="13">
        <f t="shared" si="7"/>
        <v>76.31525731816734</v>
      </c>
      <c r="J61" s="13">
        <f t="shared" si="7"/>
        <v>51.37854947872722</v>
      </c>
      <c r="K61" s="13">
        <f t="shared" si="7"/>
        <v>63.97815858367437</v>
      </c>
      <c r="L61" s="13">
        <f t="shared" si="7"/>
        <v>40.45700420706873</v>
      </c>
      <c r="M61" s="13">
        <f t="shared" si="7"/>
        <v>50.67848729802691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63.580168462897134</v>
      </c>
      <c r="W61" s="13">
        <f t="shared" si="7"/>
        <v>90</v>
      </c>
      <c r="X61" s="13">
        <f t="shared" si="7"/>
        <v>0</v>
      </c>
      <c r="Y61" s="13">
        <f t="shared" si="7"/>
        <v>0</v>
      </c>
      <c r="Z61" s="14">
        <f t="shared" si="7"/>
        <v>86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56.99999526977274</v>
      </c>
      <c r="E64" s="13">
        <f t="shared" si="7"/>
        <v>56.99999526977274</v>
      </c>
      <c r="F64" s="13">
        <f t="shared" si="7"/>
        <v>48.73698207686247</v>
      </c>
      <c r="G64" s="13">
        <f t="shared" si="7"/>
        <v>100.1593152252138</v>
      </c>
      <c r="H64" s="13">
        <f t="shared" si="7"/>
        <v>38.180093180855565</v>
      </c>
      <c r="I64" s="13">
        <f t="shared" si="7"/>
        <v>62.431572873481</v>
      </c>
      <c r="J64" s="13">
        <f t="shared" si="7"/>
        <v>34.70293226011904</v>
      </c>
      <c r="K64" s="13">
        <f t="shared" si="7"/>
        <v>43.68040467933948</v>
      </c>
      <c r="L64" s="13">
        <f t="shared" si="7"/>
        <v>37.16763970351128</v>
      </c>
      <c r="M64" s="13">
        <f t="shared" si="7"/>
        <v>38.52197321253549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50.67247837552149</v>
      </c>
      <c r="W64" s="13">
        <f t="shared" si="7"/>
        <v>56.99998927815268</v>
      </c>
      <c r="X64" s="13">
        <f t="shared" si="7"/>
        <v>0</v>
      </c>
      <c r="Y64" s="13">
        <f t="shared" si="7"/>
        <v>0</v>
      </c>
      <c r="Z64" s="14">
        <f t="shared" si="7"/>
        <v>56.99999526977274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13.397231034347707</v>
      </c>
      <c r="G66" s="16">
        <f t="shared" si="7"/>
        <v>0</v>
      </c>
      <c r="H66" s="16">
        <f t="shared" si="7"/>
        <v>5.895691783413779</v>
      </c>
      <c r="I66" s="16">
        <f t="shared" si="7"/>
        <v>6.551584919366114</v>
      </c>
      <c r="J66" s="16">
        <f t="shared" si="7"/>
        <v>14.873479358896061</v>
      </c>
      <c r="K66" s="16">
        <f t="shared" si="7"/>
        <v>7.017436921713535</v>
      </c>
      <c r="L66" s="16">
        <f t="shared" si="7"/>
        <v>3.301632263279919</v>
      </c>
      <c r="M66" s="16">
        <f t="shared" si="7"/>
        <v>6.931645180894715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6.72500124545302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182040876</v>
      </c>
      <c r="C67" s="23"/>
      <c r="D67" s="24">
        <v>251183209</v>
      </c>
      <c r="E67" s="25">
        <v>251183209</v>
      </c>
      <c r="F67" s="25">
        <v>19946341</v>
      </c>
      <c r="G67" s="25">
        <v>16584745</v>
      </c>
      <c r="H67" s="25">
        <v>19071962</v>
      </c>
      <c r="I67" s="25">
        <v>55603048</v>
      </c>
      <c r="J67" s="25">
        <v>15145062</v>
      </c>
      <c r="K67" s="25">
        <v>16881820</v>
      </c>
      <c r="L67" s="25">
        <v>20049164</v>
      </c>
      <c r="M67" s="25">
        <v>52076046</v>
      </c>
      <c r="N67" s="25"/>
      <c r="O67" s="25"/>
      <c r="P67" s="25"/>
      <c r="Q67" s="25"/>
      <c r="R67" s="25"/>
      <c r="S67" s="25"/>
      <c r="T67" s="25"/>
      <c r="U67" s="25"/>
      <c r="V67" s="25">
        <v>107679094</v>
      </c>
      <c r="W67" s="25">
        <v>125591605</v>
      </c>
      <c r="X67" s="25"/>
      <c r="Y67" s="24"/>
      <c r="Z67" s="26">
        <v>251183209</v>
      </c>
    </row>
    <row r="68" spans="1:26" ht="13.5" hidden="1">
      <c r="A68" s="36" t="s">
        <v>31</v>
      </c>
      <c r="B68" s="18">
        <v>60257422</v>
      </c>
      <c r="C68" s="18"/>
      <c r="D68" s="19">
        <v>65100000</v>
      </c>
      <c r="E68" s="20">
        <v>65100000</v>
      </c>
      <c r="F68" s="20">
        <v>5586061</v>
      </c>
      <c r="G68" s="20">
        <v>5503037</v>
      </c>
      <c r="H68" s="20">
        <v>5399774</v>
      </c>
      <c r="I68" s="20">
        <v>16488872</v>
      </c>
      <c r="J68" s="20">
        <v>5638821</v>
      </c>
      <c r="K68" s="20">
        <v>4918858</v>
      </c>
      <c r="L68" s="20">
        <v>5200864</v>
      </c>
      <c r="M68" s="20">
        <v>15758543</v>
      </c>
      <c r="N68" s="20"/>
      <c r="O68" s="20"/>
      <c r="P68" s="20"/>
      <c r="Q68" s="20"/>
      <c r="R68" s="20"/>
      <c r="S68" s="20"/>
      <c r="T68" s="20"/>
      <c r="U68" s="20"/>
      <c r="V68" s="20">
        <v>32247415</v>
      </c>
      <c r="W68" s="20">
        <v>32550000</v>
      </c>
      <c r="X68" s="20"/>
      <c r="Y68" s="19"/>
      <c r="Z68" s="22">
        <v>65100000</v>
      </c>
    </row>
    <row r="69" spans="1:26" ht="13.5" hidden="1">
      <c r="A69" s="37" t="s">
        <v>32</v>
      </c>
      <c r="B69" s="18">
        <v>79414463</v>
      </c>
      <c r="C69" s="18"/>
      <c r="D69" s="19">
        <v>101515285</v>
      </c>
      <c r="E69" s="20">
        <v>101515285</v>
      </c>
      <c r="F69" s="20">
        <v>9253680</v>
      </c>
      <c r="G69" s="20">
        <v>6269465</v>
      </c>
      <c r="H69" s="20">
        <v>8442437</v>
      </c>
      <c r="I69" s="20">
        <v>23965582</v>
      </c>
      <c r="J69" s="20">
        <v>7082921</v>
      </c>
      <c r="K69" s="20">
        <v>7090485</v>
      </c>
      <c r="L69" s="20">
        <v>9431343</v>
      </c>
      <c r="M69" s="20">
        <v>23604749</v>
      </c>
      <c r="N69" s="20"/>
      <c r="O69" s="20"/>
      <c r="P69" s="20"/>
      <c r="Q69" s="20"/>
      <c r="R69" s="20"/>
      <c r="S69" s="20"/>
      <c r="T69" s="20"/>
      <c r="U69" s="20"/>
      <c r="V69" s="20">
        <v>47570331</v>
      </c>
      <c r="W69" s="20">
        <v>50757643</v>
      </c>
      <c r="X69" s="20"/>
      <c r="Y69" s="19"/>
      <c r="Z69" s="22">
        <v>101515285</v>
      </c>
    </row>
    <row r="70" spans="1:26" ht="13.5" hidden="1">
      <c r="A70" s="38" t="s">
        <v>113</v>
      </c>
      <c r="B70" s="18">
        <v>70291510</v>
      </c>
      <c r="C70" s="18"/>
      <c r="D70" s="19">
        <v>92002000</v>
      </c>
      <c r="E70" s="20">
        <v>92002000</v>
      </c>
      <c r="F70" s="20">
        <v>8367786</v>
      </c>
      <c r="G70" s="20">
        <v>5378778</v>
      </c>
      <c r="H70" s="20">
        <v>7557062</v>
      </c>
      <c r="I70" s="20">
        <v>21303626</v>
      </c>
      <c r="J70" s="20">
        <v>6246058</v>
      </c>
      <c r="K70" s="20">
        <v>6238057</v>
      </c>
      <c r="L70" s="20">
        <v>8544429</v>
      </c>
      <c r="M70" s="20">
        <v>21028544</v>
      </c>
      <c r="N70" s="20"/>
      <c r="O70" s="20"/>
      <c r="P70" s="20"/>
      <c r="Q70" s="20"/>
      <c r="R70" s="20"/>
      <c r="S70" s="20"/>
      <c r="T70" s="20"/>
      <c r="U70" s="20"/>
      <c r="V70" s="20">
        <v>42332170</v>
      </c>
      <c r="W70" s="20">
        <v>46001000</v>
      </c>
      <c r="X70" s="20"/>
      <c r="Y70" s="19"/>
      <c r="Z70" s="22">
        <v>92002000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9122953</v>
      </c>
      <c r="C73" s="18"/>
      <c r="D73" s="19">
        <v>9513285</v>
      </c>
      <c r="E73" s="20">
        <v>9513285</v>
      </c>
      <c r="F73" s="20">
        <v>885894</v>
      </c>
      <c r="G73" s="20">
        <v>890687</v>
      </c>
      <c r="H73" s="20">
        <v>885375</v>
      </c>
      <c r="I73" s="20">
        <v>2661956</v>
      </c>
      <c r="J73" s="20">
        <v>836863</v>
      </c>
      <c r="K73" s="20">
        <v>852428</v>
      </c>
      <c r="L73" s="20">
        <v>886914</v>
      </c>
      <c r="M73" s="20">
        <v>2576205</v>
      </c>
      <c r="N73" s="20"/>
      <c r="O73" s="20"/>
      <c r="P73" s="20"/>
      <c r="Q73" s="20"/>
      <c r="R73" s="20"/>
      <c r="S73" s="20"/>
      <c r="T73" s="20"/>
      <c r="U73" s="20"/>
      <c r="V73" s="20">
        <v>5238161</v>
      </c>
      <c r="W73" s="20">
        <v>4756643</v>
      </c>
      <c r="X73" s="20"/>
      <c r="Y73" s="19"/>
      <c r="Z73" s="22">
        <v>9513285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42368991</v>
      </c>
      <c r="C75" s="27"/>
      <c r="D75" s="28">
        <v>84567924</v>
      </c>
      <c r="E75" s="29">
        <v>84567924</v>
      </c>
      <c r="F75" s="29">
        <v>5106600</v>
      </c>
      <c r="G75" s="29">
        <v>4812243</v>
      </c>
      <c r="H75" s="29">
        <v>5229751</v>
      </c>
      <c r="I75" s="29">
        <v>15148594</v>
      </c>
      <c r="J75" s="29">
        <v>2423320</v>
      </c>
      <c r="K75" s="29">
        <v>4872477</v>
      </c>
      <c r="L75" s="29">
        <v>5416957</v>
      </c>
      <c r="M75" s="29">
        <v>12712754</v>
      </c>
      <c r="N75" s="29"/>
      <c r="O75" s="29"/>
      <c r="P75" s="29"/>
      <c r="Q75" s="29"/>
      <c r="R75" s="29"/>
      <c r="S75" s="29"/>
      <c r="T75" s="29"/>
      <c r="U75" s="29"/>
      <c r="V75" s="29">
        <v>27861348</v>
      </c>
      <c r="W75" s="29">
        <v>42283962</v>
      </c>
      <c r="X75" s="29"/>
      <c r="Y75" s="28"/>
      <c r="Z75" s="30">
        <v>84567924</v>
      </c>
    </row>
    <row r="76" spans="1:26" ht="13.5" hidden="1">
      <c r="A76" s="41" t="s">
        <v>120</v>
      </c>
      <c r="B76" s="31">
        <v>182040876</v>
      </c>
      <c r="C76" s="31"/>
      <c r="D76" s="32">
        <v>143134292</v>
      </c>
      <c r="E76" s="33">
        <v>143134292</v>
      </c>
      <c r="F76" s="33">
        <v>18746334</v>
      </c>
      <c r="G76" s="33">
        <v>10814206</v>
      </c>
      <c r="H76" s="33">
        <v>9684048</v>
      </c>
      <c r="I76" s="33">
        <v>39244588</v>
      </c>
      <c r="J76" s="33">
        <v>10110068</v>
      </c>
      <c r="K76" s="33">
        <v>12550949</v>
      </c>
      <c r="L76" s="33">
        <v>9151867</v>
      </c>
      <c r="M76" s="33">
        <v>31812884</v>
      </c>
      <c r="N76" s="33"/>
      <c r="O76" s="33"/>
      <c r="P76" s="33"/>
      <c r="Q76" s="33"/>
      <c r="R76" s="33"/>
      <c r="S76" s="33"/>
      <c r="T76" s="33"/>
      <c r="U76" s="33"/>
      <c r="V76" s="33">
        <v>71057472</v>
      </c>
      <c r="W76" s="33">
        <v>73407186</v>
      </c>
      <c r="X76" s="33"/>
      <c r="Y76" s="32"/>
      <c r="Z76" s="34">
        <v>143134292</v>
      </c>
    </row>
    <row r="77" spans="1:26" ht="13.5" hidden="1">
      <c r="A77" s="36" t="s">
        <v>31</v>
      </c>
      <c r="B77" s="18">
        <v>60257422</v>
      </c>
      <c r="C77" s="18"/>
      <c r="D77" s="19">
        <v>58590000</v>
      </c>
      <c r="E77" s="20">
        <v>58590000</v>
      </c>
      <c r="F77" s="20">
        <v>3205119</v>
      </c>
      <c r="G77" s="20">
        <v>5502143</v>
      </c>
      <c r="H77" s="20">
        <v>2154256</v>
      </c>
      <c r="I77" s="20">
        <v>10861518</v>
      </c>
      <c r="J77" s="20">
        <v>2544014</v>
      </c>
      <c r="K77" s="20">
        <v>2724824</v>
      </c>
      <c r="L77" s="20">
        <v>1633362</v>
      </c>
      <c r="M77" s="20">
        <v>6902200</v>
      </c>
      <c r="N77" s="20"/>
      <c r="O77" s="20"/>
      <c r="P77" s="20"/>
      <c r="Q77" s="20"/>
      <c r="R77" s="20"/>
      <c r="S77" s="20"/>
      <c r="T77" s="20"/>
      <c r="U77" s="20"/>
      <c r="V77" s="20">
        <v>17763718</v>
      </c>
      <c r="W77" s="20">
        <v>29295000</v>
      </c>
      <c r="X77" s="20"/>
      <c r="Y77" s="19"/>
      <c r="Z77" s="22">
        <v>58590000</v>
      </c>
    </row>
    <row r="78" spans="1:26" ht="13.5" hidden="1">
      <c r="A78" s="37" t="s">
        <v>32</v>
      </c>
      <c r="B78" s="18">
        <v>79414463</v>
      </c>
      <c r="C78" s="18"/>
      <c r="D78" s="19">
        <v>84544292</v>
      </c>
      <c r="E78" s="20">
        <v>84544292</v>
      </c>
      <c r="F78" s="20">
        <v>14857072</v>
      </c>
      <c r="G78" s="20">
        <v>5312063</v>
      </c>
      <c r="H78" s="20">
        <v>7221462</v>
      </c>
      <c r="I78" s="20">
        <v>27390597</v>
      </c>
      <c r="J78" s="20">
        <v>7205622</v>
      </c>
      <c r="K78" s="20">
        <v>9484202</v>
      </c>
      <c r="L78" s="20">
        <v>7339657</v>
      </c>
      <c r="M78" s="20">
        <v>24029481</v>
      </c>
      <c r="N78" s="20"/>
      <c r="O78" s="20"/>
      <c r="P78" s="20"/>
      <c r="Q78" s="20"/>
      <c r="R78" s="20"/>
      <c r="S78" s="20"/>
      <c r="T78" s="20"/>
      <c r="U78" s="20"/>
      <c r="V78" s="20">
        <v>51420078</v>
      </c>
      <c r="W78" s="20">
        <v>44112186</v>
      </c>
      <c r="X78" s="20"/>
      <c r="Y78" s="19"/>
      <c r="Z78" s="22">
        <v>84544292</v>
      </c>
    </row>
    <row r="79" spans="1:26" ht="13.5" hidden="1">
      <c r="A79" s="38" t="s">
        <v>113</v>
      </c>
      <c r="B79" s="18">
        <v>70291510</v>
      </c>
      <c r="C79" s="18"/>
      <c r="D79" s="19">
        <v>79121720</v>
      </c>
      <c r="E79" s="20">
        <v>79121720</v>
      </c>
      <c r="F79" s="20">
        <v>8599751</v>
      </c>
      <c r="G79" s="20">
        <v>4419957</v>
      </c>
      <c r="H79" s="20">
        <v>3238209</v>
      </c>
      <c r="I79" s="20">
        <v>16257917</v>
      </c>
      <c r="J79" s="20">
        <v>3209134</v>
      </c>
      <c r="K79" s="20">
        <v>3990994</v>
      </c>
      <c r="L79" s="20">
        <v>3456820</v>
      </c>
      <c r="M79" s="20">
        <v>10656948</v>
      </c>
      <c r="N79" s="20"/>
      <c r="O79" s="20"/>
      <c r="P79" s="20"/>
      <c r="Q79" s="20"/>
      <c r="R79" s="20"/>
      <c r="S79" s="20"/>
      <c r="T79" s="20"/>
      <c r="U79" s="20"/>
      <c r="V79" s="20">
        <v>26914865</v>
      </c>
      <c r="W79" s="20">
        <v>41400900</v>
      </c>
      <c r="X79" s="20"/>
      <c r="Y79" s="19"/>
      <c r="Z79" s="22">
        <v>79121720</v>
      </c>
    </row>
    <row r="80" spans="1:26" ht="13.5" hidden="1">
      <c r="A80" s="38" t="s">
        <v>114</v>
      </c>
      <c r="B80" s="18"/>
      <c r="C80" s="18"/>
      <c r="D80" s="19"/>
      <c r="E80" s="20"/>
      <c r="F80" s="20">
        <v>5554312</v>
      </c>
      <c r="G80" s="20"/>
      <c r="H80" s="20">
        <v>3109420</v>
      </c>
      <c r="I80" s="20">
        <v>8663732</v>
      </c>
      <c r="J80" s="20">
        <v>3296220</v>
      </c>
      <c r="K80" s="20">
        <v>4573384</v>
      </c>
      <c r="L80" s="20">
        <v>3139916</v>
      </c>
      <c r="M80" s="20">
        <v>11009520</v>
      </c>
      <c r="N80" s="20"/>
      <c r="O80" s="20"/>
      <c r="P80" s="20"/>
      <c r="Q80" s="20"/>
      <c r="R80" s="20"/>
      <c r="S80" s="20"/>
      <c r="T80" s="20"/>
      <c r="U80" s="20"/>
      <c r="V80" s="20">
        <v>19673252</v>
      </c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>
        <v>271251</v>
      </c>
      <c r="G81" s="20"/>
      <c r="H81" s="20">
        <v>535796</v>
      </c>
      <c r="I81" s="20">
        <v>807047</v>
      </c>
      <c r="J81" s="20">
        <v>409852</v>
      </c>
      <c r="K81" s="20">
        <v>547480</v>
      </c>
      <c r="L81" s="20">
        <v>413276</v>
      </c>
      <c r="M81" s="20">
        <v>1370608</v>
      </c>
      <c r="N81" s="20"/>
      <c r="O81" s="20"/>
      <c r="P81" s="20"/>
      <c r="Q81" s="20"/>
      <c r="R81" s="20"/>
      <c r="S81" s="20"/>
      <c r="T81" s="20"/>
      <c r="U81" s="20"/>
      <c r="V81" s="20">
        <v>2177655</v>
      </c>
      <c r="W81" s="20"/>
      <c r="X81" s="20"/>
      <c r="Y81" s="19"/>
      <c r="Z81" s="22"/>
    </row>
    <row r="82" spans="1:26" ht="13.5" hidden="1">
      <c r="A82" s="38" t="s">
        <v>116</v>
      </c>
      <c r="B82" s="18">
        <v>9122953</v>
      </c>
      <c r="C82" s="18"/>
      <c r="D82" s="19">
        <v>5422572</v>
      </c>
      <c r="E82" s="20">
        <v>5422572</v>
      </c>
      <c r="F82" s="20">
        <v>431758</v>
      </c>
      <c r="G82" s="20">
        <v>892106</v>
      </c>
      <c r="H82" s="20">
        <v>338037</v>
      </c>
      <c r="I82" s="20">
        <v>1661901</v>
      </c>
      <c r="J82" s="20">
        <v>290416</v>
      </c>
      <c r="K82" s="20">
        <v>372344</v>
      </c>
      <c r="L82" s="20">
        <v>329645</v>
      </c>
      <c r="M82" s="20">
        <v>992405</v>
      </c>
      <c r="N82" s="20"/>
      <c r="O82" s="20"/>
      <c r="P82" s="20"/>
      <c r="Q82" s="20"/>
      <c r="R82" s="20"/>
      <c r="S82" s="20"/>
      <c r="T82" s="20"/>
      <c r="U82" s="20"/>
      <c r="V82" s="20">
        <v>2654306</v>
      </c>
      <c r="W82" s="20">
        <v>2711286</v>
      </c>
      <c r="X82" s="20"/>
      <c r="Y82" s="19"/>
      <c r="Z82" s="22">
        <v>5422572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42368991</v>
      </c>
      <c r="C84" s="27"/>
      <c r="D84" s="28"/>
      <c r="E84" s="29"/>
      <c r="F84" s="29">
        <v>684143</v>
      </c>
      <c r="G84" s="29"/>
      <c r="H84" s="29">
        <v>308330</v>
      </c>
      <c r="I84" s="29">
        <v>992473</v>
      </c>
      <c r="J84" s="29">
        <v>360432</v>
      </c>
      <c r="K84" s="29">
        <v>341923</v>
      </c>
      <c r="L84" s="29">
        <v>178848</v>
      </c>
      <c r="M84" s="29">
        <v>881203</v>
      </c>
      <c r="N84" s="29"/>
      <c r="O84" s="29"/>
      <c r="P84" s="29"/>
      <c r="Q84" s="29"/>
      <c r="R84" s="29"/>
      <c r="S84" s="29"/>
      <c r="T84" s="29"/>
      <c r="U84" s="29"/>
      <c r="V84" s="29">
        <v>1873676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12612000</v>
      </c>
      <c r="E5" s="59">
        <v>12612000</v>
      </c>
      <c r="F5" s="59">
        <v>1034647</v>
      </c>
      <c r="G5" s="59">
        <v>1032180</v>
      </c>
      <c r="H5" s="59">
        <v>1031472</v>
      </c>
      <c r="I5" s="59">
        <v>3098299</v>
      </c>
      <c r="J5" s="59">
        <v>963951</v>
      </c>
      <c r="K5" s="59">
        <v>1027275</v>
      </c>
      <c r="L5" s="59">
        <v>1090618</v>
      </c>
      <c r="M5" s="59">
        <v>3081844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6180143</v>
      </c>
      <c r="W5" s="59">
        <v>6306000</v>
      </c>
      <c r="X5" s="59">
        <v>-125857</v>
      </c>
      <c r="Y5" s="60">
        <v>-2</v>
      </c>
      <c r="Z5" s="61">
        <v>12612000</v>
      </c>
    </row>
    <row r="6" spans="1:26" ht="13.5">
      <c r="A6" s="57" t="s">
        <v>32</v>
      </c>
      <c r="B6" s="18">
        <v>0</v>
      </c>
      <c r="C6" s="18">
        <v>0</v>
      </c>
      <c r="D6" s="58">
        <v>2320608</v>
      </c>
      <c r="E6" s="59">
        <v>2320608</v>
      </c>
      <c r="F6" s="59">
        <v>219538</v>
      </c>
      <c r="G6" s="59">
        <v>219581</v>
      </c>
      <c r="H6" s="59">
        <v>219625</v>
      </c>
      <c r="I6" s="59">
        <v>658744</v>
      </c>
      <c r="J6" s="59">
        <v>219538</v>
      </c>
      <c r="K6" s="59">
        <v>212589</v>
      </c>
      <c r="L6" s="59">
        <v>213752</v>
      </c>
      <c r="M6" s="59">
        <v>645879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1304623</v>
      </c>
      <c r="W6" s="59">
        <v>1160304</v>
      </c>
      <c r="X6" s="59">
        <v>144319</v>
      </c>
      <c r="Y6" s="60">
        <v>12.44</v>
      </c>
      <c r="Z6" s="61">
        <v>2320608</v>
      </c>
    </row>
    <row r="7" spans="1:26" ht="13.5">
      <c r="A7" s="57" t="s">
        <v>33</v>
      </c>
      <c r="B7" s="18">
        <v>0</v>
      </c>
      <c r="C7" s="18">
        <v>0</v>
      </c>
      <c r="D7" s="58">
        <v>840800</v>
      </c>
      <c r="E7" s="59">
        <v>840800</v>
      </c>
      <c r="F7" s="59">
        <v>0</v>
      </c>
      <c r="G7" s="59">
        <v>196090</v>
      </c>
      <c r="H7" s="59">
        <v>13729</v>
      </c>
      <c r="I7" s="59">
        <v>209819</v>
      </c>
      <c r="J7" s="59">
        <v>0</v>
      </c>
      <c r="K7" s="59">
        <v>0</v>
      </c>
      <c r="L7" s="59">
        <v>459078</v>
      </c>
      <c r="M7" s="59">
        <v>459078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668897</v>
      </c>
      <c r="W7" s="59">
        <v>420400</v>
      </c>
      <c r="X7" s="59">
        <v>248497</v>
      </c>
      <c r="Y7" s="60">
        <v>59.11</v>
      </c>
      <c r="Z7" s="61">
        <v>840800</v>
      </c>
    </row>
    <row r="8" spans="1:26" ht="13.5">
      <c r="A8" s="57" t="s">
        <v>34</v>
      </c>
      <c r="B8" s="18">
        <v>0</v>
      </c>
      <c r="C8" s="18">
        <v>0</v>
      </c>
      <c r="D8" s="58">
        <v>67282000</v>
      </c>
      <c r="E8" s="59">
        <v>67282000</v>
      </c>
      <c r="F8" s="59">
        <v>25658667</v>
      </c>
      <c r="G8" s="59">
        <v>2280005</v>
      </c>
      <c r="H8" s="59">
        <v>195177</v>
      </c>
      <c r="I8" s="59">
        <v>28133849</v>
      </c>
      <c r="J8" s="59">
        <v>194284</v>
      </c>
      <c r="K8" s="59">
        <v>20862069</v>
      </c>
      <c r="L8" s="59">
        <v>587115</v>
      </c>
      <c r="M8" s="59">
        <v>21643468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49777317</v>
      </c>
      <c r="W8" s="59">
        <v>33641000</v>
      </c>
      <c r="X8" s="59">
        <v>16136317</v>
      </c>
      <c r="Y8" s="60">
        <v>47.97</v>
      </c>
      <c r="Z8" s="61">
        <v>67282000</v>
      </c>
    </row>
    <row r="9" spans="1:26" ht="13.5">
      <c r="A9" s="57" t="s">
        <v>35</v>
      </c>
      <c r="B9" s="18">
        <v>0</v>
      </c>
      <c r="C9" s="18">
        <v>0</v>
      </c>
      <c r="D9" s="58">
        <v>19344963</v>
      </c>
      <c r="E9" s="59">
        <v>19344963</v>
      </c>
      <c r="F9" s="59">
        <v>591714</v>
      </c>
      <c r="G9" s="59">
        <v>322131</v>
      </c>
      <c r="H9" s="59">
        <v>631738</v>
      </c>
      <c r="I9" s="59">
        <v>1545583</v>
      </c>
      <c r="J9" s="59">
        <v>566531</v>
      </c>
      <c r="K9" s="59">
        <v>381245</v>
      </c>
      <c r="L9" s="59">
        <v>230372</v>
      </c>
      <c r="M9" s="59">
        <v>1178148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2723731</v>
      </c>
      <c r="W9" s="59">
        <v>9672482</v>
      </c>
      <c r="X9" s="59">
        <v>-6948751</v>
      </c>
      <c r="Y9" s="60">
        <v>-71.84</v>
      </c>
      <c r="Z9" s="61">
        <v>19344963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102400371</v>
      </c>
      <c r="E10" s="65">
        <f t="shared" si="0"/>
        <v>102400371</v>
      </c>
      <c r="F10" s="65">
        <f t="shared" si="0"/>
        <v>27504566</v>
      </c>
      <c r="G10" s="65">
        <f t="shared" si="0"/>
        <v>4049987</v>
      </c>
      <c r="H10" s="65">
        <f t="shared" si="0"/>
        <v>2091741</v>
      </c>
      <c r="I10" s="65">
        <f t="shared" si="0"/>
        <v>33646294</v>
      </c>
      <c r="J10" s="65">
        <f t="shared" si="0"/>
        <v>1944304</v>
      </c>
      <c r="K10" s="65">
        <f t="shared" si="0"/>
        <v>22483178</v>
      </c>
      <c r="L10" s="65">
        <f t="shared" si="0"/>
        <v>2580935</v>
      </c>
      <c r="M10" s="65">
        <f t="shared" si="0"/>
        <v>27008417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60654711</v>
      </c>
      <c r="W10" s="65">
        <f t="shared" si="0"/>
        <v>51200186</v>
      </c>
      <c r="X10" s="65">
        <f t="shared" si="0"/>
        <v>9454525</v>
      </c>
      <c r="Y10" s="66">
        <f>+IF(W10&lt;&gt;0,(X10/W10)*100,0)</f>
        <v>18.465802057828462</v>
      </c>
      <c r="Z10" s="67">
        <f t="shared" si="0"/>
        <v>102400371</v>
      </c>
    </row>
    <row r="11" spans="1:26" ht="13.5">
      <c r="A11" s="57" t="s">
        <v>36</v>
      </c>
      <c r="B11" s="18">
        <v>0</v>
      </c>
      <c r="C11" s="18">
        <v>0</v>
      </c>
      <c r="D11" s="58">
        <v>39333869</v>
      </c>
      <c r="E11" s="59">
        <v>39333869</v>
      </c>
      <c r="F11" s="59">
        <v>2544539</v>
      </c>
      <c r="G11" s="59">
        <v>2647736</v>
      </c>
      <c r="H11" s="59">
        <v>2537758</v>
      </c>
      <c r="I11" s="59">
        <v>7730033</v>
      </c>
      <c r="J11" s="59">
        <v>2691837</v>
      </c>
      <c r="K11" s="59">
        <v>2648345</v>
      </c>
      <c r="L11" s="59">
        <v>2814297</v>
      </c>
      <c r="M11" s="59">
        <v>8154479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15884512</v>
      </c>
      <c r="W11" s="59">
        <v>19666935</v>
      </c>
      <c r="X11" s="59">
        <v>-3782423</v>
      </c>
      <c r="Y11" s="60">
        <v>-19.23</v>
      </c>
      <c r="Z11" s="61">
        <v>39333869</v>
      </c>
    </row>
    <row r="12" spans="1:26" ht="13.5">
      <c r="A12" s="57" t="s">
        <v>37</v>
      </c>
      <c r="B12" s="18">
        <v>0</v>
      </c>
      <c r="C12" s="18">
        <v>0</v>
      </c>
      <c r="D12" s="58">
        <v>7586586</v>
      </c>
      <c r="E12" s="59">
        <v>7586586</v>
      </c>
      <c r="F12" s="59">
        <v>622966</v>
      </c>
      <c r="G12" s="59">
        <v>624459</v>
      </c>
      <c r="H12" s="59">
        <v>623996</v>
      </c>
      <c r="I12" s="59">
        <v>1871421</v>
      </c>
      <c r="J12" s="59">
        <v>622346</v>
      </c>
      <c r="K12" s="59">
        <v>598987</v>
      </c>
      <c r="L12" s="59">
        <v>598370</v>
      </c>
      <c r="M12" s="59">
        <v>1819703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3691124</v>
      </c>
      <c r="W12" s="59">
        <v>3793293</v>
      </c>
      <c r="X12" s="59">
        <v>-102169</v>
      </c>
      <c r="Y12" s="60">
        <v>-2.69</v>
      </c>
      <c r="Z12" s="61">
        <v>7586586</v>
      </c>
    </row>
    <row r="13" spans="1:26" ht="13.5">
      <c r="A13" s="57" t="s">
        <v>106</v>
      </c>
      <c r="B13" s="18">
        <v>0</v>
      </c>
      <c r="C13" s="18">
        <v>0</v>
      </c>
      <c r="D13" s="58">
        <v>5791500</v>
      </c>
      <c r="E13" s="59">
        <v>5791500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2895750</v>
      </c>
      <c r="X13" s="59">
        <v>-2895750</v>
      </c>
      <c r="Y13" s="60">
        <v>-100</v>
      </c>
      <c r="Z13" s="61">
        <v>5791500</v>
      </c>
    </row>
    <row r="14" spans="1:26" ht="13.5">
      <c r="A14" s="57" t="s">
        <v>38</v>
      </c>
      <c r="B14" s="18">
        <v>0</v>
      </c>
      <c r="C14" s="18">
        <v>0</v>
      </c>
      <c r="D14" s="58">
        <v>73710</v>
      </c>
      <c r="E14" s="59">
        <v>73710</v>
      </c>
      <c r="F14" s="59">
        <v>0</v>
      </c>
      <c r="G14" s="59">
        <v>8951</v>
      </c>
      <c r="H14" s="59">
        <v>4144</v>
      </c>
      <c r="I14" s="59">
        <v>13095</v>
      </c>
      <c r="J14" s="59">
        <v>0</v>
      </c>
      <c r="K14" s="59">
        <v>0</v>
      </c>
      <c r="L14" s="59">
        <v>7667</v>
      </c>
      <c r="M14" s="59">
        <v>7667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20762</v>
      </c>
      <c r="W14" s="59">
        <v>36855</v>
      </c>
      <c r="X14" s="59">
        <v>-16093</v>
      </c>
      <c r="Y14" s="60">
        <v>-43.67</v>
      </c>
      <c r="Z14" s="61">
        <v>73710</v>
      </c>
    </row>
    <row r="15" spans="1:26" ht="13.5">
      <c r="A15" s="57" t="s">
        <v>39</v>
      </c>
      <c r="B15" s="18">
        <v>0</v>
      </c>
      <c r="C15" s="18">
        <v>0</v>
      </c>
      <c r="D15" s="58">
        <v>2649285</v>
      </c>
      <c r="E15" s="59">
        <v>2649285</v>
      </c>
      <c r="F15" s="59">
        <v>89530</v>
      </c>
      <c r="G15" s="59">
        <v>159338</v>
      </c>
      <c r="H15" s="59">
        <v>149330</v>
      </c>
      <c r="I15" s="59">
        <v>398198</v>
      </c>
      <c r="J15" s="59">
        <v>113612</v>
      </c>
      <c r="K15" s="59">
        <v>117851</v>
      </c>
      <c r="L15" s="59">
        <v>62137</v>
      </c>
      <c r="M15" s="59">
        <v>293600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691798</v>
      </c>
      <c r="W15" s="59">
        <v>1324643</v>
      </c>
      <c r="X15" s="59">
        <v>-632845</v>
      </c>
      <c r="Y15" s="60">
        <v>-47.77</v>
      </c>
      <c r="Z15" s="61">
        <v>2649285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35062672</v>
      </c>
      <c r="E17" s="59">
        <v>35062672</v>
      </c>
      <c r="F17" s="59">
        <v>2246077</v>
      </c>
      <c r="G17" s="59">
        <v>2853139</v>
      </c>
      <c r="H17" s="59">
        <v>2044497</v>
      </c>
      <c r="I17" s="59">
        <v>7143713</v>
      </c>
      <c r="J17" s="59">
        <v>1748984</v>
      </c>
      <c r="K17" s="59">
        <v>2042886</v>
      </c>
      <c r="L17" s="59">
        <v>2821675</v>
      </c>
      <c r="M17" s="59">
        <v>6613545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13757258</v>
      </c>
      <c r="W17" s="59">
        <v>17531336</v>
      </c>
      <c r="X17" s="59">
        <v>-3774078</v>
      </c>
      <c r="Y17" s="60">
        <v>-21.53</v>
      </c>
      <c r="Z17" s="61">
        <v>35062672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90497622</v>
      </c>
      <c r="E18" s="72">
        <f t="shared" si="1"/>
        <v>90497622</v>
      </c>
      <c r="F18" s="72">
        <f t="shared" si="1"/>
        <v>5503112</v>
      </c>
      <c r="G18" s="72">
        <f t="shared" si="1"/>
        <v>6293623</v>
      </c>
      <c r="H18" s="72">
        <f t="shared" si="1"/>
        <v>5359725</v>
      </c>
      <c r="I18" s="72">
        <f t="shared" si="1"/>
        <v>17156460</v>
      </c>
      <c r="J18" s="72">
        <f t="shared" si="1"/>
        <v>5176779</v>
      </c>
      <c r="K18" s="72">
        <f t="shared" si="1"/>
        <v>5408069</v>
      </c>
      <c r="L18" s="72">
        <f t="shared" si="1"/>
        <v>6304146</v>
      </c>
      <c r="M18" s="72">
        <f t="shared" si="1"/>
        <v>16888994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34045454</v>
      </c>
      <c r="W18" s="72">
        <f t="shared" si="1"/>
        <v>45248812</v>
      </c>
      <c r="X18" s="72">
        <f t="shared" si="1"/>
        <v>-11203358</v>
      </c>
      <c r="Y18" s="66">
        <f>+IF(W18&lt;&gt;0,(X18/W18)*100,0)</f>
        <v>-24.75945224816068</v>
      </c>
      <c r="Z18" s="73">
        <f t="shared" si="1"/>
        <v>90497622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11902749</v>
      </c>
      <c r="E19" s="76">
        <f t="shared" si="2"/>
        <v>11902749</v>
      </c>
      <c r="F19" s="76">
        <f t="shared" si="2"/>
        <v>22001454</v>
      </c>
      <c r="G19" s="76">
        <f t="shared" si="2"/>
        <v>-2243636</v>
      </c>
      <c r="H19" s="76">
        <f t="shared" si="2"/>
        <v>-3267984</v>
      </c>
      <c r="I19" s="76">
        <f t="shared" si="2"/>
        <v>16489834</v>
      </c>
      <c r="J19" s="76">
        <f t="shared" si="2"/>
        <v>-3232475</v>
      </c>
      <c r="K19" s="76">
        <f t="shared" si="2"/>
        <v>17075109</v>
      </c>
      <c r="L19" s="76">
        <f t="shared" si="2"/>
        <v>-3723211</v>
      </c>
      <c r="M19" s="76">
        <f t="shared" si="2"/>
        <v>10119423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26609257</v>
      </c>
      <c r="W19" s="76">
        <f>IF(E10=E18,0,W10-W18)</f>
        <v>5951374</v>
      </c>
      <c r="X19" s="76">
        <f t="shared" si="2"/>
        <v>20657883</v>
      </c>
      <c r="Y19" s="77">
        <f>+IF(W19&lt;&gt;0,(X19/W19)*100,0)</f>
        <v>347.11115449978445</v>
      </c>
      <c r="Z19" s="78">
        <f t="shared" si="2"/>
        <v>11902749</v>
      </c>
    </row>
    <row r="20" spans="1:26" ht="13.5">
      <c r="A20" s="57" t="s">
        <v>44</v>
      </c>
      <c r="B20" s="18">
        <v>0</v>
      </c>
      <c r="C20" s="18">
        <v>0</v>
      </c>
      <c r="D20" s="58">
        <v>28647000</v>
      </c>
      <c r="E20" s="59">
        <v>28647000</v>
      </c>
      <c r="F20" s="59">
        <v>29276</v>
      </c>
      <c r="G20" s="59">
        <v>2067102</v>
      </c>
      <c r="H20" s="59">
        <v>1484500</v>
      </c>
      <c r="I20" s="59">
        <v>3580878</v>
      </c>
      <c r="J20" s="59">
        <v>2973134</v>
      </c>
      <c r="K20" s="59">
        <v>5488270</v>
      </c>
      <c r="L20" s="59">
        <v>2455045</v>
      </c>
      <c r="M20" s="59">
        <v>10916449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14497327</v>
      </c>
      <c r="W20" s="59">
        <v>14323500</v>
      </c>
      <c r="X20" s="59">
        <v>173827</v>
      </c>
      <c r="Y20" s="60">
        <v>1.21</v>
      </c>
      <c r="Z20" s="61">
        <v>28647000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40549749</v>
      </c>
      <c r="E22" s="87">
        <f t="shared" si="3"/>
        <v>40549749</v>
      </c>
      <c r="F22" s="87">
        <f t="shared" si="3"/>
        <v>22030730</v>
      </c>
      <c r="G22" s="87">
        <f t="shared" si="3"/>
        <v>-176534</v>
      </c>
      <c r="H22" s="87">
        <f t="shared" si="3"/>
        <v>-1783484</v>
      </c>
      <c r="I22" s="87">
        <f t="shared" si="3"/>
        <v>20070712</v>
      </c>
      <c r="J22" s="87">
        <f t="shared" si="3"/>
        <v>-259341</v>
      </c>
      <c r="K22" s="87">
        <f t="shared" si="3"/>
        <v>22563379</v>
      </c>
      <c r="L22" s="87">
        <f t="shared" si="3"/>
        <v>-1268166</v>
      </c>
      <c r="M22" s="87">
        <f t="shared" si="3"/>
        <v>21035872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41106584</v>
      </c>
      <c r="W22" s="87">
        <f t="shared" si="3"/>
        <v>20274874</v>
      </c>
      <c r="X22" s="87">
        <f t="shared" si="3"/>
        <v>20831710</v>
      </c>
      <c r="Y22" s="88">
        <f>+IF(W22&lt;&gt;0,(X22/W22)*100,0)</f>
        <v>102.74643383727071</v>
      </c>
      <c r="Z22" s="89">
        <f t="shared" si="3"/>
        <v>40549749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40549749</v>
      </c>
      <c r="E24" s="76">
        <f t="shared" si="4"/>
        <v>40549749</v>
      </c>
      <c r="F24" s="76">
        <f t="shared" si="4"/>
        <v>22030730</v>
      </c>
      <c r="G24" s="76">
        <f t="shared" si="4"/>
        <v>-176534</v>
      </c>
      <c r="H24" s="76">
        <f t="shared" si="4"/>
        <v>-1783484</v>
      </c>
      <c r="I24" s="76">
        <f t="shared" si="4"/>
        <v>20070712</v>
      </c>
      <c r="J24" s="76">
        <f t="shared" si="4"/>
        <v>-259341</v>
      </c>
      <c r="K24" s="76">
        <f t="shared" si="4"/>
        <v>22563379</v>
      </c>
      <c r="L24" s="76">
        <f t="shared" si="4"/>
        <v>-1268166</v>
      </c>
      <c r="M24" s="76">
        <f t="shared" si="4"/>
        <v>21035872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41106584</v>
      </c>
      <c r="W24" s="76">
        <f t="shared" si="4"/>
        <v>20274874</v>
      </c>
      <c r="X24" s="76">
        <f t="shared" si="4"/>
        <v>20831710</v>
      </c>
      <c r="Y24" s="77">
        <f>+IF(W24&lt;&gt;0,(X24/W24)*100,0)</f>
        <v>102.74643383727071</v>
      </c>
      <c r="Z24" s="78">
        <f t="shared" si="4"/>
        <v>40549749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39742490</v>
      </c>
      <c r="E27" s="99">
        <v>39742490</v>
      </c>
      <c r="F27" s="99">
        <v>29276</v>
      </c>
      <c r="G27" s="99">
        <v>4321292</v>
      </c>
      <c r="H27" s="99">
        <v>1860142</v>
      </c>
      <c r="I27" s="99">
        <v>6210710</v>
      </c>
      <c r="J27" s="99">
        <v>2973134</v>
      </c>
      <c r="K27" s="99">
        <v>5880516</v>
      </c>
      <c r="L27" s="99">
        <v>4684896</v>
      </c>
      <c r="M27" s="99">
        <v>13538546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19749256</v>
      </c>
      <c r="W27" s="99">
        <v>19871245</v>
      </c>
      <c r="X27" s="99">
        <v>-121989</v>
      </c>
      <c r="Y27" s="100">
        <v>-0.61</v>
      </c>
      <c r="Z27" s="101">
        <v>39742490</v>
      </c>
    </row>
    <row r="28" spans="1:26" ht="13.5">
      <c r="A28" s="102" t="s">
        <v>44</v>
      </c>
      <c r="B28" s="18">
        <v>0</v>
      </c>
      <c r="C28" s="18">
        <v>0</v>
      </c>
      <c r="D28" s="58">
        <v>30927000</v>
      </c>
      <c r="E28" s="59">
        <v>30927000</v>
      </c>
      <c r="F28" s="59">
        <v>29276</v>
      </c>
      <c r="G28" s="59">
        <v>3806667</v>
      </c>
      <c r="H28" s="59">
        <v>1484500</v>
      </c>
      <c r="I28" s="59">
        <v>5320443</v>
      </c>
      <c r="J28" s="59">
        <v>2973134</v>
      </c>
      <c r="K28" s="59">
        <v>5880516</v>
      </c>
      <c r="L28" s="59">
        <v>2910379</v>
      </c>
      <c r="M28" s="59">
        <v>11764029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17084472</v>
      </c>
      <c r="W28" s="59">
        <v>15463500</v>
      </c>
      <c r="X28" s="59">
        <v>1620972</v>
      </c>
      <c r="Y28" s="60">
        <v>10.48</v>
      </c>
      <c r="Z28" s="61">
        <v>30927000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8815490</v>
      </c>
      <c r="E31" s="59">
        <v>8815490</v>
      </c>
      <c r="F31" s="59">
        <v>0</v>
      </c>
      <c r="G31" s="59">
        <v>514625</v>
      </c>
      <c r="H31" s="59">
        <v>375642</v>
      </c>
      <c r="I31" s="59">
        <v>890267</v>
      </c>
      <c r="J31" s="59">
        <v>0</v>
      </c>
      <c r="K31" s="59">
        <v>0</v>
      </c>
      <c r="L31" s="59">
        <v>1774517</v>
      </c>
      <c r="M31" s="59">
        <v>1774517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2664784</v>
      </c>
      <c r="W31" s="59">
        <v>4407745</v>
      </c>
      <c r="X31" s="59">
        <v>-1742961</v>
      </c>
      <c r="Y31" s="60">
        <v>-39.54</v>
      </c>
      <c r="Z31" s="61">
        <v>8815490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39742490</v>
      </c>
      <c r="E32" s="99">
        <f t="shared" si="5"/>
        <v>39742490</v>
      </c>
      <c r="F32" s="99">
        <f t="shared" si="5"/>
        <v>29276</v>
      </c>
      <c r="G32" s="99">
        <f t="shared" si="5"/>
        <v>4321292</v>
      </c>
      <c r="H32" s="99">
        <f t="shared" si="5"/>
        <v>1860142</v>
      </c>
      <c r="I32" s="99">
        <f t="shared" si="5"/>
        <v>6210710</v>
      </c>
      <c r="J32" s="99">
        <f t="shared" si="5"/>
        <v>2973134</v>
      </c>
      <c r="K32" s="99">
        <f t="shared" si="5"/>
        <v>5880516</v>
      </c>
      <c r="L32" s="99">
        <f t="shared" si="5"/>
        <v>4684896</v>
      </c>
      <c r="M32" s="99">
        <f t="shared" si="5"/>
        <v>13538546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19749256</v>
      </c>
      <c r="W32" s="99">
        <f t="shared" si="5"/>
        <v>19871245</v>
      </c>
      <c r="X32" s="99">
        <f t="shared" si="5"/>
        <v>-121989</v>
      </c>
      <c r="Y32" s="100">
        <f>+IF(W32&lt;&gt;0,(X32/W32)*100,0)</f>
        <v>-0.6138971161595561</v>
      </c>
      <c r="Z32" s="101">
        <f t="shared" si="5"/>
        <v>39742490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26746780</v>
      </c>
      <c r="E35" s="59">
        <v>26746780</v>
      </c>
      <c r="F35" s="59">
        <v>51773150</v>
      </c>
      <c r="G35" s="59">
        <v>76503554</v>
      </c>
      <c r="H35" s="59">
        <v>0</v>
      </c>
      <c r="I35" s="59">
        <v>0</v>
      </c>
      <c r="J35" s="59">
        <v>0</v>
      </c>
      <c r="K35" s="59">
        <v>0</v>
      </c>
      <c r="L35" s="59">
        <v>80189729</v>
      </c>
      <c r="M35" s="59">
        <v>80189729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80189729</v>
      </c>
      <c r="W35" s="59">
        <v>13373390</v>
      </c>
      <c r="X35" s="59">
        <v>66816339</v>
      </c>
      <c r="Y35" s="60">
        <v>499.62</v>
      </c>
      <c r="Z35" s="61">
        <v>26746780</v>
      </c>
    </row>
    <row r="36" spans="1:26" ht="13.5">
      <c r="A36" s="57" t="s">
        <v>53</v>
      </c>
      <c r="B36" s="18">
        <v>0</v>
      </c>
      <c r="C36" s="18">
        <v>0</v>
      </c>
      <c r="D36" s="58">
        <v>254077878</v>
      </c>
      <c r="E36" s="59">
        <v>254077878</v>
      </c>
      <c r="F36" s="59">
        <v>189374747</v>
      </c>
      <c r="G36" s="59">
        <v>367398939</v>
      </c>
      <c r="H36" s="59">
        <v>0</v>
      </c>
      <c r="I36" s="59">
        <v>0</v>
      </c>
      <c r="J36" s="59">
        <v>0</v>
      </c>
      <c r="K36" s="59">
        <v>0</v>
      </c>
      <c r="L36" s="59">
        <v>332619860</v>
      </c>
      <c r="M36" s="59">
        <v>332619860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332619860</v>
      </c>
      <c r="W36" s="59">
        <v>127038939</v>
      </c>
      <c r="X36" s="59">
        <v>205580921</v>
      </c>
      <c r="Y36" s="60">
        <v>161.83</v>
      </c>
      <c r="Z36" s="61">
        <v>254077878</v>
      </c>
    </row>
    <row r="37" spans="1:26" ht="13.5">
      <c r="A37" s="57" t="s">
        <v>54</v>
      </c>
      <c r="B37" s="18">
        <v>0</v>
      </c>
      <c r="C37" s="18">
        <v>0</v>
      </c>
      <c r="D37" s="58">
        <v>4000000</v>
      </c>
      <c r="E37" s="59">
        <v>4000000</v>
      </c>
      <c r="F37" s="59">
        <v>12565205</v>
      </c>
      <c r="G37" s="59">
        <v>21731479</v>
      </c>
      <c r="H37" s="59">
        <v>0</v>
      </c>
      <c r="I37" s="59">
        <v>0</v>
      </c>
      <c r="J37" s="59">
        <v>0</v>
      </c>
      <c r="K37" s="59">
        <v>0</v>
      </c>
      <c r="L37" s="59">
        <v>33530121</v>
      </c>
      <c r="M37" s="59">
        <v>33530121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33530121</v>
      </c>
      <c r="W37" s="59">
        <v>2000000</v>
      </c>
      <c r="X37" s="59">
        <v>31530121</v>
      </c>
      <c r="Y37" s="60">
        <v>1576.51</v>
      </c>
      <c r="Z37" s="61">
        <v>4000000</v>
      </c>
    </row>
    <row r="38" spans="1:26" ht="13.5">
      <c r="A38" s="57" t="s">
        <v>55</v>
      </c>
      <c r="B38" s="18">
        <v>0</v>
      </c>
      <c r="C38" s="18">
        <v>0</v>
      </c>
      <c r="D38" s="58">
        <v>263729</v>
      </c>
      <c r="E38" s="59">
        <v>263729</v>
      </c>
      <c r="F38" s="59">
        <v>6241462</v>
      </c>
      <c r="G38" s="59">
        <v>12172857</v>
      </c>
      <c r="H38" s="59">
        <v>0</v>
      </c>
      <c r="I38" s="59">
        <v>0</v>
      </c>
      <c r="J38" s="59">
        <v>0</v>
      </c>
      <c r="K38" s="59">
        <v>0</v>
      </c>
      <c r="L38" s="59">
        <v>12172857</v>
      </c>
      <c r="M38" s="59">
        <v>12172857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12172857</v>
      </c>
      <c r="W38" s="59">
        <v>131865</v>
      </c>
      <c r="X38" s="59">
        <v>12040992</v>
      </c>
      <c r="Y38" s="60">
        <v>9131.3</v>
      </c>
      <c r="Z38" s="61">
        <v>263729</v>
      </c>
    </row>
    <row r="39" spans="1:26" ht="13.5">
      <c r="A39" s="57" t="s">
        <v>56</v>
      </c>
      <c r="B39" s="18">
        <v>0</v>
      </c>
      <c r="C39" s="18">
        <v>0</v>
      </c>
      <c r="D39" s="58">
        <v>276560929</v>
      </c>
      <c r="E39" s="59">
        <v>276560929</v>
      </c>
      <c r="F39" s="59">
        <v>222341230</v>
      </c>
      <c r="G39" s="59">
        <v>409998157</v>
      </c>
      <c r="H39" s="59">
        <v>0</v>
      </c>
      <c r="I39" s="59">
        <v>0</v>
      </c>
      <c r="J39" s="59">
        <v>0</v>
      </c>
      <c r="K39" s="59">
        <v>0</v>
      </c>
      <c r="L39" s="59">
        <v>367106612</v>
      </c>
      <c r="M39" s="59">
        <v>367106612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367106612</v>
      </c>
      <c r="W39" s="59">
        <v>138280465</v>
      </c>
      <c r="X39" s="59">
        <v>228826147</v>
      </c>
      <c r="Y39" s="60">
        <v>165.48</v>
      </c>
      <c r="Z39" s="61">
        <v>276560929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45371744</v>
      </c>
      <c r="E42" s="59">
        <v>45371744</v>
      </c>
      <c r="F42" s="59">
        <v>35987900</v>
      </c>
      <c r="G42" s="59">
        <v>-3801174</v>
      </c>
      <c r="H42" s="59">
        <v>-6121379</v>
      </c>
      <c r="I42" s="59">
        <v>26065347</v>
      </c>
      <c r="J42" s="59">
        <v>-3915435</v>
      </c>
      <c r="K42" s="59">
        <v>16170800</v>
      </c>
      <c r="L42" s="59">
        <v>5937161</v>
      </c>
      <c r="M42" s="59">
        <v>18192526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44257873</v>
      </c>
      <c r="W42" s="59">
        <v>52900226</v>
      </c>
      <c r="X42" s="59">
        <v>-8642353</v>
      </c>
      <c r="Y42" s="60">
        <v>-16.34</v>
      </c>
      <c r="Z42" s="61">
        <v>45371744</v>
      </c>
    </row>
    <row r="43" spans="1:26" ht="13.5">
      <c r="A43" s="57" t="s">
        <v>59</v>
      </c>
      <c r="B43" s="18">
        <v>0</v>
      </c>
      <c r="C43" s="18">
        <v>0</v>
      </c>
      <c r="D43" s="58">
        <v>-34667489</v>
      </c>
      <c r="E43" s="59">
        <v>-34667489</v>
      </c>
      <c r="F43" s="59">
        <v>-28276</v>
      </c>
      <c r="G43" s="59">
        <v>-3998203</v>
      </c>
      <c r="H43" s="59">
        <v>-1883456</v>
      </c>
      <c r="I43" s="59">
        <v>-5909935</v>
      </c>
      <c r="J43" s="59">
        <v>-2748383</v>
      </c>
      <c r="K43" s="59">
        <v>-5634242</v>
      </c>
      <c r="L43" s="59">
        <v>-4248434</v>
      </c>
      <c r="M43" s="59">
        <v>-12631059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-18540994</v>
      </c>
      <c r="W43" s="59">
        <v>-17091094</v>
      </c>
      <c r="X43" s="59">
        <v>-1449900</v>
      </c>
      <c r="Y43" s="60">
        <v>8.48</v>
      </c>
      <c r="Z43" s="61">
        <v>-34667489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13704256</v>
      </c>
      <c r="E45" s="99">
        <v>13704256</v>
      </c>
      <c r="F45" s="99">
        <v>65498304</v>
      </c>
      <c r="G45" s="99">
        <v>57698927</v>
      </c>
      <c r="H45" s="99">
        <v>49694092</v>
      </c>
      <c r="I45" s="99">
        <v>49694092</v>
      </c>
      <c r="J45" s="99">
        <v>43030274</v>
      </c>
      <c r="K45" s="99">
        <v>53566832</v>
      </c>
      <c r="L45" s="99">
        <v>55255559</v>
      </c>
      <c r="M45" s="99">
        <v>55255559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55255559</v>
      </c>
      <c r="W45" s="99">
        <v>38809133</v>
      </c>
      <c r="X45" s="99">
        <v>16446426</v>
      </c>
      <c r="Y45" s="100">
        <v>42.38</v>
      </c>
      <c r="Z45" s="101">
        <v>13704256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2028456</v>
      </c>
      <c r="C49" s="51">
        <v>0</v>
      </c>
      <c r="D49" s="128">
        <v>653736</v>
      </c>
      <c r="E49" s="53">
        <v>629013</v>
      </c>
      <c r="F49" s="53">
        <v>0</v>
      </c>
      <c r="G49" s="53">
        <v>0</v>
      </c>
      <c r="H49" s="53">
        <v>0</v>
      </c>
      <c r="I49" s="53">
        <v>595098</v>
      </c>
      <c r="J49" s="53">
        <v>0</v>
      </c>
      <c r="K49" s="53">
        <v>0</v>
      </c>
      <c r="L49" s="53">
        <v>0</v>
      </c>
      <c r="M49" s="53">
        <v>12774113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16680416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35528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35528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100.00001993953668</v>
      </c>
      <c r="E58" s="7">
        <f t="shared" si="6"/>
        <v>100.00001993953668</v>
      </c>
      <c r="F58" s="7">
        <f t="shared" si="6"/>
        <v>86.95415748075443</v>
      </c>
      <c r="G58" s="7">
        <f t="shared" si="6"/>
        <v>63.25272955460347</v>
      </c>
      <c r="H58" s="7">
        <f t="shared" si="6"/>
        <v>61.76686835379381</v>
      </c>
      <c r="I58" s="7">
        <f t="shared" si="6"/>
        <v>70.65667059472004</v>
      </c>
      <c r="J58" s="7">
        <f t="shared" si="6"/>
        <v>64.44903937712142</v>
      </c>
      <c r="K58" s="7">
        <f t="shared" si="6"/>
        <v>59.721741014288085</v>
      </c>
      <c r="L58" s="7">
        <f t="shared" si="6"/>
        <v>67.06000773241027</v>
      </c>
      <c r="M58" s="7">
        <f t="shared" si="6"/>
        <v>63.79254699267546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67.21950480351524</v>
      </c>
      <c r="W58" s="7">
        <f t="shared" si="6"/>
        <v>104.00001701507018</v>
      </c>
      <c r="X58" s="7">
        <f t="shared" si="6"/>
        <v>0</v>
      </c>
      <c r="Y58" s="7">
        <f t="shared" si="6"/>
        <v>0</v>
      </c>
      <c r="Z58" s="8">
        <f t="shared" si="6"/>
        <v>100.00001993953668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92.86761571821114</v>
      </c>
      <c r="G59" s="10">
        <f t="shared" si="7"/>
        <v>66.23389331318181</v>
      </c>
      <c r="H59" s="10">
        <f t="shared" si="7"/>
        <v>67.42548513192797</v>
      </c>
      <c r="I59" s="10">
        <f t="shared" si="7"/>
        <v>75.52466692207564</v>
      </c>
      <c r="J59" s="10">
        <f t="shared" si="7"/>
        <v>67.98063387039383</v>
      </c>
      <c r="K59" s="10">
        <f t="shared" si="7"/>
        <v>61.994110632498604</v>
      </c>
      <c r="L59" s="10">
        <f t="shared" si="7"/>
        <v>71.43234386375431</v>
      </c>
      <c r="M59" s="10">
        <f t="shared" si="7"/>
        <v>67.20664641039585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71.37673027954207</v>
      </c>
      <c r="W59" s="10">
        <f t="shared" si="7"/>
        <v>104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100.0000861843103</v>
      </c>
      <c r="E60" s="13">
        <f t="shared" si="7"/>
        <v>100.0000861843103</v>
      </c>
      <c r="F60" s="13">
        <f t="shared" si="7"/>
        <v>52.26156747351256</v>
      </c>
      <c r="G60" s="13">
        <f t="shared" si="7"/>
        <v>45.49801667721706</v>
      </c>
      <c r="H60" s="13">
        <f t="shared" si="7"/>
        <v>34.27706317586796</v>
      </c>
      <c r="I60" s="13">
        <f t="shared" si="7"/>
        <v>44.01102704540762</v>
      </c>
      <c r="J60" s="13">
        <f t="shared" si="7"/>
        <v>49.101750038717675</v>
      </c>
      <c r="K60" s="13">
        <f t="shared" si="7"/>
        <v>50.98006011599847</v>
      </c>
      <c r="L60" s="13">
        <f t="shared" si="7"/>
        <v>47.63932033384483</v>
      </c>
      <c r="M60" s="13">
        <f t="shared" si="7"/>
        <v>49.23600240911997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46.597752760759235</v>
      </c>
      <c r="W60" s="13">
        <f t="shared" si="7"/>
        <v>104.00015857913098</v>
      </c>
      <c r="X60" s="13">
        <f t="shared" si="7"/>
        <v>0</v>
      </c>
      <c r="Y60" s="13">
        <f t="shared" si="7"/>
        <v>0</v>
      </c>
      <c r="Z60" s="14">
        <f t="shared" si="7"/>
        <v>100.0000861843103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100.0008859200723</v>
      </c>
      <c r="E66" s="16">
        <f t="shared" si="7"/>
        <v>100.0008859200723</v>
      </c>
      <c r="F66" s="16">
        <f t="shared" si="7"/>
        <v>0</v>
      </c>
      <c r="G66" s="16">
        <f t="shared" si="7"/>
        <v>0</v>
      </c>
      <c r="H66" s="16">
        <f t="shared" si="7"/>
        <v>97.3913043478261</v>
      </c>
      <c r="I66" s="16">
        <f t="shared" si="7"/>
        <v>509.01508429458744</v>
      </c>
      <c r="J66" s="16">
        <f t="shared" si="7"/>
        <v>61.14366729678638</v>
      </c>
      <c r="K66" s="16">
        <f t="shared" si="7"/>
        <v>29.322347831640798</v>
      </c>
      <c r="L66" s="16">
        <f t="shared" si="7"/>
        <v>36.078490414533775</v>
      </c>
      <c r="M66" s="16">
        <f t="shared" si="7"/>
        <v>39.53165955418842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90.60581489632804</v>
      </c>
      <c r="W66" s="16">
        <f t="shared" si="7"/>
        <v>103.99900777830933</v>
      </c>
      <c r="X66" s="16">
        <f t="shared" si="7"/>
        <v>0</v>
      </c>
      <c r="Y66" s="16">
        <f t="shared" si="7"/>
        <v>0</v>
      </c>
      <c r="Z66" s="17">
        <f t="shared" si="7"/>
        <v>100.0008859200723</v>
      </c>
    </row>
    <row r="67" spans="1:26" ht="13.5" hidden="1">
      <c r="A67" s="40" t="s">
        <v>119</v>
      </c>
      <c r="B67" s="23"/>
      <c r="C67" s="23"/>
      <c r="D67" s="24">
        <v>15045485</v>
      </c>
      <c r="E67" s="25">
        <v>15045485</v>
      </c>
      <c r="F67" s="25">
        <v>1254185</v>
      </c>
      <c r="G67" s="25">
        <v>1251761</v>
      </c>
      <c r="H67" s="25">
        <v>1256732</v>
      </c>
      <c r="I67" s="25">
        <v>3762678</v>
      </c>
      <c r="J67" s="25">
        <v>1194069</v>
      </c>
      <c r="K67" s="25">
        <v>1255521</v>
      </c>
      <c r="L67" s="25">
        <v>1324296</v>
      </c>
      <c r="M67" s="25">
        <v>3773886</v>
      </c>
      <c r="N67" s="25"/>
      <c r="O67" s="25"/>
      <c r="P67" s="25"/>
      <c r="Q67" s="25"/>
      <c r="R67" s="25"/>
      <c r="S67" s="25"/>
      <c r="T67" s="25"/>
      <c r="U67" s="25"/>
      <c r="V67" s="25">
        <v>7536564</v>
      </c>
      <c r="W67" s="25">
        <v>7522743</v>
      </c>
      <c r="X67" s="25"/>
      <c r="Y67" s="24"/>
      <c r="Z67" s="26">
        <v>15045485</v>
      </c>
    </row>
    <row r="68" spans="1:26" ht="13.5" hidden="1">
      <c r="A68" s="36" t="s">
        <v>31</v>
      </c>
      <c r="B68" s="18"/>
      <c r="C68" s="18"/>
      <c r="D68" s="19">
        <v>12612000</v>
      </c>
      <c r="E68" s="20">
        <v>12612000</v>
      </c>
      <c r="F68" s="20">
        <v>1034647</v>
      </c>
      <c r="G68" s="20">
        <v>1032180</v>
      </c>
      <c r="H68" s="20">
        <v>1031472</v>
      </c>
      <c r="I68" s="20">
        <v>3098299</v>
      </c>
      <c r="J68" s="20">
        <v>963951</v>
      </c>
      <c r="K68" s="20">
        <v>1027275</v>
      </c>
      <c r="L68" s="20">
        <v>1090618</v>
      </c>
      <c r="M68" s="20">
        <v>3081844</v>
      </c>
      <c r="N68" s="20"/>
      <c r="O68" s="20"/>
      <c r="P68" s="20"/>
      <c r="Q68" s="20"/>
      <c r="R68" s="20"/>
      <c r="S68" s="20"/>
      <c r="T68" s="20"/>
      <c r="U68" s="20"/>
      <c r="V68" s="20">
        <v>6180143</v>
      </c>
      <c r="W68" s="20">
        <v>6306000</v>
      </c>
      <c r="X68" s="20"/>
      <c r="Y68" s="19"/>
      <c r="Z68" s="22">
        <v>12612000</v>
      </c>
    </row>
    <row r="69" spans="1:26" ht="13.5" hidden="1">
      <c r="A69" s="37" t="s">
        <v>32</v>
      </c>
      <c r="B69" s="18"/>
      <c r="C69" s="18"/>
      <c r="D69" s="19">
        <v>2320608</v>
      </c>
      <c r="E69" s="20">
        <v>2320608</v>
      </c>
      <c r="F69" s="20">
        <v>219538</v>
      </c>
      <c r="G69" s="20">
        <v>219581</v>
      </c>
      <c r="H69" s="20">
        <v>219625</v>
      </c>
      <c r="I69" s="20">
        <v>658744</v>
      </c>
      <c r="J69" s="20">
        <v>219538</v>
      </c>
      <c r="K69" s="20">
        <v>212589</v>
      </c>
      <c r="L69" s="20">
        <v>213752</v>
      </c>
      <c r="M69" s="20">
        <v>645879</v>
      </c>
      <c r="N69" s="20"/>
      <c r="O69" s="20"/>
      <c r="P69" s="20"/>
      <c r="Q69" s="20"/>
      <c r="R69" s="20"/>
      <c r="S69" s="20"/>
      <c r="T69" s="20"/>
      <c r="U69" s="20"/>
      <c r="V69" s="20">
        <v>1304623</v>
      </c>
      <c r="W69" s="20">
        <v>1160304</v>
      </c>
      <c r="X69" s="20"/>
      <c r="Y69" s="19"/>
      <c r="Z69" s="22">
        <v>2320608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>
        <v>2320608</v>
      </c>
      <c r="E74" s="20">
        <v>2320608</v>
      </c>
      <c r="F74" s="20">
        <v>219538</v>
      </c>
      <c r="G74" s="20">
        <v>219581</v>
      </c>
      <c r="H74" s="20">
        <v>219625</v>
      </c>
      <c r="I74" s="20">
        <v>658744</v>
      </c>
      <c r="J74" s="20">
        <v>219538</v>
      </c>
      <c r="K74" s="20">
        <v>212589</v>
      </c>
      <c r="L74" s="20">
        <v>213752</v>
      </c>
      <c r="M74" s="20">
        <v>645879</v>
      </c>
      <c r="N74" s="20"/>
      <c r="O74" s="20"/>
      <c r="P74" s="20"/>
      <c r="Q74" s="20"/>
      <c r="R74" s="20"/>
      <c r="S74" s="20"/>
      <c r="T74" s="20"/>
      <c r="U74" s="20"/>
      <c r="V74" s="20">
        <v>1304623</v>
      </c>
      <c r="W74" s="20">
        <v>1160304</v>
      </c>
      <c r="X74" s="20"/>
      <c r="Y74" s="19"/>
      <c r="Z74" s="22">
        <v>2320608</v>
      </c>
    </row>
    <row r="75" spans="1:26" ht="13.5" hidden="1">
      <c r="A75" s="39" t="s">
        <v>118</v>
      </c>
      <c r="B75" s="27"/>
      <c r="C75" s="27"/>
      <c r="D75" s="28">
        <v>112877</v>
      </c>
      <c r="E75" s="29">
        <v>112877</v>
      </c>
      <c r="F75" s="29"/>
      <c r="G75" s="29"/>
      <c r="H75" s="29">
        <v>5635</v>
      </c>
      <c r="I75" s="29">
        <v>5635</v>
      </c>
      <c r="J75" s="29">
        <v>10580</v>
      </c>
      <c r="K75" s="29">
        <v>15657</v>
      </c>
      <c r="L75" s="29">
        <v>19926</v>
      </c>
      <c r="M75" s="29">
        <v>46163</v>
      </c>
      <c r="N75" s="29"/>
      <c r="O75" s="29"/>
      <c r="P75" s="29"/>
      <c r="Q75" s="29"/>
      <c r="R75" s="29"/>
      <c r="S75" s="29"/>
      <c r="T75" s="29"/>
      <c r="U75" s="29"/>
      <c r="V75" s="29">
        <v>51798</v>
      </c>
      <c r="W75" s="29">
        <v>56439</v>
      </c>
      <c r="X75" s="29"/>
      <c r="Y75" s="28"/>
      <c r="Z75" s="30">
        <v>112877</v>
      </c>
    </row>
    <row r="76" spans="1:26" ht="13.5" hidden="1">
      <c r="A76" s="41" t="s">
        <v>120</v>
      </c>
      <c r="B76" s="31"/>
      <c r="C76" s="31"/>
      <c r="D76" s="32">
        <v>15045488</v>
      </c>
      <c r="E76" s="33">
        <v>15045488</v>
      </c>
      <c r="F76" s="33">
        <v>1090566</v>
      </c>
      <c r="G76" s="33">
        <v>791773</v>
      </c>
      <c r="H76" s="33">
        <v>776244</v>
      </c>
      <c r="I76" s="33">
        <v>2658583</v>
      </c>
      <c r="J76" s="33">
        <v>769566</v>
      </c>
      <c r="K76" s="33">
        <v>749819</v>
      </c>
      <c r="L76" s="33">
        <v>888073</v>
      </c>
      <c r="M76" s="33">
        <v>2407458</v>
      </c>
      <c r="N76" s="33"/>
      <c r="O76" s="33"/>
      <c r="P76" s="33"/>
      <c r="Q76" s="33"/>
      <c r="R76" s="33"/>
      <c r="S76" s="33"/>
      <c r="T76" s="33"/>
      <c r="U76" s="33"/>
      <c r="V76" s="33">
        <v>5066041</v>
      </c>
      <c r="W76" s="33">
        <v>7823654</v>
      </c>
      <c r="X76" s="33"/>
      <c r="Y76" s="32"/>
      <c r="Z76" s="34">
        <v>15045488</v>
      </c>
    </row>
    <row r="77" spans="1:26" ht="13.5" hidden="1">
      <c r="A77" s="36" t="s">
        <v>31</v>
      </c>
      <c r="B77" s="18"/>
      <c r="C77" s="18"/>
      <c r="D77" s="19">
        <v>12612000</v>
      </c>
      <c r="E77" s="20">
        <v>12612000</v>
      </c>
      <c r="F77" s="20">
        <v>960852</v>
      </c>
      <c r="G77" s="20">
        <v>683653</v>
      </c>
      <c r="H77" s="20">
        <v>695475</v>
      </c>
      <c r="I77" s="20">
        <v>2339980</v>
      </c>
      <c r="J77" s="20">
        <v>655300</v>
      </c>
      <c r="K77" s="20">
        <v>636850</v>
      </c>
      <c r="L77" s="20">
        <v>779054</v>
      </c>
      <c r="M77" s="20">
        <v>2071204</v>
      </c>
      <c r="N77" s="20"/>
      <c r="O77" s="20"/>
      <c r="P77" s="20"/>
      <c r="Q77" s="20"/>
      <c r="R77" s="20"/>
      <c r="S77" s="20"/>
      <c r="T77" s="20"/>
      <c r="U77" s="20"/>
      <c r="V77" s="20">
        <v>4411184</v>
      </c>
      <c r="W77" s="20">
        <v>6558240</v>
      </c>
      <c r="X77" s="20"/>
      <c r="Y77" s="19"/>
      <c r="Z77" s="22">
        <v>12612000</v>
      </c>
    </row>
    <row r="78" spans="1:26" ht="13.5" hidden="1">
      <c r="A78" s="37" t="s">
        <v>32</v>
      </c>
      <c r="B78" s="18"/>
      <c r="C78" s="18"/>
      <c r="D78" s="19">
        <v>2320610</v>
      </c>
      <c r="E78" s="20">
        <v>2320610</v>
      </c>
      <c r="F78" s="20">
        <v>114734</v>
      </c>
      <c r="G78" s="20">
        <v>99905</v>
      </c>
      <c r="H78" s="20">
        <v>75281</v>
      </c>
      <c r="I78" s="20">
        <v>289920</v>
      </c>
      <c r="J78" s="20">
        <v>107797</v>
      </c>
      <c r="K78" s="20">
        <v>108378</v>
      </c>
      <c r="L78" s="20">
        <v>101830</v>
      </c>
      <c r="M78" s="20">
        <v>318005</v>
      </c>
      <c r="N78" s="20"/>
      <c r="O78" s="20"/>
      <c r="P78" s="20"/>
      <c r="Q78" s="20"/>
      <c r="R78" s="20"/>
      <c r="S78" s="20"/>
      <c r="T78" s="20"/>
      <c r="U78" s="20"/>
      <c r="V78" s="20">
        <v>607925</v>
      </c>
      <c r="W78" s="20">
        <v>1206718</v>
      </c>
      <c r="X78" s="20"/>
      <c r="Y78" s="19"/>
      <c r="Z78" s="22">
        <v>2320610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>
        <v>2320610</v>
      </c>
      <c r="E81" s="20">
        <v>2320610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1206718</v>
      </c>
      <c r="X81" s="20"/>
      <c r="Y81" s="19"/>
      <c r="Z81" s="22">
        <v>2320610</v>
      </c>
    </row>
    <row r="82" spans="1:26" ht="13.5" hidden="1">
      <c r="A82" s="38" t="s">
        <v>116</v>
      </c>
      <c r="B82" s="18"/>
      <c r="C82" s="18"/>
      <c r="D82" s="19"/>
      <c r="E82" s="20"/>
      <c r="F82" s="20">
        <v>114734</v>
      </c>
      <c r="G82" s="20">
        <v>99905</v>
      </c>
      <c r="H82" s="20">
        <v>75281</v>
      </c>
      <c r="I82" s="20">
        <v>289920</v>
      </c>
      <c r="J82" s="20">
        <v>107797</v>
      </c>
      <c r="K82" s="20">
        <v>108378</v>
      </c>
      <c r="L82" s="20">
        <v>101830</v>
      </c>
      <c r="M82" s="20">
        <v>318005</v>
      </c>
      <c r="N82" s="20"/>
      <c r="O82" s="20"/>
      <c r="P82" s="20"/>
      <c r="Q82" s="20"/>
      <c r="R82" s="20"/>
      <c r="S82" s="20"/>
      <c r="T82" s="20"/>
      <c r="U82" s="20"/>
      <c r="V82" s="20">
        <v>607925</v>
      </c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112878</v>
      </c>
      <c r="E84" s="29">
        <v>112878</v>
      </c>
      <c r="F84" s="29">
        <v>14980</v>
      </c>
      <c r="G84" s="29">
        <v>8215</v>
      </c>
      <c r="H84" s="29">
        <v>5488</v>
      </c>
      <c r="I84" s="29">
        <v>28683</v>
      </c>
      <c r="J84" s="29">
        <v>6469</v>
      </c>
      <c r="K84" s="29">
        <v>4591</v>
      </c>
      <c r="L84" s="29">
        <v>7189</v>
      </c>
      <c r="M84" s="29">
        <v>18249</v>
      </c>
      <c r="N84" s="29"/>
      <c r="O84" s="29"/>
      <c r="P84" s="29"/>
      <c r="Q84" s="29"/>
      <c r="R84" s="29"/>
      <c r="S84" s="29"/>
      <c r="T84" s="29"/>
      <c r="U84" s="29"/>
      <c r="V84" s="29">
        <v>46932</v>
      </c>
      <c r="W84" s="29">
        <v>58696</v>
      </c>
      <c r="X84" s="29"/>
      <c r="Y84" s="28"/>
      <c r="Z84" s="30">
        <v>112878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144553353</v>
      </c>
      <c r="E6" s="59">
        <v>144553353</v>
      </c>
      <c r="F6" s="59">
        <v>10770</v>
      </c>
      <c r="G6" s="59">
        <v>74526</v>
      </c>
      <c r="H6" s="59">
        <v>5707</v>
      </c>
      <c r="I6" s="59">
        <v>91003</v>
      </c>
      <c r="J6" s="59">
        <v>30630914</v>
      </c>
      <c r="K6" s="59">
        <v>0</v>
      </c>
      <c r="L6" s="59">
        <v>33803986</v>
      </c>
      <c r="M6" s="59">
        <v>64434900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64525903</v>
      </c>
      <c r="W6" s="59">
        <v>72276677</v>
      </c>
      <c r="X6" s="59">
        <v>-7750774</v>
      </c>
      <c r="Y6" s="60">
        <v>-10.72</v>
      </c>
      <c r="Z6" s="61">
        <v>144553353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1587</v>
      </c>
      <c r="G7" s="59">
        <v>115151</v>
      </c>
      <c r="H7" s="59">
        <v>40391</v>
      </c>
      <c r="I7" s="59">
        <v>157129</v>
      </c>
      <c r="J7" s="59">
        <v>17759</v>
      </c>
      <c r="K7" s="59">
        <v>0</v>
      </c>
      <c r="L7" s="59">
        <v>8329</v>
      </c>
      <c r="M7" s="59">
        <v>26088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183217</v>
      </c>
      <c r="W7" s="59">
        <v>0</v>
      </c>
      <c r="X7" s="59">
        <v>183217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539560000</v>
      </c>
      <c r="E8" s="59">
        <v>539560000</v>
      </c>
      <c r="F8" s="59">
        <v>210602049</v>
      </c>
      <c r="G8" s="59">
        <v>890000</v>
      </c>
      <c r="H8" s="59">
        <v>-208572</v>
      </c>
      <c r="I8" s="59">
        <v>211283477</v>
      </c>
      <c r="J8" s="59">
        <v>0</v>
      </c>
      <c r="K8" s="59">
        <v>115361</v>
      </c>
      <c r="L8" s="59">
        <v>60366080</v>
      </c>
      <c r="M8" s="59">
        <v>60481441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271764918</v>
      </c>
      <c r="W8" s="59">
        <v>269780000</v>
      </c>
      <c r="X8" s="59">
        <v>1984918</v>
      </c>
      <c r="Y8" s="60">
        <v>0.74</v>
      </c>
      <c r="Z8" s="61">
        <v>539560000</v>
      </c>
    </row>
    <row r="9" spans="1:26" ht="13.5">
      <c r="A9" s="57" t="s">
        <v>35</v>
      </c>
      <c r="B9" s="18">
        <v>0</v>
      </c>
      <c r="C9" s="18">
        <v>0</v>
      </c>
      <c r="D9" s="58">
        <v>24491403</v>
      </c>
      <c r="E9" s="59">
        <v>24491403</v>
      </c>
      <c r="F9" s="59">
        <v>1517097</v>
      </c>
      <c r="G9" s="59">
        <v>500450</v>
      </c>
      <c r="H9" s="59">
        <v>232001</v>
      </c>
      <c r="I9" s="59">
        <v>2249548</v>
      </c>
      <c r="J9" s="59">
        <v>17393</v>
      </c>
      <c r="K9" s="59">
        <v>16910</v>
      </c>
      <c r="L9" s="59">
        <v>79163</v>
      </c>
      <c r="M9" s="59">
        <v>113466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2363014</v>
      </c>
      <c r="W9" s="59">
        <v>12245702</v>
      </c>
      <c r="X9" s="59">
        <v>-9882688</v>
      </c>
      <c r="Y9" s="60">
        <v>-80.7</v>
      </c>
      <c r="Z9" s="61">
        <v>24491403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708604756</v>
      </c>
      <c r="E10" s="65">
        <f t="shared" si="0"/>
        <v>708604756</v>
      </c>
      <c r="F10" s="65">
        <f t="shared" si="0"/>
        <v>212131503</v>
      </c>
      <c r="G10" s="65">
        <f t="shared" si="0"/>
        <v>1580127</v>
      </c>
      <c r="H10" s="65">
        <f t="shared" si="0"/>
        <v>69527</v>
      </c>
      <c r="I10" s="65">
        <f t="shared" si="0"/>
        <v>213781157</v>
      </c>
      <c r="J10" s="65">
        <f t="shared" si="0"/>
        <v>30666066</v>
      </c>
      <c r="K10" s="65">
        <f t="shared" si="0"/>
        <v>132271</v>
      </c>
      <c r="L10" s="65">
        <f t="shared" si="0"/>
        <v>94257558</v>
      </c>
      <c r="M10" s="65">
        <f t="shared" si="0"/>
        <v>125055895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338837052</v>
      </c>
      <c r="W10" s="65">
        <f t="shared" si="0"/>
        <v>354302379</v>
      </c>
      <c r="X10" s="65">
        <f t="shared" si="0"/>
        <v>-15465327</v>
      </c>
      <c r="Y10" s="66">
        <f>+IF(W10&lt;&gt;0,(X10/W10)*100,0)</f>
        <v>-4.365007947067722</v>
      </c>
      <c r="Z10" s="67">
        <f t="shared" si="0"/>
        <v>708604756</v>
      </c>
    </row>
    <row r="11" spans="1:26" ht="13.5">
      <c r="A11" s="57" t="s">
        <v>36</v>
      </c>
      <c r="B11" s="18">
        <v>0</v>
      </c>
      <c r="C11" s="18">
        <v>0</v>
      </c>
      <c r="D11" s="58">
        <v>306137771</v>
      </c>
      <c r="E11" s="59">
        <v>306137771</v>
      </c>
      <c r="F11" s="59">
        <v>14894170</v>
      </c>
      <c r="G11" s="59">
        <v>14218950</v>
      </c>
      <c r="H11" s="59">
        <v>15454649</v>
      </c>
      <c r="I11" s="59">
        <v>44567769</v>
      </c>
      <c r="J11" s="59">
        <v>24593206</v>
      </c>
      <c r="K11" s="59">
        <v>20130221</v>
      </c>
      <c r="L11" s="59">
        <v>17665204</v>
      </c>
      <c r="M11" s="59">
        <v>62388631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106956400</v>
      </c>
      <c r="W11" s="59">
        <v>153068886</v>
      </c>
      <c r="X11" s="59">
        <v>-46112486</v>
      </c>
      <c r="Y11" s="60">
        <v>-30.13</v>
      </c>
      <c r="Z11" s="61">
        <v>306137771</v>
      </c>
    </row>
    <row r="12" spans="1:26" ht="13.5">
      <c r="A12" s="57" t="s">
        <v>37</v>
      </c>
      <c r="B12" s="18">
        <v>0</v>
      </c>
      <c r="C12" s="18">
        <v>0</v>
      </c>
      <c r="D12" s="58">
        <v>9085243</v>
      </c>
      <c r="E12" s="59">
        <v>9085243</v>
      </c>
      <c r="F12" s="59">
        <v>690011</v>
      </c>
      <c r="G12" s="59">
        <v>689154</v>
      </c>
      <c r="H12" s="59">
        <v>710754</v>
      </c>
      <c r="I12" s="59">
        <v>2089919</v>
      </c>
      <c r="J12" s="59">
        <v>690404</v>
      </c>
      <c r="K12" s="59">
        <v>700521</v>
      </c>
      <c r="L12" s="59">
        <v>701501</v>
      </c>
      <c r="M12" s="59">
        <v>2092426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4182345</v>
      </c>
      <c r="W12" s="59">
        <v>4542622</v>
      </c>
      <c r="X12" s="59">
        <v>-360277</v>
      </c>
      <c r="Y12" s="60">
        <v>-7.93</v>
      </c>
      <c r="Z12" s="61">
        <v>9085243</v>
      </c>
    </row>
    <row r="13" spans="1:26" ht="13.5">
      <c r="A13" s="57" t="s">
        <v>106</v>
      </c>
      <c r="B13" s="18">
        <v>0</v>
      </c>
      <c r="C13" s="18">
        <v>0</v>
      </c>
      <c r="D13" s="58">
        <v>137510403</v>
      </c>
      <c r="E13" s="59">
        <v>137510403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68755202</v>
      </c>
      <c r="X13" s="59">
        <v>-68755202</v>
      </c>
      <c r="Y13" s="60">
        <v>-100</v>
      </c>
      <c r="Z13" s="61">
        <v>137510403</v>
      </c>
    </row>
    <row r="14" spans="1:26" ht="13.5">
      <c r="A14" s="57" t="s">
        <v>38</v>
      </c>
      <c r="B14" s="18">
        <v>0</v>
      </c>
      <c r="C14" s="18">
        <v>0</v>
      </c>
      <c r="D14" s="58">
        <v>650000</v>
      </c>
      <c r="E14" s="59">
        <v>650000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325000</v>
      </c>
      <c r="X14" s="59">
        <v>-325000</v>
      </c>
      <c r="Y14" s="60">
        <v>-100</v>
      </c>
      <c r="Z14" s="61">
        <v>650000</v>
      </c>
    </row>
    <row r="15" spans="1:26" ht="13.5">
      <c r="A15" s="57" t="s">
        <v>39</v>
      </c>
      <c r="B15" s="18">
        <v>0</v>
      </c>
      <c r="C15" s="18">
        <v>0</v>
      </c>
      <c r="D15" s="58">
        <v>181311256</v>
      </c>
      <c r="E15" s="59">
        <v>181311256</v>
      </c>
      <c r="F15" s="59">
        <v>26035</v>
      </c>
      <c r="G15" s="59">
        <v>7282822</v>
      </c>
      <c r="H15" s="59">
        <v>7807498</v>
      </c>
      <c r="I15" s="59">
        <v>15116355</v>
      </c>
      <c r="J15" s="59">
        <v>13413153</v>
      </c>
      <c r="K15" s="59">
        <v>1167267</v>
      </c>
      <c r="L15" s="59">
        <v>14920734</v>
      </c>
      <c r="M15" s="59">
        <v>29501154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44617509</v>
      </c>
      <c r="W15" s="59">
        <v>90655628</v>
      </c>
      <c r="X15" s="59">
        <v>-46038119</v>
      </c>
      <c r="Y15" s="60">
        <v>-50.78</v>
      </c>
      <c r="Z15" s="61">
        <v>181311256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138826352</v>
      </c>
      <c r="E17" s="59">
        <v>138826352</v>
      </c>
      <c r="F17" s="59">
        <v>8473168</v>
      </c>
      <c r="G17" s="59">
        <v>11693134</v>
      </c>
      <c r="H17" s="59">
        <v>4062437</v>
      </c>
      <c r="I17" s="59">
        <v>24228739</v>
      </c>
      <c r="J17" s="59">
        <v>10856934</v>
      </c>
      <c r="K17" s="59">
        <v>2797079</v>
      </c>
      <c r="L17" s="59">
        <v>12511465</v>
      </c>
      <c r="M17" s="59">
        <v>26165478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50394217</v>
      </c>
      <c r="W17" s="59">
        <v>69413176</v>
      </c>
      <c r="X17" s="59">
        <v>-19018959</v>
      </c>
      <c r="Y17" s="60">
        <v>-27.4</v>
      </c>
      <c r="Z17" s="61">
        <v>138826352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773521025</v>
      </c>
      <c r="E18" s="72">
        <f t="shared" si="1"/>
        <v>773521025</v>
      </c>
      <c r="F18" s="72">
        <f t="shared" si="1"/>
        <v>24083384</v>
      </c>
      <c r="G18" s="72">
        <f t="shared" si="1"/>
        <v>33884060</v>
      </c>
      <c r="H18" s="72">
        <f t="shared" si="1"/>
        <v>28035338</v>
      </c>
      <c r="I18" s="72">
        <f t="shared" si="1"/>
        <v>86002782</v>
      </c>
      <c r="J18" s="72">
        <f t="shared" si="1"/>
        <v>49553697</v>
      </c>
      <c r="K18" s="72">
        <f t="shared" si="1"/>
        <v>24795088</v>
      </c>
      <c r="L18" s="72">
        <f t="shared" si="1"/>
        <v>45798904</v>
      </c>
      <c r="M18" s="72">
        <f t="shared" si="1"/>
        <v>120147689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206150471</v>
      </c>
      <c r="W18" s="72">
        <f t="shared" si="1"/>
        <v>386760514</v>
      </c>
      <c r="X18" s="72">
        <f t="shared" si="1"/>
        <v>-180610043</v>
      </c>
      <c r="Y18" s="66">
        <f>+IF(W18&lt;&gt;0,(X18/W18)*100,0)</f>
        <v>-46.69815983334845</v>
      </c>
      <c r="Z18" s="73">
        <f t="shared" si="1"/>
        <v>773521025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-64916269</v>
      </c>
      <c r="E19" s="76">
        <f t="shared" si="2"/>
        <v>-64916269</v>
      </c>
      <c r="F19" s="76">
        <f t="shared" si="2"/>
        <v>188048119</v>
      </c>
      <c r="G19" s="76">
        <f t="shared" si="2"/>
        <v>-32303933</v>
      </c>
      <c r="H19" s="76">
        <f t="shared" si="2"/>
        <v>-27965811</v>
      </c>
      <c r="I19" s="76">
        <f t="shared" si="2"/>
        <v>127778375</v>
      </c>
      <c r="J19" s="76">
        <f t="shared" si="2"/>
        <v>-18887631</v>
      </c>
      <c r="K19" s="76">
        <f t="shared" si="2"/>
        <v>-24662817</v>
      </c>
      <c r="L19" s="76">
        <f t="shared" si="2"/>
        <v>48458654</v>
      </c>
      <c r="M19" s="76">
        <f t="shared" si="2"/>
        <v>4908206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132686581</v>
      </c>
      <c r="W19" s="76">
        <f>IF(E10=E18,0,W10-W18)</f>
        <v>-32458135</v>
      </c>
      <c r="X19" s="76">
        <f t="shared" si="2"/>
        <v>165144716</v>
      </c>
      <c r="Y19" s="77">
        <f>+IF(W19&lt;&gt;0,(X19/W19)*100,0)</f>
        <v>-508.7929913409997</v>
      </c>
      <c r="Z19" s="78">
        <f t="shared" si="2"/>
        <v>-64916269</v>
      </c>
    </row>
    <row r="20" spans="1:26" ht="13.5">
      <c r="A20" s="57" t="s">
        <v>44</v>
      </c>
      <c r="B20" s="18">
        <v>0</v>
      </c>
      <c r="C20" s="18">
        <v>0</v>
      </c>
      <c r="D20" s="58">
        <v>471099150</v>
      </c>
      <c r="E20" s="59">
        <v>471099150</v>
      </c>
      <c r="F20" s="59">
        <v>24226666</v>
      </c>
      <c r="G20" s="59">
        <v>3868000</v>
      </c>
      <c r="H20" s="59">
        <v>38085532</v>
      </c>
      <c r="I20" s="59">
        <v>66180198</v>
      </c>
      <c r="J20" s="59">
        <v>0</v>
      </c>
      <c r="K20" s="59">
        <v>2848182</v>
      </c>
      <c r="L20" s="59">
        <v>44226387</v>
      </c>
      <c r="M20" s="59">
        <v>47074569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113254767</v>
      </c>
      <c r="W20" s="59">
        <v>235549575</v>
      </c>
      <c r="X20" s="59">
        <v>-122294808</v>
      </c>
      <c r="Y20" s="60">
        <v>-51.92</v>
      </c>
      <c r="Z20" s="61">
        <v>471099150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406182881</v>
      </c>
      <c r="E22" s="87">
        <f t="shared" si="3"/>
        <v>406182881</v>
      </c>
      <c r="F22" s="87">
        <f t="shared" si="3"/>
        <v>212274785</v>
      </c>
      <c r="G22" s="87">
        <f t="shared" si="3"/>
        <v>-28435933</v>
      </c>
      <c r="H22" s="87">
        <f t="shared" si="3"/>
        <v>10119721</v>
      </c>
      <c r="I22" s="87">
        <f t="shared" si="3"/>
        <v>193958573</v>
      </c>
      <c r="J22" s="87">
        <f t="shared" si="3"/>
        <v>-18887631</v>
      </c>
      <c r="K22" s="87">
        <f t="shared" si="3"/>
        <v>-21814635</v>
      </c>
      <c r="L22" s="87">
        <f t="shared" si="3"/>
        <v>92685041</v>
      </c>
      <c r="M22" s="87">
        <f t="shared" si="3"/>
        <v>51982775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245941348</v>
      </c>
      <c r="W22" s="87">
        <f t="shared" si="3"/>
        <v>203091440</v>
      </c>
      <c r="X22" s="87">
        <f t="shared" si="3"/>
        <v>42849908</v>
      </c>
      <c r="Y22" s="88">
        <f>+IF(W22&lt;&gt;0,(X22/W22)*100,0)</f>
        <v>21.0988252385231</v>
      </c>
      <c r="Z22" s="89">
        <f t="shared" si="3"/>
        <v>406182881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406182881</v>
      </c>
      <c r="E24" s="76">
        <f t="shared" si="4"/>
        <v>406182881</v>
      </c>
      <c r="F24" s="76">
        <f t="shared" si="4"/>
        <v>212274785</v>
      </c>
      <c r="G24" s="76">
        <f t="shared" si="4"/>
        <v>-28435933</v>
      </c>
      <c r="H24" s="76">
        <f t="shared" si="4"/>
        <v>10119721</v>
      </c>
      <c r="I24" s="76">
        <f t="shared" si="4"/>
        <v>193958573</v>
      </c>
      <c r="J24" s="76">
        <f t="shared" si="4"/>
        <v>-18887631</v>
      </c>
      <c r="K24" s="76">
        <f t="shared" si="4"/>
        <v>-21814635</v>
      </c>
      <c r="L24" s="76">
        <f t="shared" si="4"/>
        <v>92685041</v>
      </c>
      <c r="M24" s="76">
        <f t="shared" si="4"/>
        <v>51982775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245941348</v>
      </c>
      <c r="W24" s="76">
        <f t="shared" si="4"/>
        <v>203091440</v>
      </c>
      <c r="X24" s="76">
        <f t="shared" si="4"/>
        <v>42849908</v>
      </c>
      <c r="Y24" s="77">
        <f>+IF(W24&lt;&gt;0,(X24/W24)*100,0)</f>
        <v>21.0988252385231</v>
      </c>
      <c r="Z24" s="78">
        <f t="shared" si="4"/>
        <v>406182881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543693400</v>
      </c>
      <c r="E27" s="99">
        <v>543693400</v>
      </c>
      <c r="F27" s="99">
        <v>0</v>
      </c>
      <c r="G27" s="99">
        <v>15227336</v>
      </c>
      <c r="H27" s="99">
        <v>20837273</v>
      </c>
      <c r="I27" s="99">
        <v>36064609</v>
      </c>
      <c r="J27" s="99">
        <v>23869127</v>
      </c>
      <c r="K27" s="99">
        <v>13783438</v>
      </c>
      <c r="L27" s="99">
        <v>40763584</v>
      </c>
      <c r="M27" s="99">
        <v>78416149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114480758</v>
      </c>
      <c r="W27" s="99">
        <v>271846700</v>
      </c>
      <c r="X27" s="99">
        <v>-157365942</v>
      </c>
      <c r="Y27" s="100">
        <v>-57.89</v>
      </c>
      <c r="Z27" s="101">
        <v>543693400</v>
      </c>
    </row>
    <row r="28" spans="1:26" ht="13.5">
      <c r="A28" s="102" t="s">
        <v>44</v>
      </c>
      <c r="B28" s="18">
        <v>0</v>
      </c>
      <c r="C28" s="18">
        <v>0</v>
      </c>
      <c r="D28" s="58">
        <v>471099000</v>
      </c>
      <c r="E28" s="59">
        <v>471099000</v>
      </c>
      <c r="F28" s="59">
        <v>0</v>
      </c>
      <c r="G28" s="59">
        <v>15201542</v>
      </c>
      <c r="H28" s="59">
        <v>20725447</v>
      </c>
      <c r="I28" s="59">
        <v>35926989</v>
      </c>
      <c r="J28" s="59">
        <v>23180347</v>
      </c>
      <c r="K28" s="59">
        <v>12983438</v>
      </c>
      <c r="L28" s="59">
        <v>2015283</v>
      </c>
      <c r="M28" s="59">
        <v>38179068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74106057</v>
      </c>
      <c r="W28" s="59">
        <v>235549500</v>
      </c>
      <c r="X28" s="59">
        <v>-161443443</v>
      </c>
      <c r="Y28" s="60">
        <v>-68.54</v>
      </c>
      <c r="Z28" s="61">
        <v>471099000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72594400</v>
      </c>
      <c r="E31" s="59">
        <v>72594400</v>
      </c>
      <c r="F31" s="59">
        <v>0</v>
      </c>
      <c r="G31" s="59">
        <v>25794</v>
      </c>
      <c r="H31" s="59">
        <v>111826</v>
      </c>
      <c r="I31" s="59">
        <v>137620</v>
      </c>
      <c r="J31" s="59">
        <v>688780</v>
      </c>
      <c r="K31" s="59">
        <v>800000</v>
      </c>
      <c r="L31" s="59">
        <v>38748301</v>
      </c>
      <c r="M31" s="59">
        <v>40237081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40374701</v>
      </c>
      <c r="W31" s="59">
        <v>36297200</v>
      </c>
      <c r="X31" s="59">
        <v>4077501</v>
      </c>
      <c r="Y31" s="60">
        <v>11.23</v>
      </c>
      <c r="Z31" s="61">
        <v>72594400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543693400</v>
      </c>
      <c r="E32" s="99">
        <f t="shared" si="5"/>
        <v>543693400</v>
      </c>
      <c r="F32" s="99">
        <f t="shared" si="5"/>
        <v>0</v>
      </c>
      <c r="G32" s="99">
        <f t="shared" si="5"/>
        <v>15227336</v>
      </c>
      <c r="H32" s="99">
        <f t="shared" si="5"/>
        <v>20837273</v>
      </c>
      <c r="I32" s="99">
        <f t="shared" si="5"/>
        <v>36064609</v>
      </c>
      <c r="J32" s="99">
        <f t="shared" si="5"/>
        <v>23869127</v>
      </c>
      <c r="K32" s="99">
        <f t="shared" si="5"/>
        <v>13783438</v>
      </c>
      <c r="L32" s="99">
        <f t="shared" si="5"/>
        <v>40763584</v>
      </c>
      <c r="M32" s="99">
        <f t="shared" si="5"/>
        <v>78416149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114480758</v>
      </c>
      <c r="W32" s="99">
        <f t="shared" si="5"/>
        <v>271846700</v>
      </c>
      <c r="X32" s="99">
        <f t="shared" si="5"/>
        <v>-157365942</v>
      </c>
      <c r="Y32" s="100">
        <f>+IF(W32&lt;&gt;0,(X32/W32)*100,0)</f>
        <v>-57.88775144226507</v>
      </c>
      <c r="Z32" s="101">
        <f t="shared" si="5"/>
        <v>543693400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597983847</v>
      </c>
      <c r="E35" s="59">
        <v>597983847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298991924</v>
      </c>
      <c r="X35" s="59">
        <v>-298991924</v>
      </c>
      <c r="Y35" s="60">
        <v>-100</v>
      </c>
      <c r="Z35" s="61">
        <v>597983847</v>
      </c>
    </row>
    <row r="36" spans="1:26" ht="13.5">
      <c r="A36" s="57" t="s">
        <v>53</v>
      </c>
      <c r="B36" s="18">
        <v>0</v>
      </c>
      <c r="C36" s="18">
        <v>0</v>
      </c>
      <c r="D36" s="58">
        <v>2264370935</v>
      </c>
      <c r="E36" s="59">
        <v>2264370935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1132185468</v>
      </c>
      <c r="X36" s="59">
        <v>-1132185468</v>
      </c>
      <c r="Y36" s="60">
        <v>-100</v>
      </c>
      <c r="Z36" s="61">
        <v>2264370935</v>
      </c>
    </row>
    <row r="37" spans="1:26" ht="13.5">
      <c r="A37" s="57" t="s">
        <v>54</v>
      </c>
      <c r="B37" s="18">
        <v>0</v>
      </c>
      <c r="C37" s="18">
        <v>0</v>
      </c>
      <c r="D37" s="58">
        <v>320414574</v>
      </c>
      <c r="E37" s="59">
        <v>320414574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160207287</v>
      </c>
      <c r="X37" s="59">
        <v>-160207287</v>
      </c>
      <c r="Y37" s="60">
        <v>-100</v>
      </c>
      <c r="Z37" s="61">
        <v>320414574</v>
      </c>
    </row>
    <row r="38" spans="1:26" ht="13.5">
      <c r="A38" s="57" t="s">
        <v>55</v>
      </c>
      <c r="B38" s="18">
        <v>0</v>
      </c>
      <c r="C38" s="18">
        <v>0</v>
      </c>
      <c r="D38" s="58">
        <v>8707879</v>
      </c>
      <c r="E38" s="59">
        <v>8707879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4353940</v>
      </c>
      <c r="X38" s="59">
        <v>-4353940</v>
      </c>
      <c r="Y38" s="60">
        <v>-100</v>
      </c>
      <c r="Z38" s="61">
        <v>8707879</v>
      </c>
    </row>
    <row r="39" spans="1:26" ht="13.5">
      <c r="A39" s="57" t="s">
        <v>56</v>
      </c>
      <c r="B39" s="18">
        <v>0</v>
      </c>
      <c r="C39" s="18">
        <v>0</v>
      </c>
      <c r="D39" s="58">
        <v>2533232329</v>
      </c>
      <c r="E39" s="59">
        <v>2533232329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1266616165</v>
      </c>
      <c r="X39" s="59">
        <v>-1266616165</v>
      </c>
      <c r="Y39" s="60">
        <v>-100</v>
      </c>
      <c r="Z39" s="61">
        <v>2533232329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563226058</v>
      </c>
      <c r="E42" s="59">
        <v>563226058</v>
      </c>
      <c r="F42" s="59">
        <v>1693441</v>
      </c>
      <c r="G42" s="59">
        <v>-27356257</v>
      </c>
      <c r="H42" s="59">
        <v>10119721</v>
      </c>
      <c r="I42" s="59">
        <v>-15543095</v>
      </c>
      <c r="J42" s="59">
        <v>32500980</v>
      </c>
      <c r="K42" s="59">
        <v>-24638552</v>
      </c>
      <c r="L42" s="59">
        <v>92685041</v>
      </c>
      <c r="M42" s="59">
        <v>100547469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85004374</v>
      </c>
      <c r="W42" s="59">
        <v>404706144</v>
      </c>
      <c r="X42" s="59">
        <v>-319701770</v>
      </c>
      <c r="Y42" s="60">
        <v>-79</v>
      </c>
      <c r="Z42" s="61">
        <v>563226058</v>
      </c>
    </row>
    <row r="43" spans="1:26" ht="13.5">
      <c r="A43" s="57" t="s">
        <v>59</v>
      </c>
      <c r="B43" s="18">
        <v>0</v>
      </c>
      <c r="C43" s="18">
        <v>0</v>
      </c>
      <c r="D43" s="58">
        <v>-543693206</v>
      </c>
      <c r="E43" s="59">
        <v>-543693206</v>
      </c>
      <c r="F43" s="59">
        <v>0</v>
      </c>
      <c r="G43" s="59">
        <v>-15227336</v>
      </c>
      <c r="H43" s="59">
        <v>-20837274</v>
      </c>
      <c r="I43" s="59">
        <v>-36064610</v>
      </c>
      <c r="J43" s="59">
        <v>-23869127</v>
      </c>
      <c r="K43" s="59">
        <v>-13783438</v>
      </c>
      <c r="L43" s="59">
        <v>-40763585</v>
      </c>
      <c r="M43" s="59">
        <v>-78416150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-114480760</v>
      </c>
      <c r="W43" s="59">
        <v>-213610923</v>
      </c>
      <c r="X43" s="59">
        <v>99130163</v>
      </c>
      <c r="Y43" s="60">
        <v>-46.41</v>
      </c>
      <c r="Z43" s="61">
        <v>-543693206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20532852</v>
      </c>
      <c r="E45" s="99">
        <v>20532852</v>
      </c>
      <c r="F45" s="99">
        <v>-5094190</v>
      </c>
      <c r="G45" s="99">
        <v>-47677783</v>
      </c>
      <c r="H45" s="99">
        <v>-58395336</v>
      </c>
      <c r="I45" s="99">
        <v>-58395336</v>
      </c>
      <c r="J45" s="99">
        <v>-49763483</v>
      </c>
      <c r="K45" s="99">
        <v>-88185473</v>
      </c>
      <c r="L45" s="99">
        <v>-36264017</v>
      </c>
      <c r="M45" s="99">
        <v>-36264017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-36264017</v>
      </c>
      <c r="W45" s="99">
        <v>192095221</v>
      </c>
      <c r="X45" s="99">
        <v>-228359238</v>
      </c>
      <c r="Y45" s="100">
        <v>-118.88</v>
      </c>
      <c r="Z45" s="101">
        <v>20532852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14609006</v>
      </c>
      <c r="C49" s="51">
        <v>0</v>
      </c>
      <c r="D49" s="128">
        <v>9301403</v>
      </c>
      <c r="E49" s="53">
        <v>9452632</v>
      </c>
      <c r="F49" s="53">
        <v>0</v>
      </c>
      <c r="G49" s="53">
        <v>0</v>
      </c>
      <c r="H49" s="53">
        <v>0</v>
      </c>
      <c r="I49" s="53">
        <v>7831950</v>
      </c>
      <c r="J49" s="53">
        <v>0</v>
      </c>
      <c r="K49" s="53">
        <v>0</v>
      </c>
      <c r="L49" s="53">
        <v>0</v>
      </c>
      <c r="M49" s="53">
        <v>104432810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10991530</v>
      </c>
      <c r="W49" s="53">
        <v>105361704</v>
      </c>
      <c r="X49" s="53">
        <v>628445390</v>
      </c>
      <c r="Y49" s="53">
        <v>890426425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1648406</v>
      </c>
      <c r="C51" s="51">
        <v>0</v>
      </c>
      <c r="D51" s="128">
        <v>8810646</v>
      </c>
      <c r="E51" s="53">
        <v>10558895</v>
      </c>
      <c r="F51" s="53">
        <v>0</v>
      </c>
      <c r="G51" s="53">
        <v>0</v>
      </c>
      <c r="H51" s="53">
        <v>0</v>
      </c>
      <c r="I51" s="53">
        <v>11794208</v>
      </c>
      <c r="J51" s="53">
        <v>0</v>
      </c>
      <c r="K51" s="53">
        <v>0</v>
      </c>
      <c r="L51" s="53">
        <v>0</v>
      </c>
      <c r="M51" s="53">
        <v>6843378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10909161</v>
      </c>
      <c r="W51" s="53">
        <v>94280966</v>
      </c>
      <c r="X51" s="53">
        <v>0</v>
      </c>
      <c r="Y51" s="53">
        <v>144845660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88.21503569687675</v>
      </c>
      <c r="E58" s="7">
        <f t="shared" si="6"/>
        <v>88.21503569687675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99.93852942161634</v>
      </c>
      <c r="K58" s="7">
        <f t="shared" si="6"/>
        <v>0</v>
      </c>
      <c r="L58" s="7">
        <f t="shared" si="6"/>
        <v>100</v>
      </c>
      <c r="M58" s="7">
        <f t="shared" si="6"/>
        <v>99.98888956140229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99.9889052308187</v>
      </c>
      <c r="W58" s="7">
        <f t="shared" si="6"/>
        <v>76.64067828422264</v>
      </c>
      <c r="X58" s="7">
        <f t="shared" si="6"/>
        <v>0</v>
      </c>
      <c r="Y58" s="7">
        <f t="shared" si="6"/>
        <v>0</v>
      </c>
      <c r="Z58" s="8">
        <f t="shared" si="6"/>
        <v>88.21503569687675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99.93852942161634</v>
      </c>
      <c r="K60" s="13">
        <f t="shared" si="7"/>
        <v>0</v>
      </c>
      <c r="L60" s="13">
        <f t="shared" si="7"/>
        <v>100</v>
      </c>
      <c r="M60" s="13">
        <f t="shared" si="7"/>
        <v>99.98888956140229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99.9889052308187</v>
      </c>
      <c r="W60" s="13">
        <f t="shared" si="7"/>
        <v>86.87938295779702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89.05217886006315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74.63739196719476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162579.45190928885</v>
      </c>
      <c r="K65" s="13">
        <f t="shared" si="7"/>
        <v>0</v>
      </c>
      <c r="L65" s="13">
        <f t="shared" si="7"/>
        <v>353339.458555451</v>
      </c>
      <c r="M65" s="13">
        <f t="shared" si="7"/>
        <v>226890.19932384844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54036.25155989581</v>
      </c>
      <c r="W65" s="13">
        <f t="shared" si="7"/>
        <v>87.29714285714286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163864756</v>
      </c>
      <c r="E67" s="25">
        <v>163864756</v>
      </c>
      <c r="F67" s="25">
        <v>10770</v>
      </c>
      <c r="G67" s="25">
        <v>74526</v>
      </c>
      <c r="H67" s="25">
        <v>5707</v>
      </c>
      <c r="I67" s="25">
        <v>91003</v>
      </c>
      <c r="J67" s="25">
        <v>30630914</v>
      </c>
      <c r="K67" s="25"/>
      <c r="L67" s="25">
        <v>33803986</v>
      </c>
      <c r="M67" s="25">
        <v>64434900</v>
      </c>
      <c r="N67" s="25"/>
      <c r="O67" s="25"/>
      <c r="P67" s="25"/>
      <c r="Q67" s="25"/>
      <c r="R67" s="25"/>
      <c r="S67" s="25"/>
      <c r="T67" s="25"/>
      <c r="U67" s="25"/>
      <c r="V67" s="25">
        <v>64525903</v>
      </c>
      <c r="W67" s="25">
        <v>81932379</v>
      </c>
      <c r="X67" s="25"/>
      <c r="Y67" s="24"/>
      <c r="Z67" s="26">
        <v>163864756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>
        <v>144553353</v>
      </c>
      <c r="E69" s="20">
        <v>144553353</v>
      </c>
      <c r="F69" s="20">
        <v>10770</v>
      </c>
      <c r="G69" s="20">
        <v>74526</v>
      </c>
      <c r="H69" s="20">
        <v>5707</v>
      </c>
      <c r="I69" s="20">
        <v>91003</v>
      </c>
      <c r="J69" s="20">
        <v>30630914</v>
      </c>
      <c r="K69" s="20"/>
      <c r="L69" s="20">
        <v>33803986</v>
      </c>
      <c r="M69" s="20">
        <v>64434900</v>
      </c>
      <c r="N69" s="20"/>
      <c r="O69" s="20"/>
      <c r="P69" s="20"/>
      <c r="Q69" s="20"/>
      <c r="R69" s="20"/>
      <c r="S69" s="20"/>
      <c r="T69" s="20"/>
      <c r="U69" s="20"/>
      <c r="V69" s="20">
        <v>64525903</v>
      </c>
      <c r="W69" s="20">
        <v>72276677</v>
      </c>
      <c r="X69" s="20"/>
      <c r="Y69" s="19"/>
      <c r="Z69" s="22">
        <v>144553353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>
        <v>122733535</v>
      </c>
      <c r="E71" s="20">
        <v>122733535</v>
      </c>
      <c r="F71" s="20"/>
      <c r="G71" s="20"/>
      <c r="H71" s="20"/>
      <c r="I71" s="20"/>
      <c r="J71" s="20">
        <v>27688876</v>
      </c>
      <c r="K71" s="20"/>
      <c r="L71" s="20">
        <v>34028535</v>
      </c>
      <c r="M71" s="20">
        <v>61717411</v>
      </c>
      <c r="N71" s="20"/>
      <c r="O71" s="20"/>
      <c r="P71" s="20"/>
      <c r="Q71" s="20"/>
      <c r="R71" s="20"/>
      <c r="S71" s="20"/>
      <c r="T71" s="20"/>
      <c r="U71" s="20"/>
      <c r="V71" s="20">
        <v>61717411</v>
      </c>
      <c r="W71" s="20">
        <v>61366768</v>
      </c>
      <c r="X71" s="20"/>
      <c r="Y71" s="19"/>
      <c r="Z71" s="22">
        <v>122733535</v>
      </c>
    </row>
    <row r="72" spans="1:26" ht="13.5" hidden="1">
      <c r="A72" s="38" t="s">
        <v>115</v>
      </c>
      <c r="B72" s="18"/>
      <c r="C72" s="18"/>
      <c r="D72" s="19">
        <v>21784818</v>
      </c>
      <c r="E72" s="20">
        <v>21784818</v>
      </c>
      <c r="F72" s="20"/>
      <c r="G72" s="20"/>
      <c r="H72" s="20"/>
      <c r="I72" s="20"/>
      <c r="J72" s="20">
        <v>2923209</v>
      </c>
      <c r="K72" s="20"/>
      <c r="L72" s="20">
        <v>-234116</v>
      </c>
      <c r="M72" s="20">
        <v>2689093</v>
      </c>
      <c r="N72" s="20"/>
      <c r="O72" s="20"/>
      <c r="P72" s="20"/>
      <c r="Q72" s="20"/>
      <c r="R72" s="20"/>
      <c r="S72" s="20"/>
      <c r="T72" s="20"/>
      <c r="U72" s="20"/>
      <c r="V72" s="20">
        <v>2689093</v>
      </c>
      <c r="W72" s="20">
        <v>10892409</v>
      </c>
      <c r="X72" s="20"/>
      <c r="Y72" s="19"/>
      <c r="Z72" s="22">
        <v>21784818</v>
      </c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>
        <v>35000</v>
      </c>
      <c r="E74" s="20">
        <v>35000</v>
      </c>
      <c r="F74" s="20">
        <v>10770</v>
      </c>
      <c r="G74" s="20">
        <v>74526</v>
      </c>
      <c r="H74" s="20">
        <v>5707</v>
      </c>
      <c r="I74" s="20">
        <v>91003</v>
      </c>
      <c r="J74" s="20">
        <v>18829</v>
      </c>
      <c r="K74" s="20"/>
      <c r="L74" s="20">
        <v>9567</v>
      </c>
      <c r="M74" s="20">
        <v>28396</v>
      </c>
      <c r="N74" s="20"/>
      <c r="O74" s="20"/>
      <c r="P74" s="20"/>
      <c r="Q74" s="20"/>
      <c r="R74" s="20"/>
      <c r="S74" s="20"/>
      <c r="T74" s="20"/>
      <c r="U74" s="20"/>
      <c r="V74" s="20">
        <v>119399</v>
      </c>
      <c r="W74" s="20">
        <v>17500</v>
      </c>
      <c r="X74" s="20"/>
      <c r="Y74" s="19"/>
      <c r="Z74" s="22">
        <v>35000</v>
      </c>
    </row>
    <row r="75" spans="1:26" ht="13.5" hidden="1">
      <c r="A75" s="39" t="s">
        <v>118</v>
      </c>
      <c r="B75" s="27"/>
      <c r="C75" s="27"/>
      <c r="D75" s="28">
        <v>19311403</v>
      </c>
      <c r="E75" s="29">
        <v>19311403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9655702</v>
      </c>
      <c r="X75" s="29"/>
      <c r="Y75" s="28"/>
      <c r="Z75" s="30">
        <v>19311403</v>
      </c>
    </row>
    <row r="76" spans="1:26" ht="13.5" hidden="1">
      <c r="A76" s="41" t="s">
        <v>120</v>
      </c>
      <c r="B76" s="31"/>
      <c r="C76" s="31"/>
      <c r="D76" s="32">
        <v>144553353</v>
      </c>
      <c r="E76" s="33">
        <v>144553353</v>
      </c>
      <c r="F76" s="33">
        <v>10770</v>
      </c>
      <c r="G76" s="33">
        <v>74526</v>
      </c>
      <c r="H76" s="33">
        <v>5707</v>
      </c>
      <c r="I76" s="33">
        <v>91003</v>
      </c>
      <c r="J76" s="33">
        <v>30612085</v>
      </c>
      <c r="K76" s="33">
        <v>11670</v>
      </c>
      <c r="L76" s="33">
        <v>33803986</v>
      </c>
      <c r="M76" s="33">
        <v>64427741</v>
      </c>
      <c r="N76" s="33"/>
      <c r="O76" s="33"/>
      <c r="P76" s="33"/>
      <c r="Q76" s="33"/>
      <c r="R76" s="33"/>
      <c r="S76" s="33"/>
      <c r="T76" s="33"/>
      <c r="U76" s="33"/>
      <c r="V76" s="33">
        <v>64518744</v>
      </c>
      <c r="W76" s="33">
        <v>62793531</v>
      </c>
      <c r="X76" s="33"/>
      <c r="Y76" s="32"/>
      <c r="Z76" s="34">
        <v>144553353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144553353</v>
      </c>
      <c r="E78" s="20">
        <v>144553353</v>
      </c>
      <c r="F78" s="20">
        <v>10770</v>
      </c>
      <c r="G78" s="20">
        <v>74526</v>
      </c>
      <c r="H78" s="20">
        <v>5707</v>
      </c>
      <c r="I78" s="20">
        <v>91003</v>
      </c>
      <c r="J78" s="20">
        <v>30612085</v>
      </c>
      <c r="K78" s="20">
        <v>11670</v>
      </c>
      <c r="L78" s="20">
        <v>33803986</v>
      </c>
      <c r="M78" s="20">
        <v>64427741</v>
      </c>
      <c r="N78" s="20"/>
      <c r="O78" s="20"/>
      <c r="P78" s="20"/>
      <c r="Q78" s="20"/>
      <c r="R78" s="20"/>
      <c r="S78" s="20"/>
      <c r="T78" s="20"/>
      <c r="U78" s="20"/>
      <c r="V78" s="20">
        <v>64518744</v>
      </c>
      <c r="W78" s="20">
        <v>62793531</v>
      </c>
      <c r="X78" s="20"/>
      <c r="Y78" s="19"/>
      <c r="Z78" s="22">
        <v>144553353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>
        <v>122733535</v>
      </c>
      <c r="E80" s="20">
        <v>122733535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54648444</v>
      </c>
      <c r="X80" s="20"/>
      <c r="Y80" s="19"/>
      <c r="Z80" s="22">
        <v>122733535</v>
      </c>
    </row>
    <row r="81" spans="1:26" ht="13.5" hidden="1">
      <c r="A81" s="38" t="s">
        <v>115</v>
      </c>
      <c r="B81" s="18"/>
      <c r="C81" s="18"/>
      <c r="D81" s="19">
        <v>21784818</v>
      </c>
      <c r="E81" s="20">
        <v>21784818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8129810</v>
      </c>
      <c r="X81" s="20"/>
      <c r="Y81" s="19"/>
      <c r="Z81" s="22">
        <v>21784818</v>
      </c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>
        <v>35000</v>
      </c>
      <c r="E83" s="20">
        <v>35000</v>
      </c>
      <c r="F83" s="20">
        <v>10770</v>
      </c>
      <c r="G83" s="20">
        <v>74526</v>
      </c>
      <c r="H83" s="20">
        <v>5707</v>
      </c>
      <c r="I83" s="20">
        <v>91003</v>
      </c>
      <c r="J83" s="20">
        <v>30612085</v>
      </c>
      <c r="K83" s="20">
        <v>11670</v>
      </c>
      <c r="L83" s="20">
        <v>33803986</v>
      </c>
      <c r="M83" s="20">
        <v>64427741</v>
      </c>
      <c r="N83" s="20"/>
      <c r="O83" s="20"/>
      <c r="P83" s="20"/>
      <c r="Q83" s="20"/>
      <c r="R83" s="20"/>
      <c r="S83" s="20"/>
      <c r="T83" s="20"/>
      <c r="U83" s="20"/>
      <c r="V83" s="20">
        <v>64518744</v>
      </c>
      <c r="W83" s="20">
        <v>15277</v>
      </c>
      <c r="X83" s="20"/>
      <c r="Y83" s="19"/>
      <c r="Z83" s="22">
        <v>35000</v>
      </c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12578000</v>
      </c>
      <c r="E5" s="59">
        <v>12578000</v>
      </c>
      <c r="F5" s="59">
        <v>1021888</v>
      </c>
      <c r="G5" s="59">
        <v>0</v>
      </c>
      <c r="H5" s="59">
        <v>817960</v>
      </c>
      <c r="I5" s="59">
        <v>1839848</v>
      </c>
      <c r="J5" s="59">
        <v>813692</v>
      </c>
      <c r="K5" s="59">
        <v>844839</v>
      </c>
      <c r="L5" s="59">
        <v>837824</v>
      </c>
      <c r="M5" s="59">
        <v>2496355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4336203</v>
      </c>
      <c r="W5" s="59">
        <v>6289000</v>
      </c>
      <c r="X5" s="59">
        <v>-1952797</v>
      </c>
      <c r="Y5" s="60">
        <v>-31.05</v>
      </c>
      <c r="Z5" s="61">
        <v>12578000</v>
      </c>
    </row>
    <row r="6" spans="1:26" ht="13.5">
      <c r="A6" s="57" t="s">
        <v>32</v>
      </c>
      <c r="B6" s="18">
        <v>0</v>
      </c>
      <c r="C6" s="18">
        <v>0</v>
      </c>
      <c r="D6" s="58">
        <v>97544203</v>
      </c>
      <c r="E6" s="59">
        <v>97544203</v>
      </c>
      <c r="F6" s="59">
        <v>11773481</v>
      </c>
      <c r="G6" s="59">
        <v>0</v>
      </c>
      <c r="H6" s="59">
        <v>6821625</v>
      </c>
      <c r="I6" s="59">
        <v>18595106</v>
      </c>
      <c r="J6" s="59">
        <v>7362259</v>
      </c>
      <c r="K6" s="59">
        <v>6601443</v>
      </c>
      <c r="L6" s="59">
        <v>0</v>
      </c>
      <c r="M6" s="59">
        <v>13963702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32558808</v>
      </c>
      <c r="W6" s="59">
        <v>48772102</v>
      </c>
      <c r="X6" s="59">
        <v>-16213294</v>
      </c>
      <c r="Y6" s="60">
        <v>-33.24</v>
      </c>
      <c r="Z6" s="61">
        <v>97544203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99021</v>
      </c>
      <c r="G7" s="59">
        <v>0</v>
      </c>
      <c r="H7" s="59">
        <v>9289</v>
      </c>
      <c r="I7" s="59">
        <v>108310</v>
      </c>
      <c r="J7" s="59">
        <v>4878</v>
      </c>
      <c r="K7" s="59">
        <v>17911</v>
      </c>
      <c r="L7" s="59">
        <v>5157</v>
      </c>
      <c r="M7" s="59">
        <v>27946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136256</v>
      </c>
      <c r="W7" s="59">
        <v>0</v>
      </c>
      <c r="X7" s="59">
        <v>136256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37033000</v>
      </c>
      <c r="E8" s="59">
        <v>37033000</v>
      </c>
      <c r="F8" s="59">
        <v>14353000</v>
      </c>
      <c r="G8" s="59">
        <v>0</v>
      </c>
      <c r="H8" s="59">
        <v>0</v>
      </c>
      <c r="I8" s="59">
        <v>14353000</v>
      </c>
      <c r="J8" s="59">
        <v>400000</v>
      </c>
      <c r="K8" s="59">
        <v>0</v>
      </c>
      <c r="L8" s="59">
        <v>17464000</v>
      </c>
      <c r="M8" s="59">
        <v>17864000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32217000</v>
      </c>
      <c r="W8" s="59">
        <v>18516500</v>
      </c>
      <c r="X8" s="59">
        <v>13700500</v>
      </c>
      <c r="Y8" s="60">
        <v>73.99</v>
      </c>
      <c r="Z8" s="61">
        <v>37033000</v>
      </c>
    </row>
    <row r="9" spans="1:26" ht="13.5">
      <c r="A9" s="57" t="s">
        <v>35</v>
      </c>
      <c r="B9" s="18">
        <v>0</v>
      </c>
      <c r="C9" s="18">
        <v>0</v>
      </c>
      <c r="D9" s="58">
        <v>38562646</v>
      </c>
      <c r="E9" s="59">
        <v>38562646</v>
      </c>
      <c r="F9" s="59">
        <v>7265452</v>
      </c>
      <c r="G9" s="59">
        <v>0</v>
      </c>
      <c r="H9" s="59">
        <v>2629701</v>
      </c>
      <c r="I9" s="59">
        <v>9895153</v>
      </c>
      <c r="J9" s="59">
        <v>26356536</v>
      </c>
      <c r="K9" s="59">
        <v>3847448</v>
      </c>
      <c r="L9" s="59">
        <v>8079144</v>
      </c>
      <c r="M9" s="59">
        <v>38283128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48178281</v>
      </c>
      <c r="W9" s="59">
        <v>19281323</v>
      </c>
      <c r="X9" s="59">
        <v>28896958</v>
      </c>
      <c r="Y9" s="60">
        <v>149.87</v>
      </c>
      <c r="Z9" s="61">
        <v>38562646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185717849</v>
      </c>
      <c r="E10" s="65">
        <f t="shared" si="0"/>
        <v>185717849</v>
      </c>
      <c r="F10" s="65">
        <f t="shared" si="0"/>
        <v>34512842</v>
      </c>
      <c r="G10" s="65">
        <f t="shared" si="0"/>
        <v>0</v>
      </c>
      <c r="H10" s="65">
        <f t="shared" si="0"/>
        <v>10278575</v>
      </c>
      <c r="I10" s="65">
        <f t="shared" si="0"/>
        <v>44791417</v>
      </c>
      <c r="J10" s="65">
        <f t="shared" si="0"/>
        <v>34937365</v>
      </c>
      <c r="K10" s="65">
        <f t="shared" si="0"/>
        <v>11311641</v>
      </c>
      <c r="L10" s="65">
        <f t="shared" si="0"/>
        <v>26386125</v>
      </c>
      <c r="M10" s="65">
        <f t="shared" si="0"/>
        <v>72635131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117426548</v>
      </c>
      <c r="W10" s="65">
        <f t="shared" si="0"/>
        <v>92858925</v>
      </c>
      <c r="X10" s="65">
        <f t="shared" si="0"/>
        <v>24567623</v>
      </c>
      <c r="Y10" s="66">
        <f>+IF(W10&lt;&gt;0,(X10/W10)*100,0)</f>
        <v>26.45693238425924</v>
      </c>
      <c r="Z10" s="67">
        <f t="shared" si="0"/>
        <v>185717849</v>
      </c>
    </row>
    <row r="11" spans="1:26" ht="13.5">
      <c r="A11" s="57" t="s">
        <v>36</v>
      </c>
      <c r="B11" s="18">
        <v>0</v>
      </c>
      <c r="C11" s="18">
        <v>0</v>
      </c>
      <c r="D11" s="58">
        <v>78776759</v>
      </c>
      <c r="E11" s="59">
        <v>78776759</v>
      </c>
      <c r="F11" s="59">
        <v>3315009</v>
      </c>
      <c r="G11" s="59">
        <v>0</v>
      </c>
      <c r="H11" s="59">
        <v>5846071</v>
      </c>
      <c r="I11" s="59">
        <v>9161080</v>
      </c>
      <c r="J11" s="59">
        <v>5589716</v>
      </c>
      <c r="K11" s="59">
        <v>5356893</v>
      </c>
      <c r="L11" s="59">
        <v>6111503</v>
      </c>
      <c r="M11" s="59">
        <v>17058112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26219192</v>
      </c>
      <c r="W11" s="59">
        <v>39388380</v>
      </c>
      <c r="X11" s="59">
        <v>-13169188</v>
      </c>
      <c r="Y11" s="60">
        <v>-33.43</v>
      </c>
      <c r="Z11" s="61">
        <v>78776759</v>
      </c>
    </row>
    <row r="12" spans="1:26" ht="13.5">
      <c r="A12" s="57" t="s">
        <v>37</v>
      </c>
      <c r="B12" s="18">
        <v>0</v>
      </c>
      <c r="C12" s="18">
        <v>0</v>
      </c>
      <c r="D12" s="58">
        <v>3451000</v>
      </c>
      <c r="E12" s="59">
        <v>3451000</v>
      </c>
      <c r="F12" s="59">
        <v>282076</v>
      </c>
      <c r="G12" s="59">
        <v>0</v>
      </c>
      <c r="H12" s="59">
        <v>303005</v>
      </c>
      <c r="I12" s="59">
        <v>585081</v>
      </c>
      <c r="J12" s="59">
        <v>303005</v>
      </c>
      <c r="K12" s="59">
        <v>303005</v>
      </c>
      <c r="L12" s="59">
        <v>303005</v>
      </c>
      <c r="M12" s="59">
        <v>909015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1494096</v>
      </c>
      <c r="W12" s="59">
        <v>1725500</v>
      </c>
      <c r="X12" s="59">
        <v>-231404</v>
      </c>
      <c r="Y12" s="60">
        <v>-13.41</v>
      </c>
      <c r="Z12" s="61">
        <v>3451000</v>
      </c>
    </row>
    <row r="13" spans="1:26" ht="13.5">
      <c r="A13" s="57" t="s">
        <v>106</v>
      </c>
      <c r="B13" s="18">
        <v>0</v>
      </c>
      <c r="C13" s="18">
        <v>0</v>
      </c>
      <c r="D13" s="58">
        <v>11996680</v>
      </c>
      <c r="E13" s="59">
        <v>11996680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5998340</v>
      </c>
      <c r="X13" s="59">
        <v>-5998340</v>
      </c>
      <c r="Y13" s="60">
        <v>-100</v>
      </c>
      <c r="Z13" s="61">
        <v>11996680</v>
      </c>
    </row>
    <row r="14" spans="1:26" ht="13.5">
      <c r="A14" s="57" t="s">
        <v>38</v>
      </c>
      <c r="B14" s="18">
        <v>0</v>
      </c>
      <c r="C14" s="18">
        <v>0</v>
      </c>
      <c r="D14" s="58">
        <v>800000</v>
      </c>
      <c r="E14" s="59">
        <v>800000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946209</v>
      </c>
      <c r="M14" s="59">
        <v>946209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946209</v>
      </c>
      <c r="W14" s="59">
        <v>400000</v>
      </c>
      <c r="X14" s="59">
        <v>546209</v>
      </c>
      <c r="Y14" s="60">
        <v>136.55</v>
      </c>
      <c r="Z14" s="61">
        <v>800000</v>
      </c>
    </row>
    <row r="15" spans="1:26" ht="13.5">
      <c r="A15" s="57" t="s">
        <v>39</v>
      </c>
      <c r="B15" s="18">
        <v>0</v>
      </c>
      <c r="C15" s="18">
        <v>0</v>
      </c>
      <c r="D15" s="58">
        <v>44094000</v>
      </c>
      <c r="E15" s="59">
        <v>44094000</v>
      </c>
      <c r="F15" s="59">
        <v>5000</v>
      </c>
      <c r="G15" s="59">
        <v>0</v>
      </c>
      <c r="H15" s="59">
        <v>5826218</v>
      </c>
      <c r="I15" s="59">
        <v>5831218</v>
      </c>
      <c r="J15" s="59">
        <v>4512836</v>
      </c>
      <c r="K15" s="59">
        <v>4551631</v>
      </c>
      <c r="L15" s="59">
        <v>4514654</v>
      </c>
      <c r="M15" s="59">
        <v>13579121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19410339</v>
      </c>
      <c r="W15" s="59">
        <v>22047000</v>
      </c>
      <c r="X15" s="59">
        <v>-2636661</v>
      </c>
      <c r="Y15" s="60">
        <v>-11.96</v>
      </c>
      <c r="Z15" s="61">
        <v>44094000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47107213</v>
      </c>
      <c r="E17" s="59">
        <v>47107213</v>
      </c>
      <c r="F17" s="59">
        <v>29007076</v>
      </c>
      <c r="G17" s="59">
        <v>0</v>
      </c>
      <c r="H17" s="59">
        <v>5943790</v>
      </c>
      <c r="I17" s="59">
        <v>34950866</v>
      </c>
      <c r="J17" s="59">
        <v>10536114</v>
      </c>
      <c r="K17" s="59">
        <v>11038080</v>
      </c>
      <c r="L17" s="59">
        <v>6414530</v>
      </c>
      <c r="M17" s="59">
        <v>27988724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62939590</v>
      </c>
      <c r="W17" s="59">
        <v>23553607</v>
      </c>
      <c r="X17" s="59">
        <v>39385983</v>
      </c>
      <c r="Y17" s="60">
        <v>167.22</v>
      </c>
      <c r="Z17" s="61">
        <v>47107213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186225652</v>
      </c>
      <c r="E18" s="72">
        <f t="shared" si="1"/>
        <v>186225652</v>
      </c>
      <c r="F18" s="72">
        <f t="shared" si="1"/>
        <v>32609161</v>
      </c>
      <c r="G18" s="72">
        <f t="shared" si="1"/>
        <v>0</v>
      </c>
      <c r="H18" s="72">
        <f t="shared" si="1"/>
        <v>17919084</v>
      </c>
      <c r="I18" s="72">
        <f t="shared" si="1"/>
        <v>50528245</v>
      </c>
      <c r="J18" s="72">
        <f t="shared" si="1"/>
        <v>20941671</v>
      </c>
      <c r="K18" s="72">
        <f t="shared" si="1"/>
        <v>21249609</v>
      </c>
      <c r="L18" s="72">
        <f t="shared" si="1"/>
        <v>18289901</v>
      </c>
      <c r="M18" s="72">
        <f t="shared" si="1"/>
        <v>60481181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111009426</v>
      </c>
      <c r="W18" s="72">
        <f t="shared" si="1"/>
        <v>93112827</v>
      </c>
      <c r="X18" s="72">
        <f t="shared" si="1"/>
        <v>17896599</v>
      </c>
      <c r="Y18" s="66">
        <f>+IF(W18&lt;&gt;0,(X18/W18)*100,0)</f>
        <v>19.220336850045374</v>
      </c>
      <c r="Z18" s="73">
        <f t="shared" si="1"/>
        <v>186225652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-507803</v>
      </c>
      <c r="E19" s="76">
        <f t="shared" si="2"/>
        <v>-507803</v>
      </c>
      <c r="F19" s="76">
        <f t="shared" si="2"/>
        <v>1903681</v>
      </c>
      <c r="G19" s="76">
        <f t="shared" si="2"/>
        <v>0</v>
      </c>
      <c r="H19" s="76">
        <f t="shared" si="2"/>
        <v>-7640509</v>
      </c>
      <c r="I19" s="76">
        <f t="shared" si="2"/>
        <v>-5736828</v>
      </c>
      <c r="J19" s="76">
        <f t="shared" si="2"/>
        <v>13995694</v>
      </c>
      <c r="K19" s="76">
        <f t="shared" si="2"/>
        <v>-9937968</v>
      </c>
      <c r="L19" s="76">
        <f t="shared" si="2"/>
        <v>8096224</v>
      </c>
      <c r="M19" s="76">
        <f t="shared" si="2"/>
        <v>12153950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6417122</v>
      </c>
      <c r="W19" s="76">
        <f>IF(E10=E18,0,W10-W18)</f>
        <v>-253902</v>
      </c>
      <c r="X19" s="76">
        <f t="shared" si="2"/>
        <v>6671024</v>
      </c>
      <c r="Y19" s="77">
        <f>+IF(W19&lt;&gt;0,(X19/W19)*100,0)</f>
        <v>-2627.4011232680327</v>
      </c>
      <c r="Z19" s="78">
        <f t="shared" si="2"/>
        <v>-507803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-507803</v>
      </c>
      <c r="E22" s="87">
        <f t="shared" si="3"/>
        <v>-507803</v>
      </c>
      <c r="F22" s="87">
        <f t="shared" si="3"/>
        <v>1903681</v>
      </c>
      <c r="G22" s="87">
        <f t="shared" si="3"/>
        <v>0</v>
      </c>
      <c r="H22" s="87">
        <f t="shared" si="3"/>
        <v>-7640509</v>
      </c>
      <c r="I22" s="87">
        <f t="shared" si="3"/>
        <v>-5736828</v>
      </c>
      <c r="J22" s="87">
        <f t="shared" si="3"/>
        <v>13995694</v>
      </c>
      <c r="K22" s="87">
        <f t="shared" si="3"/>
        <v>-9937968</v>
      </c>
      <c r="L22" s="87">
        <f t="shared" si="3"/>
        <v>8096224</v>
      </c>
      <c r="M22" s="87">
        <f t="shared" si="3"/>
        <v>12153950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6417122</v>
      </c>
      <c r="W22" s="87">
        <f t="shared" si="3"/>
        <v>-253902</v>
      </c>
      <c r="X22" s="87">
        <f t="shared" si="3"/>
        <v>6671024</v>
      </c>
      <c r="Y22" s="88">
        <f>+IF(W22&lt;&gt;0,(X22/W22)*100,0)</f>
        <v>-2627.4011232680327</v>
      </c>
      <c r="Z22" s="89">
        <f t="shared" si="3"/>
        <v>-507803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-507803</v>
      </c>
      <c r="E24" s="76">
        <f t="shared" si="4"/>
        <v>-507803</v>
      </c>
      <c r="F24" s="76">
        <f t="shared" si="4"/>
        <v>1903681</v>
      </c>
      <c r="G24" s="76">
        <f t="shared" si="4"/>
        <v>0</v>
      </c>
      <c r="H24" s="76">
        <f t="shared" si="4"/>
        <v>-7640509</v>
      </c>
      <c r="I24" s="76">
        <f t="shared" si="4"/>
        <v>-5736828</v>
      </c>
      <c r="J24" s="76">
        <f t="shared" si="4"/>
        <v>13995694</v>
      </c>
      <c r="K24" s="76">
        <f t="shared" si="4"/>
        <v>-9937968</v>
      </c>
      <c r="L24" s="76">
        <f t="shared" si="4"/>
        <v>8096224</v>
      </c>
      <c r="M24" s="76">
        <f t="shared" si="4"/>
        <v>12153950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6417122</v>
      </c>
      <c r="W24" s="76">
        <f t="shared" si="4"/>
        <v>-253902</v>
      </c>
      <c r="X24" s="76">
        <f t="shared" si="4"/>
        <v>6671024</v>
      </c>
      <c r="Y24" s="77">
        <f>+IF(W24&lt;&gt;0,(X24/W24)*100,0)</f>
        <v>-2627.4011232680327</v>
      </c>
      <c r="Z24" s="78">
        <f t="shared" si="4"/>
        <v>-507803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49684000</v>
      </c>
      <c r="E27" s="99">
        <v>49684000</v>
      </c>
      <c r="F27" s="99">
        <v>1863160</v>
      </c>
      <c r="G27" s="99">
        <v>1005376</v>
      </c>
      <c r="H27" s="99">
        <v>0</v>
      </c>
      <c r="I27" s="99">
        <v>2868536</v>
      </c>
      <c r="J27" s="99">
        <v>1402579</v>
      </c>
      <c r="K27" s="99">
        <v>2023144</v>
      </c>
      <c r="L27" s="99">
        <v>1502559</v>
      </c>
      <c r="M27" s="99">
        <v>4928282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7796818</v>
      </c>
      <c r="W27" s="99">
        <v>24842000</v>
      </c>
      <c r="X27" s="99">
        <v>-17045182</v>
      </c>
      <c r="Y27" s="100">
        <v>-68.61</v>
      </c>
      <c r="Z27" s="101">
        <v>49684000</v>
      </c>
    </row>
    <row r="28" spans="1:26" ht="13.5">
      <c r="A28" s="102" t="s">
        <v>44</v>
      </c>
      <c r="B28" s="18">
        <v>0</v>
      </c>
      <c r="C28" s="18">
        <v>0</v>
      </c>
      <c r="D28" s="58">
        <v>16844000</v>
      </c>
      <c r="E28" s="59">
        <v>16844000</v>
      </c>
      <c r="F28" s="59">
        <v>1863160</v>
      </c>
      <c r="G28" s="59">
        <v>1005376</v>
      </c>
      <c r="H28" s="59">
        <v>0</v>
      </c>
      <c r="I28" s="59">
        <v>2868536</v>
      </c>
      <c r="J28" s="59">
        <v>1402579</v>
      </c>
      <c r="K28" s="59">
        <v>2023144</v>
      </c>
      <c r="L28" s="59">
        <v>1502559</v>
      </c>
      <c r="M28" s="59">
        <v>4928282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7796818</v>
      </c>
      <c r="W28" s="59">
        <v>8422000</v>
      </c>
      <c r="X28" s="59">
        <v>-625182</v>
      </c>
      <c r="Y28" s="60">
        <v>-7.42</v>
      </c>
      <c r="Z28" s="61">
        <v>16844000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20000000</v>
      </c>
      <c r="E30" s="59">
        <v>20000000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10000000</v>
      </c>
      <c r="X30" s="59">
        <v>-10000000</v>
      </c>
      <c r="Y30" s="60">
        <v>-100</v>
      </c>
      <c r="Z30" s="61">
        <v>20000000</v>
      </c>
    </row>
    <row r="31" spans="1:26" ht="13.5">
      <c r="A31" s="57" t="s">
        <v>49</v>
      </c>
      <c r="B31" s="18">
        <v>0</v>
      </c>
      <c r="C31" s="18">
        <v>0</v>
      </c>
      <c r="D31" s="58">
        <v>12840000</v>
      </c>
      <c r="E31" s="59">
        <v>12840000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6420000</v>
      </c>
      <c r="X31" s="59">
        <v>-6420000</v>
      </c>
      <c r="Y31" s="60">
        <v>-100</v>
      </c>
      <c r="Z31" s="61">
        <v>12840000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49684000</v>
      </c>
      <c r="E32" s="99">
        <f t="shared" si="5"/>
        <v>49684000</v>
      </c>
      <c r="F32" s="99">
        <f t="shared" si="5"/>
        <v>1863160</v>
      </c>
      <c r="G32" s="99">
        <f t="shared" si="5"/>
        <v>1005376</v>
      </c>
      <c r="H32" s="99">
        <f t="shared" si="5"/>
        <v>0</v>
      </c>
      <c r="I32" s="99">
        <f t="shared" si="5"/>
        <v>2868536</v>
      </c>
      <c r="J32" s="99">
        <f t="shared" si="5"/>
        <v>1402579</v>
      </c>
      <c r="K32" s="99">
        <f t="shared" si="5"/>
        <v>2023144</v>
      </c>
      <c r="L32" s="99">
        <f t="shared" si="5"/>
        <v>1502559</v>
      </c>
      <c r="M32" s="99">
        <f t="shared" si="5"/>
        <v>4928282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7796818</v>
      </c>
      <c r="W32" s="99">
        <f t="shared" si="5"/>
        <v>24842000</v>
      </c>
      <c r="X32" s="99">
        <f t="shared" si="5"/>
        <v>-17045182</v>
      </c>
      <c r="Y32" s="100">
        <f>+IF(W32&lt;&gt;0,(X32/W32)*100,0)</f>
        <v>-68.61437082360519</v>
      </c>
      <c r="Z32" s="101">
        <f t="shared" si="5"/>
        <v>49684000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123910483</v>
      </c>
      <c r="C35" s="18">
        <v>0</v>
      </c>
      <c r="D35" s="58">
        <v>139129000</v>
      </c>
      <c r="E35" s="59">
        <v>139129000</v>
      </c>
      <c r="F35" s="59">
        <v>148203</v>
      </c>
      <c r="G35" s="59">
        <v>0</v>
      </c>
      <c r="H35" s="59">
        <v>113474338</v>
      </c>
      <c r="I35" s="59">
        <v>113474338</v>
      </c>
      <c r="J35" s="59">
        <v>116802847</v>
      </c>
      <c r="K35" s="59">
        <v>122642988</v>
      </c>
      <c r="L35" s="59">
        <v>119093571</v>
      </c>
      <c r="M35" s="59">
        <v>119093571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119093571</v>
      </c>
      <c r="W35" s="59">
        <v>69564500</v>
      </c>
      <c r="X35" s="59">
        <v>49529071</v>
      </c>
      <c r="Y35" s="60">
        <v>71.2</v>
      </c>
      <c r="Z35" s="61">
        <v>139129000</v>
      </c>
    </row>
    <row r="36" spans="1:26" ht="13.5">
      <c r="A36" s="57" t="s">
        <v>53</v>
      </c>
      <c r="B36" s="18">
        <v>369220604</v>
      </c>
      <c r="C36" s="18">
        <v>0</v>
      </c>
      <c r="D36" s="58">
        <v>419434000</v>
      </c>
      <c r="E36" s="59">
        <v>419434000</v>
      </c>
      <c r="F36" s="59">
        <v>175081</v>
      </c>
      <c r="G36" s="59">
        <v>0</v>
      </c>
      <c r="H36" s="59">
        <v>385106744</v>
      </c>
      <c r="I36" s="59">
        <v>385106744</v>
      </c>
      <c r="J36" s="59">
        <v>399849615</v>
      </c>
      <c r="K36" s="59">
        <v>419842096</v>
      </c>
      <c r="L36" s="59">
        <v>388433352</v>
      </c>
      <c r="M36" s="59">
        <v>388433352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388433352</v>
      </c>
      <c r="W36" s="59">
        <v>209717000</v>
      </c>
      <c r="X36" s="59">
        <v>178716352</v>
      </c>
      <c r="Y36" s="60">
        <v>85.22</v>
      </c>
      <c r="Z36" s="61">
        <v>419434000</v>
      </c>
    </row>
    <row r="37" spans="1:26" ht="13.5">
      <c r="A37" s="57" t="s">
        <v>54</v>
      </c>
      <c r="B37" s="18">
        <v>77381512</v>
      </c>
      <c r="C37" s="18">
        <v>0</v>
      </c>
      <c r="D37" s="58">
        <v>59235000</v>
      </c>
      <c r="E37" s="59">
        <v>59235000</v>
      </c>
      <c r="F37" s="59">
        <v>72839</v>
      </c>
      <c r="G37" s="59">
        <v>0</v>
      </c>
      <c r="H37" s="59">
        <v>79969147</v>
      </c>
      <c r="I37" s="59">
        <v>79969147</v>
      </c>
      <c r="J37" s="59">
        <v>73910862</v>
      </c>
      <c r="K37" s="59">
        <v>77606405</v>
      </c>
      <c r="L37" s="59">
        <v>77302414</v>
      </c>
      <c r="M37" s="59">
        <v>77302414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77302414</v>
      </c>
      <c r="W37" s="59">
        <v>29617500</v>
      </c>
      <c r="X37" s="59">
        <v>47684914</v>
      </c>
      <c r="Y37" s="60">
        <v>161</v>
      </c>
      <c r="Z37" s="61">
        <v>59235000</v>
      </c>
    </row>
    <row r="38" spans="1:26" ht="13.5">
      <c r="A38" s="57" t="s">
        <v>55</v>
      </c>
      <c r="B38" s="18">
        <v>26706351</v>
      </c>
      <c r="C38" s="18">
        <v>0</v>
      </c>
      <c r="D38" s="58">
        <v>24502000</v>
      </c>
      <c r="E38" s="59">
        <v>24502000</v>
      </c>
      <c r="F38" s="59">
        <v>14274</v>
      </c>
      <c r="G38" s="59">
        <v>0</v>
      </c>
      <c r="H38" s="59">
        <v>15325860</v>
      </c>
      <c r="I38" s="59">
        <v>15325860</v>
      </c>
      <c r="J38" s="59">
        <v>15310638</v>
      </c>
      <c r="K38" s="59">
        <v>16076169</v>
      </c>
      <c r="L38" s="59">
        <v>15296595</v>
      </c>
      <c r="M38" s="59">
        <v>15296595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15296595</v>
      </c>
      <c r="W38" s="59">
        <v>12251000</v>
      </c>
      <c r="X38" s="59">
        <v>3045595</v>
      </c>
      <c r="Y38" s="60">
        <v>24.86</v>
      </c>
      <c r="Z38" s="61">
        <v>24502000</v>
      </c>
    </row>
    <row r="39" spans="1:26" ht="13.5">
      <c r="A39" s="57" t="s">
        <v>56</v>
      </c>
      <c r="B39" s="18">
        <v>389043224</v>
      </c>
      <c r="C39" s="18">
        <v>0</v>
      </c>
      <c r="D39" s="58">
        <v>474826000</v>
      </c>
      <c r="E39" s="59">
        <v>474826000</v>
      </c>
      <c r="F39" s="59">
        <v>236171</v>
      </c>
      <c r="G39" s="59">
        <v>0</v>
      </c>
      <c r="H39" s="59">
        <v>403286075</v>
      </c>
      <c r="I39" s="59">
        <v>403286075</v>
      </c>
      <c r="J39" s="59">
        <v>427430962</v>
      </c>
      <c r="K39" s="59">
        <v>448802510</v>
      </c>
      <c r="L39" s="59">
        <v>414927914</v>
      </c>
      <c r="M39" s="59">
        <v>414927914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414927914</v>
      </c>
      <c r="W39" s="59">
        <v>237413000</v>
      </c>
      <c r="X39" s="59">
        <v>177514914</v>
      </c>
      <c r="Y39" s="60">
        <v>74.77</v>
      </c>
      <c r="Z39" s="61">
        <v>474826000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8161000</v>
      </c>
      <c r="E42" s="59">
        <v>8161000</v>
      </c>
      <c r="F42" s="59">
        <v>1445546</v>
      </c>
      <c r="G42" s="59">
        <v>-3557476</v>
      </c>
      <c r="H42" s="59">
        <v>-1042360</v>
      </c>
      <c r="I42" s="59">
        <v>-3154290</v>
      </c>
      <c r="J42" s="59">
        <v>2719818</v>
      </c>
      <c r="K42" s="59">
        <v>7747540</v>
      </c>
      <c r="L42" s="59">
        <v>4133925</v>
      </c>
      <c r="M42" s="59">
        <v>14601283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11446993</v>
      </c>
      <c r="W42" s="59">
        <v>12980000</v>
      </c>
      <c r="X42" s="59">
        <v>-1533007</v>
      </c>
      <c r="Y42" s="60">
        <v>-11.81</v>
      </c>
      <c r="Z42" s="61">
        <v>8161000</v>
      </c>
    </row>
    <row r="43" spans="1:26" ht="13.5">
      <c r="A43" s="57" t="s">
        <v>59</v>
      </c>
      <c r="B43" s="18">
        <v>0</v>
      </c>
      <c r="C43" s="18">
        <v>0</v>
      </c>
      <c r="D43" s="58">
        <v>-20980000</v>
      </c>
      <c r="E43" s="59">
        <v>-20980000</v>
      </c>
      <c r="F43" s="59">
        <v>0</v>
      </c>
      <c r="G43" s="59">
        <v>0</v>
      </c>
      <c r="H43" s="59">
        <v>-1616667</v>
      </c>
      <c r="I43" s="59">
        <v>-1616667</v>
      </c>
      <c r="J43" s="59">
        <v>-1402542</v>
      </c>
      <c r="K43" s="59">
        <v>-1616164</v>
      </c>
      <c r="L43" s="59">
        <v>-1502560</v>
      </c>
      <c r="M43" s="59">
        <v>-4521266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-6137933</v>
      </c>
      <c r="W43" s="59">
        <v>-10489000</v>
      </c>
      <c r="X43" s="59">
        <v>4351067</v>
      </c>
      <c r="Y43" s="60">
        <v>-41.48</v>
      </c>
      <c r="Z43" s="61">
        <v>-20980000</v>
      </c>
    </row>
    <row r="44" spans="1:26" ht="13.5">
      <c r="A44" s="57" t="s">
        <v>60</v>
      </c>
      <c r="B44" s="18">
        <v>0</v>
      </c>
      <c r="C44" s="18">
        <v>0</v>
      </c>
      <c r="D44" s="58">
        <v>18212000</v>
      </c>
      <c r="E44" s="59">
        <v>18212000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20000000</v>
      </c>
      <c r="X44" s="59">
        <v>-20000000</v>
      </c>
      <c r="Y44" s="60">
        <v>-100</v>
      </c>
      <c r="Z44" s="61">
        <v>18212000</v>
      </c>
    </row>
    <row r="45" spans="1:26" ht="13.5">
      <c r="A45" s="69" t="s">
        <v>61</v>
      </c>
      <c r="B45" s="21">
        <v>0</v>
      </c>
      <c r="C45" s="21">
        <v>0</v>
      </c>
      <c r="D45" s="98">
        <v>13567000</v>
      </c>
      <c r="E45" s="99">
        <v>13567000</v>
      </c>
      <c r="F45" s="99">
        <v>3218546</v>
      </c>
      <c r="G45" s="99">
        <v>-338930</v>
      </c>
      <c r="H45" s="99">
        <v>-2997957</v>
      </c>
      <c r="I45" s="99">
        <v>-2997957</v>
      </c>
      <c r="J45" s="99">
        <v>-1680681</v>
      </c>
      <c r="K45" s="99">
        <v>4450695</v>
      </c>
      <c r="L45" s="99">
        <v>7082060</v>
      </c>
      <c r="M45" s="99">
        <v>7082060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7082060</v>
      </c>
      <c r="W45" s="99">
        <v>30665000</v>
      </c>
      <c r="X45" s="99">
        <v>-23582940</v>
      </c>
      <c r="Y45" s="100">
        <v>-76.91</v>
      </c>
      <c r="Z45" s="101">
        <v>13567000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7584319</v>
      </c>
      <c r="C49" s="51">
        <v>0</v>
      </c>
      <c r="D49" s="128">
        <v>3639811</v>
      </c>
      <c r="E49" s="53">
        <v>3249076</v>
      </c>
      <c r="F49" s="53">
        <v>0</v>
      </c>
      <c r="G49" s="53">
        <v>0</v>
      </c>
      <c r="H49" s="53">
        <v>0</v>
      </c>
      <c r="I49" s="53">
        <v>1167846</v>
      </c>
      <c r="J49" s="53">
        <v>0</v>
      </c>
      <c r="K49" s="53">
        <v>0</v>
      </c>
      <c r="L49" s="53">
        <v>0</v>
      </c>
      <c r="M49" s="53">
        <v>1308417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1139931</v>
      </c>
      <c r="W49" s="53">
        <v>0</v>
      </c>
      <c r="X49" s="53">
        <v>0</v>
      </c>
      <c r="Y49" s="53">
        <v>18089400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2330146</v>
      </c>
      <c r="C51" s="51">
        <v>0</v>
      </c>
      <c r="D51" s="128">
        <v>2600417</v>
      </c>
      <c r="E51" s="53">
        <v>823002</v>
      </c>
      <c r="F51" s="53">
        <v>0</v>
      </c>
      <c r="G51" s="53">
        <v>0</v>
      </c>
      <c r="H51" s="53">
        <v>0</v>
      </c>
      <c r="I51" s="53">
        <v>546669</v>
      </c>
      <c r="J51" s="53">
        <v>0</v>
      </c>
      <c r="K51" s="53">
        <v>0</v>
      </c>
      <c r="L51" s="53">
        <v>0</v>
      </c>
      <c r="M51" s="53">
        <v>20090841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26391075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95.16207093672932</v>
      </c>
      <c r="E58" s="7">
        <f t="shared" si="6"/>
        <v>95.16207093672932</v>
      </c>
      <c r="F58" s="7">
        <f t="shared" si="6"/>
        <v>62.59737047231094</v>
      </c>
      <c r="G58" s="7">
        <f t="shared" si="6"/>
        <v>0</v>
      </c>
      <c r="H58" s="7">
        <f t="shared" si="6"/>
        <v>89.81516129381365</v>
      </c>
      <c r="I58" s="7">
        <f t="shared" si="6"/>
        <v>111.98534870954447</v>
      </c>
      <c r="J58" s="7">
        <f t="shared" si="6"/>
        <v>100.1059011910733</v>
      </c>
      <c r="K58" s="7">
        <f t="shared" si="6"/>
        <v>100</v>
      </c>
      <c r="L58" s="7">
        <f t="shared" si="6"/>
        <v>755.554422509281</v>
      </c>
      <c r="M58" s="7">
        <f t="shared" si="6"/>
        <v>141.61803784138985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125.35605807508765</v>
      </c>
      <c r="W58" s="7">
        <f t="shared" si="6"/>
        <v>104.39320836202089</v>
      </c>
      <c r="X58" s="7">
        <f t="shared" si="6"/>
        <v>0</v>
      </c>
      <c r="Y58" s="7">
        <f t="shared" si="6"/>
        <v>0</v>
      </c>
      <c r="Z58" s="8">
        <f t="shared" si="6"/>
        <v>95.16207093672932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640.4289902611637</v>
      </c>
      <c r="G59" s="10">
        <f t="shared" si="7"/>
        <v>0</v>
      </c>
      <c r="H59" s="10">
        <f t="shared" si="7"/>
        <v>101.10861166805223</v>
      </c>
      <c r="I59" s="10">
        <f t="shared" si="7"/>
        <v>464.9103078080363</v>
      </c>
      <c r="J59" s="10">
        <f t="shared" si="7"/>
        <v>101.09439443917354</v>
      </c>
      <c r="K59" s="10">
        <f t="shared" si="7"/>
        <v>100</v>
      </c>
      <c r="L59" s="10">
        <f t="shared" si="7"/>
        <v>100</v>
      </c>
      <c r="M59" s="10">
        <f t="shared" si="7"/>
        <v>100.35672009790275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255.03656078832103</v>
      </c>
      <c r="W59" s="10">
        <f t="shared" si="7"/>
        <v>125.26633805056449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96.00160452384854</v>
      </c>
      <c r="E60" s="13">
        <f t="shared" si="7"/>
        <v>96.00160452384854</v>
      </c>
      <c r="F60" s="13">
        <f t="shared" si="7"/>
        <v>13.513420542318794</v>
      </c>
      <c r="G60" s="13">
        <f t="shared" si="7"/>
        <v>0</v>
      </c>
      <c r="H60" s="13">
        <f t="shared" si="7"/>
        <v>88.14065563557071</v>
      </c>
      <c r="I60" s="13">
        <f t="shared" si="7"/>
        <v>77.14967583406084</v>
      </c>
      <c r="J60" s="13">
        <f t="shared" si="7"/>
        <v>100.00001358278756</v>
      </c>
      <c r="K60" s="13">
        <f t="shared" si="7"/>
        <v>100</v>
      </c>
      <c r="L60" s="13">
        <f t="shared" si="7"/>
        <v>0</v>
      </c>
      <c r="M60" s="13">
        <f t="shared" si="7"/>
        <v>151.10237958386682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108.86623982057328</v>
      </c>
      <c r="W60" s="13">
        <f t="shared" si="7"/>
        <v>103.30700940467975</v>
      </c>
      <c r="X60" s="13">
        <f t="shared" si="7"/>
        <v>0</v>
      </c>
      <c r="Y60" s="13">
        <f t="shared" si="7"/>
        <v>0</v>
      </c>
      <c r="Z60" s="14">
        <f t="shared" si="7"/>
        <v>96.00160452384854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95.66991041687314</v>
      </c>
      <c r="E61" s="13">
        <f t="shared" si="7"/>
        <v>95.66991041687314</v>
      </c>
      <c r="F61" s="13">
        <f t="shared" si="7"/>
        <v>9.19472748055615</v>
      </c>
      <c r="G61" s="13">
        <f t="shared" si="7"/>
        <v>0</v>
      </c>
      <c r="H61" s="13">
        <f t="shared" si="7"/>
        <v>100</v>
      </c>
      <c r="I61" s="13">
        <f t="shared" si="7"/>
        <v>77.51746814381974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150.976832287963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108.80909205984159</v>
      </c>
      <c r="W61" s="13">
        <f t="shared" si="7"/>
        <v>103.6836544595648</v>
      </c>
      <c r="X61" s="13">
        <f t="shared" si="7"/>
        <v>0</v>
      </c>
      <c r="Y61" s="13">
        <f t="shared" si="7"/>
        <v>0</v>
      </c>
      <c r="Z61" s="14">
        <f t="shared" si="7"/>
        <v>95.66991041687314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100.01342462075446</v>
      </c>
      <c r="E64" s="13">
        <f t="shared" si="7"/>
        <v>100.01342462075446</v>
      </c>
      <c r="F64" s="13">
        <f t="shared" si="7"/>
        <v>49.31122086693071</v>
      </c>
      <c r="G64" s="13">
        <f t="shared" si="7"/>
        <v>0</v>
      </c>
      <c r="H64" s="13">
        <f t="shared" si="7"/>
        <v>9.913320802116647</v>
      </c>
      <c r="I64" s="13">
        <f t="shared" si="7"/>
        <v>74.35921946317775</v>
      </c>
      <c r="J64" s="13">
        <f t="shared" si="7"/>
        <v>100.00011592186866</v>
      </c>
      <c r="K64" s="13">
        <f t="shared" si="7"/>
        <v>100</v>
      </c>
      <c r="L64" s="13">
        <f t="shared" si="7"/>
        <v>0</v>
      </c>
      <c r="M64" s="13">
        <f t="shared" si="7"/>
        <v>151.96634176049886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109.28168039266733</v>
      </c>
      <c r="W64" s="13">
        <f t="shared" si="7"/>
        <v>98.75151026983488</v>
      </c>
      <c r="X64" s="13">
        <f t="shared" si="7"/>
        <v>0</v>
      </c>
      <c r="Y64" s="13">
        <f t="shared" si="7"/>
        <v>0</v>
      </c>
      <c r="Z64" s="14">
        <f t="shared" si="7"/>
        <v>100.01342462075446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7.860024694363772</v>
      </c>
      <c r="G66" s="16">
        <f t="shared" si="7"/>
        <v>0</v>
      </c>
      <c r="H66" s="16">
        <f t="shared" si="7"/>
        <v>100</v>
      </c>
      <c r="I66" s="16">
        <f t="shared" si="7"/>
        <v>108.48703921974393</v>
      </c>
      <c r="J66" s="16">
        <f t="shared" si="7"/>
        <v>100</v>
      </c>
      <c r="K66" s="16">
        <f t="shared" si="7"/>
        <v>100</v>
      </c>
      <c r="L66" s="16">
        <f t="shared" si="7"/>
        <v>99.99960109618767</v>
      </c>
      <c r="M66" s="16">
        <f t="shared" si="7"/>
        <v>99.99985860328323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103.2757366283441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111622203</v>
      </c>
      <c r="E67" s="25">
        <v>111622203</v>
      </c>
      <c r="F67" s="25">
        <v>13025381</v>
      </c>
      <c r="G67" s="25"/>
      <c r="H67" s="25">
        <v>7854145</v>
      </c>
      <c r="I67" s="25">
        <v>20879526</v>
      </c>
      <c r="J67" s="25">
        <v>8409726</v>
      </c>
      <c r="K67" s="25">
        <v>7669050</v>
      </c>
      <c r="L67" s="25">
        <v>1088511</v>
      </c>
      <c r="M67" s="25">
        <v>17167287</v>
      </c>
      <c r="N67" s="25"/>
      <c r="O67" s="25"/>
      <c r="P67" s="25"/>
      <c r="Q67" s="25"/>
      <c r="R67" s="25"/>
      <c r="S67" s="25"/>
      <c r="T67" s="25"/>
      <c r="U67" s="25"/>
      <c r="V67" s="25">
        <v>38046813</v>
      </c>
      <c r="W67" s="25">
        <v>55811102</v>
      </c>
      <c r="X67" s="25"/>
      <c r="Y67" s="24"/>
      <c r="Z67" s="26">
        <v>111622203</v>
      </c>
    </row>
    <row r="68" spans="1:26" ht="13.5" hidden="1">
      <c r="A68" s="36" t="s">
        <v>31</v>
      </c>
      <c r="B68" s="18"/>
      <c r="C68" s="18"/>
      <c r="D68" s="19">
        <v>12578000</v>
      </c>
      <c r="E68" s="20">
        <v>12578000</v>
      </c>
      <c r="F68" s="20">
        <v>1021888</v>
      </c>
      <c r="G68" s="20"/>
      <c r="H68" s="20">
        <v>817960</v>
      </c>
      <c r="I68" s="20">
        <v>1839848</v>
      </c>
      <c r="J68" s="20">
        <v>813692</v>
      </c>
      <c r="K68" s="20">
        <v>844839</v>
      </c>
      <c r="L68" s="20">
        <v>837824</v>
      </c>
      <c r="M68" s="20">
        <v>2496355</v>
      </c>
      <c r="N68" s="20"/>
      <c r="O68" s="20"/>
      <c r="P68" s="20"/>
      <c r="Q68" s="20"/>
      <c r="R68" s="20"/>
      <c r="S68" s="20"/>
      <c r="T68" s="20"/>
      <c r="U68" s="20"/>
      <c r="V68" s="20">
        <v>4336203</v>
      </c>
      <c r="W68" s="20">
        <v>6289000</v>
      </c>
      <c r="X68" s="20"/>
      <c r="Y68" s="19"/>
      <c r="Z68" s="22">
        <v>12578000</v>
      </c>
    </row>
    <row r="69" spans="1:26" ht="13.5" hidden="1">
      <c r="A69" s="37" t="s">
        <v>32</v>
      </c>
      <c r="B69" s="18"/>
      <c r="C69" s="18"/>
      <c r="D69" s="19">
        <v>97544203</v>
      </c>
      <c r="E69" s="20">
        <v>97544203</v>
      </c>
      <c r="F69" s="20">
        <v>11773481</v>
      </c>
      <c r="G69" s="20"/>
      <c r="H69" s="20">
        <v>6821625</v>
      </c>
      <c r="I69" s="20">
        <v>18595106</v>
      </c>
      <c r="J69" s="20">
        <v>7362259</v>
      </c>
      <c r="K69" s="20">
        <v>6601443</v>
      </c>
      <c r="L69" s="20"/>
      <c r="M69" s="20">
        <v>13963702</v>
      </c>
      <c r="N69" s="20"/>
      <c r="O69" s="20"/>
      <c r="P69" s="20"/>
      <c r="Q69" s="20"/>
      <c r="R69" s="20"/>
      <c r="S69" s="20"/>
      <c r="T69" s="20"/>
      <c r="U69" s="20"/>
      <c r="V69" s="20">
        <v>32558808</v>
      </c>
      <c r="W69" s="20">
        <v>48772102</v>
      </c>
      <c r="X69" s="20"/>
      <c r="Y69" s="19"/>
      <c r="Z69" s="22">
        <v>97544203</v>
      </c>
    </row>
    <row r="70" spans="1:26" ht="13.5" hidden="1">
      <c r="A70" s="38" t="s">
        <v>113</v>
      </c>
      <c r="B70" s="18"/>
      <c r="C70" s="18"/>
      <c r="D70" s="19">
        <v>90095203</v>
      </c>
      <c r="E70" s="20">
        <v>90095203</v>
      </c>
      <c r="F70" s="20">
        <v>10506021</v>
      </c>
      <c r="G70" s="20"/>
      <c r="H70" s="20">
        <v>5923601</v>
      </c>
      <c r="I70" s="20">
        <v>16429622</v>
      </c>
      <c r="J70" s="20">
        <v>6499609</v>
      </c>
      <c r="K70" s="20">
        <v>5692402</v>
      </c>
      <c r="L70" s="20"/>
      <c r="M70" s="20">
        <v>12192011</v>
      </c>
      <c r="N70" s="20"/>
      <c r="O70" s="20"/>
      <c r="P70" s="20"/>
      <c r="Q70" s="20"/>
      <c r="R70" s="20"/>
      <c r="S70" s="20"/>
      <c r="T70" s="20"/>
      <c r="U70" s="20"/>
      <c r="V70" s="20">
        <v>28621633</v>
      </c>
      <c r="W70" s="20">
        <v>45047602</v>
      </c>
      <c r="X70" s="20"/>
      <c r="Y70" s="19"/>
      <c r="Z70" s="22">
        <v>90095203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>
        <v>7449000</v>
      </c>
      <c r="E73" s="20">
        <v>7449000</v>
      </c>
      <c r="F73" s="20">
        <v>1267460</v>
      </c>
      <c r="G73" s="20"/>
      <c r="H73" s="20">
        <v>898024</v>
      </c>
      <c r="I73" s="20">
        <v>2165484</v>
      </c>
      <c r="J73" s="20">
        <v>862650</v>
      </c>
      <c r="K73" s="20">
        <v>909041</v>
      </c>
      <c r="L73" s="20"/>
      <c r="M73" s="20">
        <v>1771691</v>
      </c>
      <c r="N73" s="20"/>
      <c r="O73" s="20"/>
      <c r="P73" s="20"/>
      <c r="Q73" s="20"/>
      <c r="R73" s="20"/>
      <c r="S73" s="20"/>
      <c r="T73" s="20"/>
      <c r="U73" s="20"/>
      <c r="V73" s="20">
        <v>3937175</v>
      </c>
      <c r="W73" s="20">
        <v>3724500</v>
      </c>
      <c r="X73" s="20"/>
      <c r="Y73" s="19"/>
      <c r="Z73" s="22">
        <v>7449000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1500000</v>
      </c>
      <c r="E75" s="29">
        <v>1500000</v>
      </c>
      <c r="F75" s="29">
        <v>230012</v>
      </c>
      <c r="G75" s="29"/>
      <c r="H75" s="29">
        <v>214560</v>
      </c>
      <c r="I75" s="29">
        <v>444572</v>
      </c>
      <c r="J75" s="29">
        <v>233775</v>
      </c>
      <c r="K75" s="29">
        <v>222768</v>
      </c>
      <c r="L75" s="29">
        <v>250687</v>
      </c>
      <c r="M75" s="29">
        <v>707230</v>
      </c>
      <c r="N75" s="29"/>
      <c r="O75" s="29"/>
      <c r="P75" s="29"/>
      <c r="Q75" s="29"/>
      <c r="R75" s="29"/>
      <c r="S75" s="29"/>
      <c r="T75" s="29"/>
      <c r="U75" s="29"/>
      <c r="V75" s="29">
        <v>1151802</v>
      </c>
      <c r="W75" s="29">
        <v>750000</v>
      </c>
      <c r="X75" s="29"/>
      <c r="Y75" s="28"/>
      <c r="Z75" s="30">
        <v>1500000</v>
      </c>
    </row>
    <row r="76" spans="1:26" ht="13.5" hidden="1">
      <c r="A76" s="41" t="s">
        <v>120</v>
      </c>
      <c r="B76" s="31"/>
      <c r="C76" s="31"/>
      <c r="D76" s="32">
        <v>106222000</v>
      </c>
      <c r="E76" s="33">
        <v>106222000</v>
      </c>
      <c r="F76" s="33">
        <v>8153546</v>
      </c>
      <c r="G76" s="33">
        <v>8174251</v>
      </c>
      <c r="H76" s="33">
        <v>7054213</v>
      </c>
      <c r="I76" s="33">
        <v>23382010</v>
      </c>
      <c r="J76" s="33">
        <v>8418632</v>
      </c>
      <c r="K76" s="33">
        <v>7669050</v>
      </c>
      <c r="L76" s="33">
        <v>8224293</v>
      </c>
      <c r="M76" s="33">
        <v>24311975</v>
      </c>
      <c r="N76" s="33"/>
      <c r="O76" s="33"/>
      <c r="P76" s="33"/>
      <c r="Q76" s="33"/>
      <c r="R76" s="33"/>
      <c r="S76" s="33"/>
      <c r="T76" s="33"/>
      <c r="U76" s="33"/>
      <c r="V76" s="33">
        <v>47693985</v>
      </c>
      <c r="W76" s="33">
        <v>58263000</v>
      </c>
      <c r="X76" s="33"/>
      <c r="Y76" s="32"/>
      <c r="Z76" s="34">
        <v>106222000</v>
      </c>
    </row>
    <row r="77" spans="1:26" ht="13.5" hidden="1">
      <c r="A77" s="36" t="s">
        <v>31</v>
      </c>
      <c r="B77" s="18"/>
      <c r="C77" s="18"/>
      <c r="D77" s="19">
        <v>12578000</v>
      </c>
      <c r="E77" s="20">
        <v>12578000</v>
      </c>
      <c r="F77" s="20">
        <v>6544467</v>
      </c>
      <c r="G77" s="20">
        <v>1182148</v>
      </c>
      <c r="H77" s="20">
        <v>827028</v>
      </c>
      <c r="I77" s="20">
        <v>8553643</v>
      </c>
      <c r="J77" s="20">
        <v>822597</v>
      </c>
      <c r="K77" s="20">
        <v>844839</v>
      </c>
      <c r="L77" s="20">
        <v>837824</v>
      </c>
      <c r="M77" s="20">
        <v>2505260</v>
      </c>
      <c r="N77" s="20"/>
      <c r="O77" s="20"/>
      <c r="P77" s="20"/>
      <c r="Q77" s="20"/>
      <c r="R77" s="20"/>
      <c r="S77" s="20"/>
      <c r="T77" s="20"/>
      <c r="U77" s="20"/>
      <c r="V77" s="20">
        <v>11058903</v>
      </c>
      <c r="W77" s="20">
        <v>7878000</v>
      </c>
      <c r="X77" s="20"/>
      <c r="Y77" s="19"/>
      <c r="Z77" s="22">
        <v>12578000</v>
      </c>
    </row>
    <row r="78" spans="1:26" ht="13.5" hidden="1">
      <c r="A78" s="37" t="s">
        <v>32</v>
      </c>
      <c r="B78" s="18"/>
      <c r="C78" s="18"/>
      <c r="D78" s="19">
        <v>93644000</v>
      </c>
      <c r="E78" s="20">
        <v>93644000</v>
      </c>
      <c r="F78" s="20">
        <v>1591000</v>
      </c>
      <c r="G78" s="20">
        <v>6742439</v>
      </c>
      <c r="H78" s="20">
        <v>6012625</v>
      </c>
      <c r="I78" s="20">
        <v>14346064</v>
      </c>
      <c r="J78" s="20">
        <v>7362260</v>
      </c>
      <c r="K78" s="20">
        <v>6601443</v>
      </c>
      <c r="L78" s="20">
        <v>7135783</v>
      </c>
      <c r="M78" s="20">
        <v>21099486</v>
      </c>
      <c r="N78" s="20"/>
      <c r="O78" s="20"/>
      <c r="P78" s="20"/>
      <c r="Q78" s="20"/>
      <c r="R78" s="20"/>
      <c r="S78" s="20"/>
      <c r="T78" s="20"/>
      <c r="U78" s="20"/>
      <c r="V78" s="20">
        <v>35445550</v>
      </c>
      <c r="W78" s="20">
        <v>50385000</v>
      </c>
      <c r="X78" s="20"/>
      <c r="Y78" s="19"/>
      <c r="Z78" s="22">
        <v>93644000</v>
      </c>
    </row>
    <row r="79" spans="1:26" ht="13.5" hidden="1">
      <c r="A79" s="38" t="s">
        <v>113</v>
      </c>
      <c r="B79" s="18"/>
      <c r="C79" s="18"/>
      <c r="D79" s="19">
        <v>86194000</v>
      </c>
      <c r="E79" s="20">
        <v>86194000</v>
      </c>
      <c r="F79" s="20">
        <v>966000</v>
      </c>
      <c r="G79" s="20">
        <v>5846226</v>
      </c>
      <c r="H79" s="20">
        <v>5923601</v>
      </c>
      <c r="I79" s="20">
        <v>12735827</v>
      </c>
      <c r="J79" s="20">
        <v>6499609</v>
      </c>
      <c r="K79" s="20">
        <v>5692402</v>
      </c>
      <c r="L79" s="20">
        <v>6215101</v>
      </c>
      <c r="M79" s="20">
        <v>18407112</v>
      </c>
      <c r="N79" s="20"/>
      <c r="O79" s="20"/>
      <c r="P79" s="20"/>
      <c r="Q79" s="20"/>
      <c r="R79" s="20"/>
      <c r="S79" s="20"/>
      <c r="T79" s="20"/>
      <c r="U79" s="20"/>
      <c r="V79" s="20">
        <v>31142939</v>
      </c>
      <c r="W79" s="20">
        <v>46707000</v>
      </c>
      <c r="X79" s="20"/>
      <c r="Y79" s="19"/>
      <c r="Z79" s="22">
        <v>86194000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7450000</v>
      </c>
      <c r="E82" s="20">
        <v>7450000</v>
      </c>
      <c r="F82" s="20">
        <v>625000</v>
      </c>
      <c r="G82" s="20">
        <v>896213</v>
      </c>
      <c r="H82" s="20">
        <v>89024</v>
      </c>
      <c r="I82" s="20">
        <v>1610237</v>
      </c>
      <c r="J82" s="20">
        <v>862651</v>
      </c>
      <c r="K82" s="20">
        <v>909041</v>
      </c>
      <c r="L82" s="20">
        <v>920682</v>
      </c>
      <c r="M82" s="20">
        <v>2692374</v>
      </c>
      <c r="N82" s="20"/>
      <c r="O82" s="20"/>
      <c r="P82" s="20"/>
      <c r="Q82" s="20"/>
      <c r="R82" s="20"/>
      <c r="S82" s="20"/>
      <c r="T82" s="20"/>
      <c r="U82" s="20"/>
      <c r="V82" s="20">
        <v>4302611</v>
      </c>
      <c r="W82" s="20">
        <v>3678000</v>
      </c>
      <c r="X82" s="20"/>
      <c r="Y82" s="19"/>
      <c r="Z82" s="22">
        <v>7450000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>
        <v>18079</v>
      </c>
      <c r="G84" s="29">
        <v>249664</v>
      </c>
      <c r="H84" s="29">
        <v>214560</v>
      </c>
      <c r="I84" s="29">
        <v>482303</v>
      </c>
      <c r="J84" s="29">
        <v>233775</v>
      </c>
      <c r="K84" s="29">
        <v>222768</v>
      </c>
      <c r="L84" s="29">
        <v>250686</v>
      </c>
      <c r="M84" s="29">
        <v>707229</v>
      </c>
      <c r="N84" s="29"/>
      <c r="O84" s="29"/>
      <c r="P84" s="29"/>
      <c r="Q84" s="29"/>
      <c r="R84" s="29"/>
      <c r="S84" s="29"/>
      <c r="T84" s="29"/>
      <c r="U84" s="29"/>
      <c r="V84" s="29">
        <v>1189532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4000000</v>
      </c>
      <c r="E5" s="59">
        <v>4000000</v>
      </c>
      <c r="F5" s="59">
        <v>95472</v>
      </c>
      <c r="G5" s="59">
        <v>95472</v>
      </c>
      <c r="H5" s="59">
        <v>95472</v>
      </c>
      <c r="I5" s="59">
        <v>286416</v>
      </c>
      <c r="J5" s="59">
        <v>141211</v>
      </c>
      <c r="K5" s="59">
        <v>107171</v>
      </c>
      <c r="L5" s="59">
        <v>107171</v>
      </c>
      <c r="M5" s="59">
        <v>355553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641969</v>
      </c>
      <c r="W5" s="59">
        <v>2000000</v>
      </c>
      <c r="X5" s="59">
        <v>-1358031</v>
      </c>
      <c r="Y5" s="60">
        <v>-67.9</v>
      </c>
      <c r="Z5" s="61">
        <v>4000000</v>
      </c>
    </row>
    <row r="6" spans="1:26" ht="13.5">
      <c r="A6" s="57" t="s">
        <v>32</v>
      </c>
      <c r="B6" s="18">
        <v>0</v>
      </c>
      <c r="C6" s="18">
        <v>0</v>
      </c>
      <c r="D6" s="58">
        <v>1026000</v>
      </c>
      <c r="E6" s="59">
        <v>1026000</v>
      </c>
      <c r="F6" s="59">
        <v>33645</v>
      </c>
      <c r="G6" s="59">
        <v>33025</v>
      </c>
      <c r="H6" s="59">
        <v>33025</v>
      </c>
      <c r="I6" s="59">
        <v>99695</v>
      </c>
      <c r="J6" s="59">
        <v>33025</v>
      </c>
      <c r="K6" s="59">
        <v>33025</v>
      </c>
      <c r="L6" s="59">
        <v>33025</v>
      </c>
      <c r="M6" s="59">
        <v>99075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198770</v>
      </c>
      <c r="W6" s="59">
        <v>513000</v>
      </c>
      <c r="X6" s="59">
        <v>-314230</v>
      </c>
      <c r="Y6" s="60">
        <v>-61.25</v>
      </c>
      <c r="Z6" s="61">
        <v>1026000</v>
      </c>
    </row>
    <row r="7" spans="1:26" ht="13.5">
      <c r="A7" s="57" t="s">
        <v>33</v>
      </c>
      <c r="B7" s="18">
        <v>0</v>
      </c>
      <c r="C7" s="18">
        <v>0</v>
      </c>
      <c r="D7" s="58">
        <v>330000</v>
      </c>
      <c r="E7" s="59">
        <v>330000</v>
      </c>
      <c r="F7" s="59">
        <v>8683</v>
      </c>
      <c r="G7" s="59">
        <v>4699</v>
      </c>
      <c r="H7" s="59">
        <v>87110</v>
      </c>
      <c r="I7" s="59">
        <v>100492</v>
      </c>
      <c r="J7" s="59">
        <v>344292</v>
      </c>
      <c r="K7" s="59">
        <v>5885</v>
      </c>
      <c r="L7" s="59">
        <v>11031</v>
      </c>
      <c r="M7" s="59">
        <v>361208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461700</v>
      </c>
      <c r="W7" s="59">
        <v>165000</v>
      </c>
      <c r="X7" s="59">
        <v>296700</v>
      </c>
      <c r="Y7" s="60">
        <v>179.82</v>
      </c>
      <c r="Z7" s="61">
        <v>330000</v>
      </c>
    </row>
    <row r="8" spans="1:26" ht="13.5">
      <c r="A8" s="57" t="s">
        <v>34</v>
      </c>
      <c r="B8" s="18">
        <v>0</v>
      </c>
      <c r="C8" s="18">
        <v>0</v>
      </c>
      <c r="D8" s="58">
        <v>57810000</v>
      </c>
      <c r="E8" s="59">
        <v>57810000</v>
      </c>
      <c r="F8" s="59">
        <v>15172544</v>
      </c>
      <c r="G8" s="59">
        <v>66390</v>
      </c>
      <c r="H8" s="59">
        <v>47202</v>
      </c>
      <c r="I8" s="59">
        <v>15286136</v>
      </c>
      <c r="J8" s="59">
        <v>0</v>
      </c>
      <c r="K8" s="59">
        <v>17058000</v>
      </c>
      <c r="L8" s="59">
        <v>0</v>
      </c>
      <c r="M8" s="59">
        <v>17058000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32344136</v>
      </c>
      <c r="W8" s="59">
        <v>28905000</v>
      </c>
      <c r="X8" s="59">
        <v>3439136</v>
      </c>
      <c r="Y8" s="60">
        <v>11.9</v>
      </c>
      <c r="Z8" s="61">
        <v>57810000</v>
      </c>
    </row>
    <row r="9" spans="1:26" ht="13.5">
      <c r="A9" s="57" t="s">
        <v>35</v>
      </c>
      <c r="B9" s="18">
        <v>0</v>
      </c>
      <c r="C9" s="18">
        <v>0</v>
      </c>
      <c r="D9" s="58">
        <v>8589107</v>
      </c>
      <c r="E9" s="59">
        <v>8589107</v>
      </c>
      <c r="F9" s="59">
        <v>934439</v>
      </c>
      <c r="G9" s="59">
        <v>627461</v>
      </c>
      <c r="H9" s="59">
        <v>351134</v>
      </c>
      <c r="I9" s="59">
        <v>1913034</v>
      </c>
      <c r="J9" s="59">
        <v>427302</v>
      </c>
      <c r="K9" s="59">
        <v>660043</v>
      </c>
      <c r="L9" s="59">
        <v>616451</v>
      </c>
      <c r="M9" s="59">
        <v>1703796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3616830</v>
      </c>
      <c r="W9" s="59">
        <v>4294554</v>
      </c>
      <c r="X9" s="59">
        <v>-677724</v>
      </c>
      <c r="Y9" s="60">
        <v>-15.78</v>
      </c>
      <c r="Z9" s="61">
        <v>8589107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71755107</v>
      </c>
      <c r="E10" s="65">
        <f t="shared" si="0"/>
        <v>71755107</v>
      </c>
      <c r="F10" s="65">
        <f t="shared" si="0"/>
        <v>16244783</v>
      </c>
      <c r="G10" s="65">
        <f t="shared" si="0"/>
        <v>827047</v>
      </c>
      <c r="H10" s="65">
        <f t="shared" si="0"/>
        <v>613943</v>
      </c>
      <c r="I10" s="65">
        <f t="shared" si="0"/>
        <v>17685773</v>
      </c>
      <c r="J10" s="65">
        <f t="shared" si="0"/>
        <v>945830</v>
      </c>
      <c r="K10" s="65">
        <f t="shared" si="0"/>
        <v>17864124</v>
      </c>
      <c r="L10" s="65">
        <f t="shared" si="0"/>
        <v>767678</v>
      </c>
      <c r="M10" s="65">
        <f t="shared" si="0"/>
        <v>19577632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37263405</v>
      </c>
      <c r="W10" s="65">
        <f t="shared" si="0"/>
        <v>35877554</v>
      </c>
      <c r="X10" s="65">
        <f t="shared" si="0"/>
        <v>1385851</v>
      </c>
      <c r="Y10" s="66">
        <f>+IF(W10&lt;&gt;0,(X10/W10)*100,0)</f>
        <v>3.8627243094665817</v>
      </c>
      <c r="Z10" s="67">
        <f t="shared" si="0"/>
        <v>71755107</v>
      </c>
    </row>
    <row r="11" spans="1:26" ht="13.5">
      <c r="A11" s="57" t="s">
        <v>36</v>
      </c>
      <c r="B11" s="18">
        <v>0</v>
      </c>
      <c r="C11" s="18">
        <v>0</v>
      </c>
      <c r="D11" s="58">
        <v>33009351</v>
      </c>
      <c r="E11" s="59">
        <v>33009351</v>
      </c>
      <c r="F11" s="59">
        <v>1488063</v>
      </c>
      <c r="G11" s="59">
        <v>1440799</v>
      </c>
      <c r="H11" s="59">
        <v>1400468</v>
      </c>
      <c r="I11" s="59">
        <v>4329330</v>
      </c>
      <c r="J11" s="59">
        <v>1517618</v>
      </c>
      <c r="K11" s="59">
        <v>1491265</v>
      </c>
      <c r="L11" s="59">
        <v>1528149</v>
      </c>
      <c r="M11" s="59">
        <v>4537032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8866362</v>
      </c>
      <c r="W11" s="59">
        <v>16504676</v>
      </c>
      <c r="X11" s="59">
        <v>-7638314</v>
      </c>
      <c r="Y11" s="60">
        <v>-46.28</v>
      </c>
      <c r="Z11" s="61">
        <v>33009351</v>
      </c>
    </row>
    <row r="12" spans="1:26" ht="13.5">
      <c r="A12" s="57" t="s">
        <v>37</v>
      </c>
      <c r="B12" s="18">
        <v>0</v>
      </c>
      <c r="C12" s="18">
        <v>0</v>
      </c>
      <c r="D12" s="58">
        <v>6886108</v>
      </c>
      <c r="E12" s="59">
        <v>6886108</v>
      </c>
      <c r="F12" s="59">
        <v>407716</v>
      </c>
      <c r="G12" s="59">
        <v>407813</v>
      </c>
      <c r="H12" s="59">
        <v>407813</v>
      </c>
      <c r="I12" s="59">
        <v>1223342</v>
      </c>
      <c r="J12" s="59">
        <v>407813</v>
      </c>
      <c r="K12" s="59">
        <v>421303</v>
      </c>
      <c r="L12" s="59">
        <v>413890</v>
      </c>
      <c r="M12" s="59">
        <v>1243006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2466348</v>
      </c>
      <c r="W12" s="59">
        <v>3443054</v>
      </c>
      <c r="X12" s="59">
        <v>-976706</v>
      </c>
      <c r="Y12" s="60">
        <v>-28.37</v>
      </c>
      <c r="Z12" s="61">
        <v>6886108</v>
      </c>
    </row>
    <row r="13" spans="1:26" ht="13.5">
      <c r="A13" s="57" t="s">
        <v>106</v>
      </c>
      <c r="B13" s="18">
        <v>0</v>
      </c>
      <c r="C13" s="18">
        <v>0</v>
      </c>
      <c r="D13" s="58">
        <v>974907</v>
      </c>
      <c r="E13" s="59">
        <v>974907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487454</v>
      </c>
      <c r="X13" s="59">
        <v>-487454</v>
      </c>
      <c r="Y13" s="60">
        <v>-100</v>
      </c>
      <c r="Z13" s="61">
        <v>974907</v>
      </c>
    </row>
    <row r="14" spans="1:26" ht="13.5">
      <c r="A14" s="57" t="s">
        <v>38</v>
      </c>
      <c r="B14" s="18">
        <v>0</v>
      </c>
      <c r="C14" s="18">
        <v>0</v>
      </c>
      <c r="D14" s="58">
        <v>422000</v>
      </c>
      <c r="E14" s="59">
        <v>422000</v>
      </c>
      <c r="F14" s="59">
        <v>36084</v>
      </c>
      <c r="G14" s="59">
        <v>35718</v>
      </c>
      <c r="H14" s="59">
        <v>36083</v>
      </c>
      <c r="I14" s="59">
        <v>107885</v>
      </c>
      <c r="J14" s="59">
        <v>36083</v>
      </c>
      <c r="K14" s="59">
        <v>36083</v>
      </c>
      <c r="L14" s="59">
        <v>36084</v>
      </c>
      <c r="M14" s="59">
        <v>108250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216135</v>
      </c>
      <c r="W14" s="59">
        <v>211000</v>
      </c>
      <c r="X14" s="59">
        <v>5135</v>
      </c>
      <c r="Y14" s="60">
        <v>2.43</v>
      </c>
      <c r="Z14" s="61">
        <v>422000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22822741</v>
      </c>
      <c r="E17" s="59">
        <v>22822741</v>
      </c>
      <c r="F17" s="59">
        <v>3182431</v>
      </c>
      <c r="G17" s="59">
        <v>1770697</v>
      </c>
      <c r="H17" s="59">
        <v>1239807</v>
      </c>
      <c r="I17" s="59">
        <v>6192935</v>
      </c>
      <c r="J17" s="59">
        <v>7296599</v>
      </c>
      <c r="K17" s="59">
        <v>10361165</v>
      </c>
      <c r="L17" s="59">
        <v>7604446</v>
      </c>
      <c r="M17" s="59">
        <v>25262210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31455145</v>
      </c>
      <c r="W17" s="59">
        <v>11411371</v>
      </c>
      <c r="X17" s="59">
        <v>20043774</v>
      </c>
      <c r="Y17" s="60">
        <v>175.65</v>
      </c>
      <c r="Z17" s="61">
        <v>22822741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64115107</v>
      </c>
      <c r="E18" s="72">
        <f t="shared" si="1"/>
        <v>64115107</v>
      </c>
      <c r="F18" s="72">
        <f t="shared" si="1"/>
        <v>5114294</v>
      </c>
      <c r="G18" s="72">
        <f t="shared" si="1"/>
        <v>3655027</v>
      </c>
      <c r="H18" s="72">
        <f t="shared" si="1"/>
        <v>3084171</v>
      </c>
      <c r="I18" s="72">
        <f t="shared" si="1"/>
        <v>11853492</v>
      </c>
      <c r="J18" s="72">
        <f t="shared" si="1"/>
        <v>9258113</v>
      </c>
      <c r="K18" s="72">
        <f t="shared" si="1"/>
        <v>12309816</v>
      </c>
      <c r="L18" s="72">
        <f t="shared" si="1"/>
        <v>9582569</v>
      </c>
      <c r="M18" s="72">
        <f t="shared" si="1"/>
        <v>31150498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43003990</v>
      </c>
      <c r="W18" s="72">
        <f t="shared" si="1"/>
        <v>32057555</v>
      </c>
      <c r="X18" s="72">
        <f t="shared" si="1"/>
        <v>10946435</v>
      </c>
      <c r="Y18" s="66">
        <f>+IF(W18&lt;&gt;0,(X18/W18)*100,0)</f>
        <v>34.14619424344745</v>
      </c>
      <c r="Z18" s="73">
        <f t="shared" si="1"/>
        <v>64115107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7640000</v>
      </c>
      <c r="E19" s="76">
        <f t="shared" si="2"/>
        <v>7640000</v>
      </c>
      <c r="F19" s="76">
        <f t="shared" si="2"/>
        <v>11130489</v>
      </c>
      <c r="G19" s="76">
        <f t="shared" si="2"/>
        <v>-2827980</v>
      </c>
      <c r="H19" s="76">
        <f t="shared" si="2"/>
        <v>-2470228</v>
      </c>
      <c r="I19" s="76">
        <f t="shared" si="2"/>
        <v>5832281</v>
      </c>
      <c r="J19" s="76">
        <f t="shared" si="2"/>
        <v>-8312283</v>
      </c>
      <c r="K19" s="76">
        <f t="shared" si="2"/>
        <v>5554308</v>
      </c>
      <c r="L19" s="76">
        <f t="shared" si="2"/>
        <v>-8814891</v>
      </c>
      <c r="M19" s="76">
        <f t="shared" si="2"/>
        <v>-11572866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-5740585</v>
      </c>
      <c r="W19" s="76">
        <f>IF(E10=E18,0,W10-W18)</f>
        <v>3819999</v>
      </c>
      <c r="X19" s="76">
        <f t="shared" si="2"/>
        <v>-9560584</v>
      </c>
      <c r="Y19" s="77">
        <f>+IF(W19&lt;&gt;0,(X19/W19)*100,0)</f>
        <v>-250.27713358040145</v>
      </c>
      <c r="Z19" s="78">
        <f t="shared" si="2"/>
        <v>7640000</v>
      </c>
    </row>
    <row r="20" spans="1:26" ht="13.5">
      <c r="A20" s="57" t="s">
        <v>44</v>
      </c>
      <c r="B20" s="18">
        <v>0</v>
      </c>
      <c r="C20" s="18">
        <v>0</v>
      </c>
      <c r="D20" s="58">
        <v>20783000</v>
      </c>
      <c r="E20" s="59">
        <v>20783000</v>
      </c>
      <c r="F20" s="59">
        <v>576347</v>
      </c>
      <c r="G20" s="59">
        <v>1701267</v>
      </c>
      <c r="H20" s="59">
        <v>5445952</v>
      </c>
      <c r="I20" s="59">
        <v>7723566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7723566</v>
      </c>
      <c r="W20" s="59">
        <v>10391500</v>
      </c>
      <c r="X20" s="59">
        <v>-2667934</v>
      </c>
      <c r="Y20" s="60">
        <v>-25.67</v>
      </c>
      <c r="Z20" s="61">
        <v>20783000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28423000</v>
      </c>
      <c r="E22" s="87">
        <f t="shared" si="3"/>
        <v>28423000</v>
      </c>
      <c r="F22" s="87">
        <f t="shared" si="3"/>
        <v>11706836</v>
      </c>
      <c r="G22" s="87">
        <f t="shared" si="3"/>
        <v>-1126713</v>
      </c>
      <c r="H22" s="87">
        <f t="shared" si="3"/>
        <v>2975724</v>
      </c>
      <c r="I22" s="87">
        <f t="shared" si="3"/>
        <v>13555847</v>
      </c>
      <c r="J22" s="87">
        <f t="shared" si="3"/>
        <v>-8312283</v>
      </c>
      <c r="K22" s="87">
        <f t="shared" si="3"/>
        <v>5554308</v>
      </c>
      <c r="L22" s="87">
        <f t="shared" si="3"/>
        <v>-8814891</v>
      </c>
      <c r="M22" s="87">
        <f t="shared" si="3"/>
        <v>-11572866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1982981</v>
      </c>
      <c r="W22" s="87">
        <f t="shared" si="3"/>
        <v>14211499</v>
      </c>
      <c r="X22" s="87">
        <f t="shared" si="3"/>
        <v>-12228518</v>
      </c>
      <c r="Y22" s="88">
        <f>+IF(W22&lt;&gt;0,(X22/W22)*100,0)</f>
        <v>-86.04664434061459</v>
      </c>
      <c r="Z22" s="89">
        <f t="shared" si="3"/>
        <v>28423000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28423000</v>
      </c>
      <c r="E24" s="76">
        <f t="shared" si="4"/>
        <v>28423000</v>
      </c>
      <c r="F24" s="76">
        <f t="shared" si="4"/>
        <v>11706836</v>
      </c>
      <c r="G24" s="76">
        <f t="shared" si="4"/>
        <v>-1126713</v>
      </c>
      <c r="H24" s="76">
        <f t="shared" si="4"/>
        <v>2975724</v>
      </c>
      <c r="I24" s="76">
        <f t="shared" si="4"/>
        <v>13555847</v>
      </c>
      <c r="J24" s="76">
        <f t="shared" si="4"/>
        <v>-8312283</v>
      </c>
      <c r="K24" s="76">
        <f t="shared" si="4"/>
        <v>5554308</v>
      </c>
      <c r="L24" s="76">
        <f t="shared" si="4"/>
        <v>-8814891</v>
      </c>
      <c r="M24" s="76">
        <f t="shared" si="4"/>
        <v>-11572866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1982981</v>
      </c>
      <c r="W24" s="76">
        <f t="shared" si="4"/>
        <v>14211499</v>
      </c>
      <c r="X24" s="76">
        <f t="shared" si="4"/>
        <v>-12228518</v>
      </c>
      <c r="Y24" s="77">
        <f>+IF(W24&lt;&gt;0,(X24/W24)*100,0)</f>
        <v>-86.04664434061459</v>
      </c>
      <c r="Z24" s="78">
        <f t="shared" si="4"/>
        <v>28423000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28423000</v>
      </c>
      <c r="E27" s="99">
        <v>28423000</v>
      </c>
      <c r="F27" s="99">
        <v>1174927</v>
      </c>
      <c r="G27" s="99">
        <v>443537</v>
      </c>
      <c r="H27" s="99">
        <v>557663</v>
      </c>
      <c r="I27" s="99">
        <v>2176127</v>
      </c>
      <c r="J27" s="99">
        <v>6717662</v>
      </c>
      <c r="K27" s="99">
        <v>0</v>
      </c>
      <c r="L27" s="99">
        <v>5428384</v>
      </c>
      <c r="M27" s="99">
        <v>12146046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14322173</v>
      </c>
      <c r="W27" s="99">
        <v>14211500</v>
      </c>
      <c r="X27" s="99">
        <v>110673</v>
      </c>
      <c r="Y27" s="100">
        <v>0.78</v>
      </c>
      <c r="Z27" s="101">
        <v>28423000</v>
      </c>
    </row>
    <row r="28" spans="1:26" ht="13.5">
      <c r="A28" s="102" t="s">
        <v>44</v>
      </c>
      <c r="B28" s="18">
        <v>0</v>
      </c>
      <c r="C28" s="18">
        <v>0</v>
      </c>
      <c r="D28" s="58">
        <v>23783000</v>
      </c>
      <c r="E28" s="59">
        <v>23783000</v>
      </c>
      <c r="F28" s="59">
        <v>1174927</v>
      </c>
      <c r="G28" s="59">
        <v>443537</v>
      </c>
      <c r="H28" s="59">
        <v>557663</v>
      </c>
      <c r="I28" s="59">
        <v>2176127</v>
      </c>
      <c r="J28" s="59">
        <v>6717662</v>
      </c>
      <c r="K28" s="59">
        <v>0</v>
      </c>
      <c r="L28" s="59">
        <v>5428384</v>
      </c>
      <c r="M28" s="59">
        <v>12146046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14322173</v>
      </c>
      <c r="W28" s="59">
        <v>11891500</v>
      </c>
      <c r="X28" s="59">
        <v>2430673</v>
      </c>
      <c r="Y28" s="60">
        <v>20.44</v>
      </c>
      <c r="Z28" s="61">
        <v>23783000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4640000</v>
      </c>
      <c r="E31" s="59">
        <v>4640000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2320000</v>
      </c>
      <c r="X31" s="59">
        <v>-2320000</v>
      </c>
      <c r="Y31" s="60">
        <v>-100</v>
      </c>
      <c r="Z31" s="61">
        <v>4640000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28423000</v>
      </c>
      <c r="E32" s="99">
        <f t="shared" si="5"/>
        <v>28423000</v>
      </c>
      <c r="F32" s="99">
        <f t="shared" si="5"/>
        <v>1174927</v>
      </c>
      <c r="G32" s="99">
        <f t="shared" si="5"/>
        <v>443537</v>
      </c>
      <c r="H32" s="99">
        <f t="shared" si="5"/>
        <v>557663</v>
      </c>
      <c r="I32" s="99">
        <f t="shared" si="5"/>
        <v>2176127</v>
      </c>
      <c r="J32" s="99">
        <f t="shared" si="5"/>
        <v>6717662</v>
      </c>
      <c r="K32" s="99">
        <f t="shared" si="5"/>
        <v>0</v>
      </c>
      <c r="L32" s="99">
        <f t="shared" si="5"/>
        <v>5428384</v>
      </c>
      <c r="M32" s="99">
        <f t="shared" si="5"/>
        <v>12146046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14322173</v>
      </c>
      <c r="W32" s="99">
        <f t="shared" si="5"/>
        <v>14211500</v>
      </c>
      <c r="X32" s="99">
        <f t="shared" si="5"/>
        <v>110673</v>
      </c>
      <c r="Y32" s="100">
        <f>+IF(W32&lt;&gt;0,(X32/W32)*100,0)</f>
        <v>0.7787566407486894</v>
      </c>
      <c r="Z32" s="101">
        <f t="shared" si="5"/>
        <v>28423000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7446000</v>
      </c>
      <c r="E35" s="59">
        <v>7446000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3723000</v>
      </c>
      <c r="X35" s="59">
        <v>-3723000</v>
      </c>
      <c r="Y35" s="60">
        <v>-100</v>
      </c>
      <c r="Z35" s="61">
        <v>7446000</v>
      </c>
    </row>
    <row r="36" spans="1:26" ht="13.5">
      <c r="A36" s="57" t="s">
        <v>53</v>
      </c>
      <c r="B36" s="18">
        <v>0</v>
      </c>
      <c r="C36" s="18">
        <v>0</v>
      </c>
      <c r="D36" s="58">
        <v>109419785</v>
      </c>
      <c r="E36" s="59">
        <v>109419785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54709893</v>
      </c>
      <c r="X36" s="59">
        <v>-54709893</v>
      </c>
      <c r="Y36" s="60">
        <v>-100</v>
      </c>
      <c r="Z36" s="61">
        <v>109419785</v>
      </c>
    </row>
    <row r="37" spans="1:26" ht="13.5">
      <c r="A37" s="57" t="s">
        <v>54</v>
      </c>
      <c r="B37" s="18">
        <v>0</v>
      </c>
      <c r="C37" s="18">
        <v>0</v>
      </c>
      <c r="D37" s="58">
        <v>8414261</v>
      </c>
      <c r="E37" s="59">
        <v>8414261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4207131</v>
      </c>
      <c r="X37" s="59">
        <v>-4207131</v>
      </c>
      <c r="Y37" s="60">
        <v>-100</v>
      </c>
      <c r="Z37" s="61">
        <v>8414261</v>
      </c>
    </row>
    <row r="38" spans="1:26" ht="13.5">
      <c r="A38" s="57" t="s">
        <v>55</v>
      </c>
      <c r="B38" s="18">
        <v>0</v>
      </c>
      <c r="C38" s="18">
        <v>0</v>
      </c>
      <c r="D38" s="58">
        <v>4222383</v>
      </c>
      <c r="E38" s="59">
        <v>4222383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2111192</v>
      </c>
      <c r="X38" s="59">
        <v>-2111192</v>
      </c>
      <c r="Y38" s="60">
        <v>-100</v>
      </c>
      <c r="Z38" s="61">
        <v>4222383</v>
      </c>
    </row>
    <row r="39" spans="1:26" ht="13.5">
      <c r="A39" s="57" t="s">
        <v>56</v>
      </c>
      <c r="B39" s="18">
        <v>0</v>
      </c>
      <c r="C39" s="18">
        <v>0</v>
      </c>
      <c r="D39" s="58">
        <v>104229141</v>
      </c>
      <c r="E39" s="59">
        <v>104229141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52114571</v>
      </c>
      <c r="X39" s="59">
        <v>-52114571</v>
      </c>
      <c r="Y39" s="60">
        <v>-100</v>
      </c>
      <c r="Z39" s="61">
        <v>104229141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35100926</v>
      </c>
      <c r="E42" s="59">
        <v>35100926</v>
      </c>
      <c r="F42" s="59">
        <v>14652060</v>
      </c>
      <c r="G42" s="59">
        <v>-3668780</v>
      </c>
      <c r="H42" s="59">
        <v>-2142234</v>
      </c>
      <c r="I42" s="59">
        <v>8841046</v>
      </c>
      <c r="J42" s="59">
        <v>-1896382</v>
      </c>
      <c r="K42" s="59">
        <v>13047623</v>
      </c>
      <c r="L42" s="59">
        <v>5190274</v>
      </c>
      <c r="M42" s="59">
        <v>16341515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25182561</v>
      </c>
      <c r="W42" s="59">
        <v>20737345</v>
      </c>
      <c r="X42" s="59">
        <v>4445216</v>
      </c>
      <c r="Y42" s="60">
        <v>21.44</v>
      </c>
      <c r="Z42" s="61">
        <v>35100926</v>
      </c>
    </row>
    <row r="43" spans="1:26" ht="13.5">
      <c r="A43" s="57" t="s">
        <v>59</v>
      </c>
      <c r="B43" s="18">
        <v>0</v>
      </c>
      <c r="C43" s="18">
        <v>0</v>
      </c>
      <c r="D43" s="58">
        <v>-24763204</v>
      </c>
      <c r="E43" s="59">
        <v>-24763204</v>
      </c>
      <c r="F43" s="59">
        <v>-1174927</v>
      </c>
      <c r="G43" s="59">
        <v>-443537</v>
      </c>
      <c r="H43" s="59">
        <v>-557663</v>
      </c>
      <c r="I43" s="59">
        <v>-2176127</v>
      </c>
      <c r="J43" s="59">
        <v>-6730012</v>
      </c>
      <c r="K43" s="59">
        <v>-8475561</v>
      </c>
      <c r="L43" s="59">
        <v>-5428384</v>
      </c>
      <c r="M43" s="59">
        <v>-20633957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-22810084</v>
      </c>
      <c r="W43" s="59">
        <v>-530102</v>
      </c>
      <c r="X43" s="59">
        <v>-22279982</v>
      </c>
      <c r="Y43" s="60">
        <v>4202.96</v>
      </c>
      <c r="Z43" s="61">
        <v>-24763204</v>
      </c>
    </row>
    <row r="44" spans="1:26" ht="13.5">
      <c r="A44" s="57" t="s">
        <v>60</v>
      </c>
      <c r="B44" s="18">
        <v>0</v>
      </c>
      <c r="C44" s="18">
        <v>0</v>
      </c>
      <c r="D44" s="58">
        <v>-754944</v>
      </c>
      <c r="E44" s="59">
        <v>-754944</v>
      </c>
      <c r="F44" s="59">
        <v>-36083</v>
      </c>
      <c r="G44" s="59">
        <v>-36083</v>
      </c>
      <c r="H44" s="59">
        <v>-36083</v>
      </c>
      <c r="I44" s="59">
        <v>-108249</v>
      </c>
      <c r="J44" s="59">
        <v>-36083</v>
      </c>
      <c r="K44" s="59">
        <v>-36083</v>
      </c>
      <c r="L44" s="59">
        <v>-36083</v>
      </c>
      <c r="M44" s="59">
        <v>-108249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-216498</v>
      </c>
      <c r="W44" s="59">
        <v>-377472</v>
      </c>
      <c r="X44" s="59">
        <v>160974</v>
      </c>
      <c r="Y44" s="60">
        <v>-42.65</v>
      </c>
      <c r="Z44" s="61">
        <v>-754944</v>
      </c>
    </row>
    <row r="45" spans="1:26" ht="13.5">
      <c r="A45" s="69" t="s">
        <v>61</v>
      </c>
      <c r="B45" s="21">
        <v>0</v>
      </c>
      <c r="C45" s="21">
        <v>0</v>
      </c>
      <c r="D45" s="98">
        <v>9657778</v>
      </c>
      <c r="E45" s="99">
        <v>9657778</v>
      </c>
      <c r="F45" s="99">
        <v>13836877</v>
      </c>
      <c r="G45" s="99">
        <v>9688477</v>
      </c>
      <c r="H45" s="99">
        <v>6952497</v>
      </c>
      <c r="I45" s="99">
        <v>6952497</v>
      </c>
      <c r="J45" s="99">
        <v>-1709980</v>
      </c>
      <c r="K45" s="99">
        <v>2825999</v>
      </c>
      <c r="L45" s="99">
        <v>2551806</v>
      </c>
      <c r="M45" s="99">
        <v>2551806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2551806</v>
      </c>
      <c r="W45" s="99">
        <v>19904771</v>
      </c>
      <c r="X45" s="99">
        <v>-17352965</v>
      </c>
      <c r="Y45" s="100">
        <v>-87.18</v>
      </c>
      <c r="Z45" s="101">
        <v>9657778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130131</v>
      </c>
      <c r="C49" s="51">
        <v>0</v>
      </c>
      <c r="D49" s="128">
        <v>233534</v>
      </c>
      <c r="E49" s="53">
        <v>191130</v>
      </c>
      <c r="F49" s="53">
        <v>0</v>
      </c>
      <c r="G49" s="53">
        <v>0</v>
      </c>
      <c r="H49" s="53">
        <v>0</v>
      </c>
      <c r="I49" s="53">
        <v>281279</v>
      </c>
      <c r="J49" s="53">
        <v>0</v>
      </c>
      <c r="K49" s="53">
        <v>0</v>
      </c>
      <c r="L49" s="53">
        <v>0</v>
      </c>
      <c r="M49" s="53">
        <v>246042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243044</v>
      </c>
      <c r="W49" s="53">
        <v>7521079</v>
      </c>
      <c r="X49" s="53">
        <v>0</v>
      </c>
      <c r="Y49" s="53">
        <v>8846239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1268059</v>
      </c>
      <c r="C51" s="51">
        <v>0</v>
      </c>
      <c r="D51" s="128">
        <v>1571823</v>
      </c>
      <c r="E51" s="53">
        <v>559960</v>
      </c>
      <c r="F51" s="53">
        <v>0</v>
      </c>
      <c r="G51" s="53">
        <v>0</v>
      </c>
      <c r="H51" s="53">
        <v>0</v>
      </c>
      <c r="I51" s="53">
        <v>1473696</v>
      </c>
      <c r="J51" s="53">
        <v>0</v>
      </c>
      <c r="K51" s="53">
        <v>0</v>
      </c>
      <c r="L51" s="53">
        <v>0</v>
      </c>
      <c r="M51" s="53">
        <v>4748718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9622256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53.23735636814671</v>
      </c>
      <c r="E58" s="7">
        <f t="shared" si="6"/>
        <v>53.23735636814671</v>
      </c>
      <c r="F58" s="7">
        <f t="shared" si="6"/>
        <v>24.901549365491686</v>
      </c>
      <c r="G58" s="7">
        <f t="shared" si="6"/>
        <v>6.864481261395983</v>
      </c>
      <c r="H58" s="7">
        <f t="shared" si="6"/>
        <v>21.897826105882658</v>
      </c>
      <c r="I58" s="7">
        <f t="shared" si="6"/>
        <v>17.889741259800324</v>
      </c>
      <c r="J58" s="7">
        <f t="shared" si="6"/>
        <v>19.95646780455308</v>
      </c>
      <c r="K58" s="7">
        <f t="shared" si="6"/>
        <v>13.243988444329743</v>
      </c>
      <c r="L58" s="7">
        <f t="shared" si="6"/>
        <v>22.60336686243476</v>
      </c>
      <c r="M58" s="7">
        <f t="shared" si="6"/>
        <v>16.922602380180912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17.399217059631926</v>
      </c>
      <c r="W58" s="7">
        <f t="shared" si="6"/>
        <v>53.237347840086116</v>
      </c>
      <c r="X58" s="7">
        <f t="shared" si="6"/>
        <v>0</v>
      </c>
      <c r="Y58" s="7">
        <f t="shared" si="6"/>
        <v>0</v>
      </c>
      <c r="Z58" s="8">
        <f t="shared" si="6"/>
        <v>53.23735636814671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51.95031003854533</v>
      </c>
      <c r="G59" s="10">
        <f t="shared" si="7"/>
        <v>1.0411429529076588</v>
      </c>
      <c r="H59" s="10">
        <f t="shared" si="7"/>
        <v>47.36153008211832</v>
      </c>
      <c r="I59" s="10">
        <f t="shared" si="7"/>
        <v>33.450994357857105</v>
      </c>
      <c r="J59" s="10">
        <f t="shared" si="7"/>
        <v>12.666860230435306</v>
      </c>
      <c r="K59" s="10">
        <f t="shared" si="7"/>
        <v>30.444803165035317</v>
      </c>
      <c r="L59" s="10">
        <f t="shared" si="7"/>
        <v>15.658153791604072</v>
      </c>
      <c r="M59" s="10">
        <f t="shared" si="7"/>
        <v>18.92713603879028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25.40699005715229</v>
      </c>
      <c r="W59" s="10">
        <f t="shared" si="7"/>
        <v>60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90</v>
      </c>
      <c r="E60" s="13">
        <f t="shared" si="7"/>
        <v>90</v>
      </c>
      <c r="F60" s="13">
        <f t="shared" si="7"/>
        <v>21.545549115767574</v>
      </c>
      <c r="G60" s="13">
        <f t="shared" si="7"/>
        <v>44.52687358062074</v>
      </c>
      <c r="H60" s="13">
        <f t="shared" si="7"/>
        <v>15.40651021953066</v>
      </c>
      <c r="I60" s="13">
        <f t="shared" si="7"/>
        <v>27.124730427804806</v>
      </c>
      <c r="J60" s="13">
        <f t="shared" si="7"/>
        <v>51.058289174867525</v>
      </c>
      <c r="K60" s="13">
        <f t="shared" si="7"/>
        <v>53.48372445117335</v>
      </c>
      <c r="L60" s="13">
        <f t="shared" si="7"/>
        <v>53.83800151400454</v>
      </c>
      <c r="M60" s="13">
        <f t="shared" si="7"/>
        <v>52.79333838001514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39.9190018614479</v>
      </c>
      <c r="W60" s="13">
        <f t="shared" si="7"/>
        <v>90</v>
      </c>
      <c r="X60" s="13">
        <f t="shared" si="7"/>
        <v>0</v>
      </c>
      <c r="Y60" s="13">
        <f t="shared" si="7"/>
        <v>0</v>
      </c>
      <c r="Z60" s="14">
        <f t="shared" si="7"/>
        <v>90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21.545549115767574</v>
      </c>
      <c r="G64" s="13">
        <f t="shared" si="7"/>
        <v>44.52687358062074</v>
      </c>
      <c r="H64" s="13">
        <f t="shared" si="7"/>
        <v>15.40651021953066</v>
      </c>
      <c r="I64" s="13">
        <f t="shared" si="7"/>
        <v>27.124730427804806</v>
      </c>
      <c r="J64" s="13">
        <f t="shared" si="7"/>
        <v>51.058289174867525</v>
      </c>
      <c r="K64" s="13">
        <f t="shared" si="7"/>
        <v>53.48372445117335</v>
      </c>
      <c r="L64" s="13">
        <f t="shared" si="7"/>
        <v>53.83800151400454</v>
      </c>
      <c r="M64" s="13">
        <f t="shared" si="7"/>
        <v>52.79333838001514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39.9190018614479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6242609</v>
      </c>
      <c r="E67" s="25">
        <v>6242609</v>
      </c>
      <c r="F67" s="25">
        <v>228287</v>
      </c>
      <c r="G67" s="25">
        <v>228699</v>
      </c>
      <c r="H67" s="25">
        <v>229726</v>
      </c>
      <c r="I67" s="25">
        <v>686712</v>
      </c>
      <c r="J67" s="25">
        <v>174124</v>
      </c>
      <c r="K67" s="25">
        <v>379727</v>
      </c>
      <c r="L67" s="25">
        <v>152902</v>
      </c>
      <c r="M67" s="25">
        <v>706753</v>
      </c>
      <c r="N67" s="25"/>
      <c r="O67" s="25"/>
      <c r="P67" s="25"/>
      <c r="Q67" s="25"/>
      <c r="R67" s="25"/>
      <c r="S67" s="25"/>
      <c r="T67" s="25"/>
      <c r="U67" s="25"/>
      <c r="V67" s="25">
        <v>1393465</v>
      </c>
      <c r="W67" s="25">
        <v>3121305</v>
      </c>
      <c r="X67" s="25"/>
      <c r="Y67" s="24"/>
      <c r="Z67" s="26">
        <v>6242609</v>
      </c>
    </row>
    <row r="68" spans="1:26" ht="13.5" hidden="1">
      <c r="A68" s="36" t="s">
        <v>31</v>
      </c>
      <c r="B68" s="18"/>
      <c r="C68" s="18"/>
      <c r="D68" s="19">
        <v>4000000</v>
      </c>
      <c r="E68" s="20">
        <v>4000000</v>
      </c>
      <c r="F68" s="20">
        <v>95472</v>
      </c>
      <c r="G68" s="20">
        <v>95472</v>
      </c>
      <c r="H68" s="20">
        <v>95472</v>
      </c>
      <c r="I68" s="20">
        <v>286416</v>
      </c>
      <c r="J68" s="20">
        <v>141211</v>
      </c>
      <c r="K68" s="20">
        <v>107171</v>
      </c>
      <c r="L68" s="20">
        <v>107171</v>
      </c>
      <c r="M68" s="20">
        <v>355553</v>
      </c>
      <c r="N68" s="20"/>
      <c r="O68" s="20"/>
      <c r="P68" s="20"/>
      <c r="Q68" s="20"/>
      <c r="R68" s="20"/>
      <c r="S68" s="20"/>
      <c r="T68" s="20"/>
      <c r="U68" s="20"/>
      <c r="V68" s="20">
        <v>641969</v>
      </c>
      <c r="W68" s="20">
        <v>2000000</v>
      </c>
      <c r="X68" s="20"/>
      <c r="Y68" s="19"/>
      <c r="Z68" s="22">
        <v>4000000</v>
      </c>
    </row>
    <row r="69" spans="1:26" ht="13.5" hidden="1">
      <c r="A69" s="37" t="s">
        <v>32</v>
      </c>
      <c r="B69" s="18"/>
      <c r="C69" s="18"/>
      <c r="D69" s="19">
        <v>1026000</v>
      </c>
      <c r="E69" s="20">
        <v>1026000</v>
      </c>
      <c r="F69" s="20">
        <v>33645</v>
      </c>
      <c r="G69" s="20">
        <v>33025</v>
      </c>
      <c r="H69" s="20">
        <v>33025</v>
      </c>
      <c r="I69" s="20">
        <v>99695</v>
      </c>
      <c r="J69" s="20">
        <v>33025</v>
      </c>
      <c r="K69" s="20">
        <v>33025</v>
      </c>
      <c r="L69" s="20">
        <v>33025</v>
      </c>
      <c r="M69" s="20">
        <v>99075</v>
      </c>
      <c r="N69" s="20"/>
      <c r="O69" s="20"/>
      <c r="P69" s="20"/>
      <c r="Q69" s="20"/>
      <c r="R69" s="20"/>
      <c r="S69" s="20"/>
      <c r="T69" s="20"/>
      <c r="U69" s="20"/>
      <c r="V69" s="20">
        <v>198770</v>
      </c>
      <c r="W69" s="20">
        <v>513000</v>
      </c>
      <c r="X69" s="20"/>
      <c r="Y69" s="19"/>
      <c r="Z69" s="22">
        <v>1026000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>
        <v>1026000</v>
      </c>
      <c r="E73" s="20">
        <v>1026000</v>
      </c>
      <c r="F73" s="20">
        <v>33645</v>
      </c>
      <c r="G73" s="20">
        <v>33025</v>
      </c>
      <c r="H73" s="20">
        <v>33025</v>
      </c>
      <c r="I73" s="20">
        <v>99695</v>
      </c>
      <c r="J73" s="20">
        <v>33025</v>
      </c>
      <c r="K73" s="20">
        <v>33025</v>
      </c>
      <c r="L73" s="20">
        <v>33025</v>
      </c>
      <c r="M73" s="20">
        <v>99075</v>
      </c>
      <c r="N73" s="20"/>
      <c r="O73" s="20"/>
      <c r="P73" s="20"/>
      <c r="Q73" s="20"/>
      <c r="R73" s="20"/>
      <c r="S73" s="20"/>
      <c r="T73" s="20"/>
      <c r="U73" s="20"/>
      <c r="V73" s="20">
        <v>198770</v>
      </c>
      <c r="W73" s="20">
        <v>513000</v>
      </c>
      <c r="X73" s="20"/>
      <c r="Y73" s="19"/>
      <c r="Z73" s="22">
        <v>1026000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1216609</v>
      </c>
      <c r="E75" s="29">
        <v>1216609</v>
      </c>
      <c r="F75" s="29">
        <v>99170</v>
      </c>
      <c r="G75" s="29">
        <v>100202</v>
      </c>
      <c r="H75" s="29">
        <v>101229</v>
      </c>
      <c r="I75" s="29">
        <v>300601</v>
      </c>
      <c r="J75" s="29">
        <v>-112</v>
      </c>
      <c r="K75" s="29">
        <v>239531</v>
      </c>
      <c r="L75" s="29">
        <v>12706</v>
      </c>
      <c r="M75" s="29">
        <v>252125</v>
      </c>
      <c r="N75" s="29"/>
      <c r="O75" s="29"/>
      <c r="P75" s="29"/>
      <c r="Q75" s="29"/>
      <c r="R75" s="29"/>
      <c r="S75" s="29"/>
      <c r="T75" s="29"/>
      <c r="U75" s="29"/>
      <c r="V75" s="29">
        <v>552726</v>
      </c>
      <c r="W75" s="29">
        <v>608305</v>
      </c>
      <c r="X75" s="29"/>
      <c r="Y75" s="28"/>
      <c r="Z75" s="30">
        <v>1216609</v>
      </c>
    </row>
    <row r="76" spans="1:26" ht="13.5" hidden="1">
      <c r="A76" s="41" t="s">
        <v>120</v>
      </c>
      <c r="B76" s="31"/>
      <c r="C76" s="31"/>
      <c r="D76" s="32">
        <v>3323400</v>
      </c>
      <c r="E76" s="33">
        <v>3323400</v>
      </c>
      <c r="F76" s="33">
        <v>56847</v>
      </c>
      <c r="G76" s="33">
        <v>15699</v>
      </c>
      <c r="H76" s="33">
        <v>50305</v>
      </c>
      <c r="I76" s="33">
        <v>122851</v>
      </c>
      <c r="J76" s="33">
        <v>34749</v>
      </c>
      <c r="K76" s="33">
        <v>50291</v>
      </c>
      <c r="L76" s="33">
        <v>34561</v>
      </c>
      <c r="M76" s="33">
        <v>119601</v>
      </c>
      <c r="N76" s="33"/>
      <c r="O76" s="33"/>
      <c r="P76" s="33"/>
      <c r="Q76" s="33"/>
      <c r="R76" s="33"/>
      <c r="S76" s="33"/>
      <c r="T76" s="33"/>
      <c r="U76" s="33"/>
      <c r="V76" s="33">
        <v>242452</v>
      </c>
      <c r="W76" s="33">
        <v>1661700</v>
      </c>
      <c r="X76" s="33"/>
      <c r="Y76" s="32"/>
      <c r="Z76" s="34">
        <v>3323400</v>
      </c>
    </row>
    <row r="77" spans="1:26" ht="13.5" hidden="1">
      <c r="A77" s="36" t="s">
        <v>31</v>
      </c>
      <c r="B77" s="18"/>
      <c r="C77" s="18"/>
      <c r="D77" s="19">
        <v>2400000</v>
      </c>
      <c r="E77" s="20">
        <v>2400000</v>
      </c>
      <c r="F77" s="20">
        <v>49598</v>
      </c>
      <c r="G77" s="20">
        <v>994</v>
      </c>
      <c r="H77" s="20">
        <v>45217</v>
      </c>
      <c r="I77" s="20">
        <v>95809</v>
      </c>
      <c r="J77" s="20">
        <v>17887</v>
      </c>
      <c r="K77" s="20">
        <v>32628</v>
      </c>
      <c r="L77" s="20">
        <v>16781</v>
      </c>
      <c r="M77" s="20">
        <v>67296</v>
      </c>
      <c r="N77" s="20"/>
      <c r="O77" s="20"/>
      <c r="P77" s="20"/>
      <c r="Q77" s="20"/>
      <c r="R77" s="20"/>
      <c r="S77" s="20"/>
      <c r="T77" s="20"/>
      <c r="U77" s="20"/>
      <c r="V77" s="20">
        <v>163105</v>
      </c>
      <c r="W77" s="20">
        <v>1200000</v>
      </c>
      <c r="X77" s="20"/>
      <c r="Y77" s="19"/>
      <c r="Z77" s="22">
        <v>2400000</v>
      </c>
    </row>
    <row r="78" spans="1:26" ht="13.5" hidden="1">
      <c r="A78" s="37" t="s">
        <v>32</v>
      </c>
      <c r="B78" s="18"/>
      <c r="C78" s="18"/>
      <c r="D78" s="19">
        <v>923400</v>
      </c>
      <c r="E78" s="20">
        <v>923400</v>
      </c>
      <c r="F78" s="20">
        <v>7249</v>
      </c>
      <c r="G78" s="20">
        <v>14705</v>
      </c>
      <c r="H78" s="20">
        <v>5088</v>
      </c>
      <c r="I78" s="20">
        <v>27042</v>
      </c>
      <c r="J78" s="20">
        <v>16862</v>
      </c>
      <c r="K78" s="20">
        <v>17663</v>
      </c>
      <c r="L78" s="20">
        <v>17780</v>
      </c>
      <c r="M78" s="20">
        <v>52305</v>
      </c>
      <c r="N78" s="20"/>
      <c r="O78" s="20"/>
      <c r="P78" s="20"/>
      <c r="Q78" s="20"/>
      <c r="R78" s="20"/>
      <c r="S78" s="20"/>
      <c r="T78" s="20"/>
      <c r="U78" s="20"/>
      <c r="V78" s="20">
        <v>79347</v>
      </c>
      <c r="W78" s="20">
        <v>461700</v>
      </c>
      <c r="X78" s="20"/>
      <c r="Y78" s="19"/>
      <c r="Z78" s="22">
        <v>923400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923400</v>
      </c>
      <c r="E82" s="20">
        <v>923400</v>
      </c>
      <c r="F82" s="20">
        <v>7249</v>
      </c>
      <c r="G82" s="20">
        <v>14705</v>
      </c>
      <c r="H82" s="20">
        <v>5088</v>
      </c>
      <c r="I82" s="20">
        <v>27042</v>
      </c>
      <c r="J82" s="20">
        <v>16862</v>
      </c>
      <c r="K82" s="20">
        <v>17663</v>
      </c>
      <c r="L82" s="20">
        <v>17780</v>
      </c>
      <c r="M82" s="20">
        <v>52305</v>
      </c>
      <c r="N82" s="20"/>
      <c r="O82" s="20"/>
      <c r="P82" s="20"/>
      <c r="Q82" s="20"/>
      <c r="R82" s="20"/>
      <c r="S82" s="20"/>
      <c r="T82" s="20"/>
      <c r="U82" s="20"/>
      <c r="V82" s="20">
        <v>79347</v>
      </c>
      <c r="W82" s="20">
        <v>461700</v>
      </c>
      <c r="X82" s="20"/>
      <c r="Y82" s="19"/>
      <c r="Z82" s="22">
        <v>923400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Gqesha</cp:lastModifiedBy>
  <dcterms:created xsi:type="dcterms:W3CDTF">2014-02-03T09:20:09Z</dcterms:created>
  <dcterms:modified xsi:type="dcterms:W3CDTF">2014-02-03T09:21:51Z</dcterms:modified>
  <cp:category/>
  <cp:version/>
  <cp:contentType/>
  <cp:contentStatus/>
</cp:coreProperties>
</file>