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NW371" sheetId="1" r:id="rId1"/>
    <sheet name="NW372" sheetId="2" r:id="rId2"/>
    <sheet name="NW373" sheetId="3" r:id="rId3"/>
    <sheet name="NW374" sheetId="4" r:id="rId4"/>
    <sheet name="NW375" sheetId="5" r:id="rId5"/>
    <sheet name="DC37" sheetId="6" r:id="rId6"/>
    <sheet name="NW381" sheetId="7" r:id="rId7"/>
    <sheet name="NW382" sheetId="8" r:id="rId8"/>
    <sheet name="NW383" sheetId="9" r:id="rId9"/>
    <sheet name="NW384" sheetId="10" r:id="rId10"/>
    <sheet name="NW385" sheetId="11" r:id="rId11"/>
    <sheet name="DC38" sheetId="12" r:id="rId12"/>
    <sheet name="NW392" sheetId="13" r:id="rId13"/>
    <sheet name="NW393" sheetId="14" r:id="rId14"/>
    <sheet name="NW394" sheetId="15" r:id="rId15"/>
    <sheet name="NW396" sheetId="16" r:id="rId16"/>
    <sheet name="NW397" sheetId="17" r:id="rId17"/>
    <sheet name="DC39" sheetId="18" r:id="rId18"/>
    <sheet name="NW401" sheetId="19" r:id="rId19"/>
    <sheet name="NW402" sheetId="20" r:id="rId20"/>
    <sheet name="NW403" sheetId="21" r:id="rId21"/>
    <sheet name="NW404" sheetId="22" r:id="rId22"/>
    <sheet name="DC40" sheetId="23" r:id="rId23"/>
    <sheet name="Summary" sheetId="24" r:id="rId24"/>
  </sheets>
  <definedNames>
    <definedName name="_xlnm.Print_Area" localSheetId="5">'DC37'!$A$1:$Z$66</definedName>
    <definedName name="_xlnm.Print_Area" localSheetId="11">'DC38'!$A$1:$Z$66</definedName>
    <definedName name="_xlnm.Print_Area" localSheetId="17">'DC39'!$A$1:$Z$66</definedName>
    <definedName name="_xlnm.Print_Area" localSheetId="22">'DC40'!$A$1:$Z$66</definedName>
    <definedName name="_xlnm.Print_Area" localSheetId="0">'NW371'!$A$1:$Z$66</definedName>
    <definedName name="_xlnm.Print_Area" localSheetId="1">'NW372'!$A$1:$Z$66</definedName>
    <definedName name="_xlnm.Print_Area" localSheetId="2">'NW373'!$A$1:$Z$66</definedName>
    <definedName name="_xlnm.Print_Area" localSheetId="3">'NW374'!$A$1:$Z$66</definedName>
    <definedName name="_xlnm.Print_Area" localSheetId="4">'NW375'!$A$1:$Z$66</definedName>
    <definedName name="_xlnm.Print_Area" localSheetId="6">'NW381'!$A$1:$Z$66</definedName>
    <definedName name="_xlnm.Print_Area" localSheetId="7">'NW382'!$A$1:$Z$66</definedName>
    <definedName name="_xlnm.Print_Area" localSheetId="8">'NW383'!$A$1:$Z$66</definedName>
    <definedName name="_xlnm.Print_Area" localSheetId="9">'NW384'!$A$1:$Z$66</definedName>
    <definedName name="_xlnm.Print_Area" localSheetId="10">'NW385'!$A$1:$Z$66</definedName>
    <definedName name="_xlnm.Print_Area" localSheetId="12">'NW392'!$A$1:$Z$66</definedName>
    <definedName name="_xlnm.Print_Area" localSheetId="13">'NW393'!$A$1:$Z$66</definedName>
    <definedName name="_xlnm.Print_Area" localSheetId="14">'NW394'!$A$1:$Z$66</definedName>
    <definedName name="_xlnm.Print_Area" localSheetId="15">'NW396'!$A$1:$Z$66</definedName>
    <definedName name="_xlnm.Print_Area" localSheetId="16">'NW397'!$A$1:$Z$66</definedName>
    <definedName name="_xlnm.Print_Area" localSheetId="18">'NW401'!$A$1:$Z$66</definedName>
    <definedName name="_xlnm.Print_Area" localSheetId="19">'NW402'!$A$1:$Z$66</definedName>
    <definedName name="_xlnm.Print_Area" localSheetId="20">'NW403'!$A$1:$Z$66</definedName>
    <definedName name="_xlnm.Print_Area" localSheetId="21">'NW404'!$A$1:$Z$66</definedName>
    <definedName name="_xlnm.Print_Area" localSheetId="23">'Summary'!$A$1:$Z$66</definedName>
  </definedNames>
  <calcPr fullCalcOnLoad="1"/>
</workbook>
</file>

<file path=xl/sharedStrings.xml><?xml version="1.0" encoding="utf-8"?>
<sst xmlns="http://schemas.openxmlformats.org/spreadsheetml/2006/main" count="2664" uniqueCount="114">
  <si>
    <t>North West: Moretele(NW371)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</si>
  <si>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</si>
  <si>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</si>
  <si>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</si>
  <si>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</si>
  <si>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</si>
  <si>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</si>
  <si>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</si>
  <si>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</si>
  <si>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</si>
  <si>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</si>
  <si>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</si>
  <si>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</si>
  <si>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</si>
  <si>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</si>
  <si>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</si>
  <si>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</si>
  <si>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</si>
  <si>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</si>
  <si>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</si>
  <si>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</si>
  <si>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</si>
  <si>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</si>
  <si>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</si>
  <si>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</si>
  <si>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</si>
  <si>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</si>
  <si>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</si>
  <si>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</si>
  <si>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</si>
  <si>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</si>
  <si>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</si>
  <si>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</si>
  <si>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</si>
  <si>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</si>
  <si>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</si>
  <si>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</si>
  <si>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</si>
  <si>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</si>
  <si>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</si>
  <si>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</si>
  <si>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</si>
  <si>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</si>
  <si>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</si>
  <si>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</si>
  <si>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</si>
  <si>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</si>
  <si>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</si>
  <si>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</si>
  <si>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</si>
  <si>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</si>
  <si>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</si>
  <si>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</si>
  <si>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</si>
  <si>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</si>
  <si>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</si>
  <si>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</si>
  <si>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</si>
  <si>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</si>
  <si>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</si>
  <si>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</si>
  <si>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</si>
  <si>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</si>
  <si>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</si>
  <si>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</si>
  <si>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</si>
  <si>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Madibeng(NW372) - Table C1 Schedule Quarterly Budget Statement Summary for 2nd Quarter ended 31 December 2013 (Figures Finalised as at 2014/01/31)</t>
  </si>
  <si>
    <t>North West: Rustenburg(NW373) - Table C1 Schedule Quarterly Budget Statement Summary for 2nd Quarter ended 31 December 2013 (Figures Finalised as at 2014/01/31)</t>
  </si>
  <si>
    <t>North West: Kgetlengrivier(NW374) - Table C1 Schedule Quarterly Budget Statement Summary for 2nd Quarter ended 31 December 2013 (Figures Finalised as at 2014/01/31)</t>
  </si>
  <si>
    <t>North West: Moses Kotane(NW375) - Table C1 Schedule Quarterly Budget Statement Summary for 2nd Quarter ended 31 December 2013 (Figures Finalised as at 2014/01/31)</t>
  </si>
  <si>
    <t>North West: Bojanala Platinum(DC37) - Table C1 Schedule Quarterly Budget Statement Summary for 2nd Quarter ended 31 December 2013 (Figures Finalised as at 2014/01/31)</t>
  </si>
  <si>
    <t>North West: Ratlou(NW381) - Table C1 Schedule Quarterly Budget Statement Summary for 2nd Quarter ended 31 December 2013 (Figures Finalised as at 2014/01/31)</t>
  </si>
  <si>
    <t>North West: Tswaing(NW382) - Table C1 Schedule Quarterly Budget Statement Summary for 2nd Quarter ended 31 December 2013 (Figures Finalised as at 2014/01/31)</t>
  </si>
  <si>
    <t>North West: Mafikeng(NW383) - Table C1 Schedule Quarterly Budget Statement Summary for 2nd Quarter ended 31 December 2013 (Figures Finalised as at 2014/01/31)</t>
  </si>
  <si>
    <t>North West: Ditsobotla(NW384) - Table C1 Schedule Quarterly Budget Statement Summary for 2nd Quarter ended 31 December 2013 (Figures Finalised as at 2014/01/31)</t>
  </si>
  <si>
    <t>North West: Ramotshere Moiloa(NW385) - Table C1 Schedule Quarterly Budget Statement Summary for 2nd Quarter ended 31 December 2013 (Figures Finalised as at 2014/01/31)</t>
  </si>
  <si>
    <t>North West: Ngaka Modiri Molema(DC38) - Table C1 Schedule Quarterly Budget Statement Summary for 2nd Quarter ended 31 December 2013 (Figures Finalised as at 2014/01/31)</t>
  </si>
  <si>
    <t>North West: Naledi (Nw)(NW392) - Table C1 Schedule Quarterly Budget Statement Summary for 2nd Quarter ended 31 December 2013 (Figures Finalised as at 2014/01/31)</t>
  </si>
  <si>
    <t>North West: Mamusa(NW393) - Table C1 Schedule Quarterly Budget Statement Summary for 2nd Quarter ended 31 December 2013 (Figures Finalised as at 2014/01/31)</t>
  </si>
  <si>
    <t>North West: Greater Taung(NW394) - Table C1 Schedule Quarterly Budget Statement Summary for 2nd Quarter ended 31 December 2013 (Figures Finalised as at 2014/01/31)</t>
  </si>
  <si>
    <t>North West: Lekwa-Teemane(NW396) - Table C1 Schedule Quarterly Budget Statement Summary for 2nd Quarter ended 31 December 2013 (Figures Finalised as at 2014/01/31)</t>
  </si>
  <si>
    <t>North West: Molopo-Kagisano(NW397) - Table C1 Schedule Quarterly Budget Statement Summary for 2nd Quarter ended 31 December 2013 (Figures Finalised as at 2014/01/31)</t>
  </si>
  <si>
    <t>North West: Dr Ruth Segomotsi Mompati(DC39) - Table C1 Schedule Quarterly Budget Statement Summary for 2nd Quarter ended 31 December 2013 (Figures Finalised as at 2014/01/31)</t>
  </si>
  <si>
    <t>North West: Ventersdorp(NW401) - Table C1 Schedule Quarterly Budget Statement Summary for 2nd Quarter ended 31 December 2013 (Figures Finalised as at 2014/01/31)</t>
  </si>
  <si>
    <t>North West: Tlokwe(NW402) - Table C1 Schedule Quarterly Budget Statement Summary for 2nd Quarter ended 31 December 2013 (Figures Finalised as at 2014/01/31)</t>
  </si>
  <si>
    <t>North West: City Of Matlosana(NW403) - Table C1 Schedule Quarterly Budget Statement Summary for 2nd Quarter ended 31 December 2013 (Figures Finalised as at 2014/01/31)</t>
  </si>
  <si>
    <t>North West: Maquassi Hills(NW404) - Table C1 Schedule Quarterly Budget Statement Summary for 2nd Quarter ended 31 December 2013 (Figures Finalised as at 2014/01/31)</t>
  </si>
  <si>
    <t>North West: Dr Kenneth Kaunda(DC40) - Table C1 Schedule Quarterly Budget Statement Summary for 2nd Quarter ended 31 December 2013 (Figures Finalised as at 2014/01/31)</t>
  </si>
  <si>
    <t>Summary - Table C1 Schedule Quarterly Budget Statement Summary for 2nd Quarter ended 31 December 2013 (Figures Finalised as at 2014/01/31)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</si>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</sst>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23" fillId="0" borderId="10" xfId="0" applyNumberFormat="1" applyFont="1" applyBorder="1" applyAlignment="1">
      <alignment/>
    </xf>
    <xf numFmtId="172" fontId="23" fillId="0" borderId="11" xfId="0" applyNumberFormat="1" applyFont="1" applyBorder="1" applyAlignment="1">
      <alignment/>
    </xf>
    <xf numFmtId="172" fontId="23" fillId="0" borderId="12" xfId="0" applyNumberFormat="1" applyFont="1" applyBorder="1" applyAlignment="1">
      <alignment/>
    </xf>
    <xf numFmtId="172" fontId="21" fillId="0" borderId="13" xfId="0" applyNumberFormat="1" applyFont="1" applyBorder="1" applyAlignment="1">
      <alignment/>
    </xf>
    <xf numFmtId="172" fontId="21" fillId="0" borderId="14" xfId="0" applyNumberFormat="1" applyFont="1" applyBorder="1" applyAlignment="1">
      <alignment/>
    </xf>
    <xf numFmtId="172" fontId="21" fillId="0" borderId="15" xfId="0" applyNumberFormat="1" applyFont="1" applyBorder="1" applyAlignment="1">
      <alignment/>
    </xf>
    <xf numFmtId="172" fontId="21" fillId="0" borderId="16" xfId="0" applyNumberFormat="1" applyFont="1" applyBorder="1" applyAlignment="1">
      <alignment/>
    </xf>
    <xf numFmtId="172" fontId="23" fillId="0" borderId="17" xfId="0" applyNumberFormat="1" applyFont="1" applyBorder="1" applyAlignment="1">
      <alignment/>
    </xf>
    <xf numFmtId="172" fontId="23" fillId="0" borderId="18" xfId="0" applyNumberFormat="1" applyFont="1" applyBorder="1" applyAlignment="1">
      <alignment/>
    </xf>
    <xf numFmtId="172" fontId="23" fillId="0" borderId="19" xfId="0" applyNumberFormat="1" applyFont="1" applyBorder="1" applyAlignment="1">
      <alignment/>
    </xf>
    <xf numFmtId="172" fontId="23" fillId="0" borderId="20" xfId="0" applyNumberFormat="1" applyFont="1" applyBorder="1" applyAlignment="1">
      <alignment/>
    </xf>
    <xf numFmtId="172" fontId="23" fillId="0" borderId="21" xfId="0" applyNumberFormat="1" applyFont="1" applyBorder="1" applyAlignment="1">
      <alignment/>
    </xf>
    <xf numFmtId="172" fontId="23" fillId="0" borderId="22" xfId="0" applyNumberFormat="1" applyFont="1" applyBorder="1" applyAlignment="1">
      <alignment/>
    </xf>
    <xf numFmtId="172" fontId="23" fillId="0" borderId="23" xfId="0" applyNumberFormat="1" applyFont="1" applyBorder="1" applyAlignment="1">
      <alignment/>
    </xf>
    <xf numFmtId="172" fontId="23" fillId="0" borderId="24" xfId="0" applyNumberFormat="1" applyFont="1" applyBorder="1" applyAlignment="1">
      <alignment/>
    </xf>
    <xf numFmtId="172" fontId="23" fillId="0" borderId="25" xfId="0" applyNumberFormat="1" applyFont="1" applyBorder="1" applyAlignment="1">
      <alignment/>
    </xf>
    <xf numFmtId="174" fontId="23" fillId="0" borderId="20" xfId="0" applyNumberFormat="1" applyFont="1" applyFill="1" applyBorder="1" applyAlignment="1" applyProtection="1">
      <alignment/>
      <protection/>
    </xf>
    <xf numFmtId="174" fontId="23" fillId="0" borderId="11" xfId="0" applyNumberFormat="1" applyFont="1" applyFill="1" applyBorder="1" applyAlignment="1">
      <alignment/>
    </xf>
    <xf numFmtId="174" fontId="23" fillId="0" borderId="21" xfId="0" applyNumberFormat="1" applyFont="1" applyFill="1" applyBorder="1" applyAlignment="1">
      <alignment/>
    </xf>
    <xf numFmtId="174" fontId="21" fillId="0" borderId="20" xfId="0" applyNumberFormat="1" applyFont="1" applyFill="1" applyBorder="1" applyAlignment="1" applyProtection="1">
      <alignment/>
      <protection/>
    </xf>
    <xf numFmtId="174" fontId="23" fillId="0" borderId="26" xfId="0" applyNumberFormat="1" applyFont="1" applyFill="1" applyBorder="1" applyAlignment="1">
      <alignment/>
    </xf>
    <xf numFmtId="174" fontId="23" fillId="0" borderId="13" xfId="0" applyNumberFormat="1" applyFont="1" applyFill="1" applyBorder="1" applyAlignment="1" applyProtection="1">
      <alignment/>
      <protection/>
    </xf>
    <xf numFmtId="174" fontId="23" fillId="0" borderId="14" xfId="0" applyNumberFormat="1" applyFont="1" applyFill="1" applyBorder="1" applyAlignment="1">
      <alignment/>
    </xf>
    <xf numFmtId="174" fontId="23" fillId="0" borderId="15" xfId="0" applyNumberFormat="1" applyFont="1" applyFill="1" applyBorder="1" applyAlignment="1">
      <alignment/>
    </xf>
    <xf numFmtId="174" fontId="23" fillId="0" borderId="27" xfId="0" applyNumberFormat="1" applyFont="1" applyFill="1" applyBorder="1" applyAlignment="1">
      <alignment/>
    </xf>
    <xf numFmtId="174" fontId="23" fillId="0" borderId="23" xfId="0" applyNumberFormat="1" applyFont="1" applyFill="1" applyBorder="1" applyAlignment="1" applyProtection="1">
      <alignment/>
      <protection/>
    </xf>
    <xf numFmtId="174" fontId="23" fillId="0" borderId="12" xfId="0" applyNumberFormat="1" applyFont="1" applyFill="1" applyBorder="1" applyAlignment="1">
      <alignment/>
    </xf>
    <xf numFmtId="174" fontId="23" fillId="0" borderId="24" xfId="0" applyNumberFormat="1" applyFont="1" applyFill="1" applyBorder="1" applyAlignment="1">
      <alignment/>
    </xf>
    <xf numFmtId="174" fontId="23" fillId="0" borderId="28" xfId="0" applyNumberFormat="1" applyFont="1" applyFill="1" applyBorder="1" applyAlignment="1">
      <alignment/>
    </xf>
    <xf numFmtId="174" fontId="23" fillId="0" borderId="13" xfId="0" applyNumberFormat="1" applyFont="1" applyBorder="1" applyAlignment="1">
      <alignment/>
    </xf>
    <xf numFmtId="174" fontId="23" fillId="0" borderId="14" xfId="0" applyNumberFormat="1" applyFont="1" applyBorder="1" applyAlignment="1">
      <alignment/>
    </xf>
    <xf numFmtId="174" fontId="23" fillId="0" borderId="15" xfId="0" applyNumberFormat="1" applyFont="1" applyBorder="1" applyAlignment="1">
      <alignment/>
    </xf>
    <xf numFmtId="174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4" fontId="23" fillId="0" borderId="20" xfId="0" applyNumberFormat="1" applyFont="1" applyBorder="1" applyAlignment="1" applyProtection="1">
      <alignment/>
      <protection/>
    </xf>
    <xf numFmtId="174" fontId="23" fillId="0" borderId="11" xfId="0" applyNumberFormat="1" applyFont="1" applyBorder="1" applyAlignment="1" applyProtection="1">
      <alignment/>
      <protection/>
    </xf>
    <xf numFmtId="174" fontId="23" fillId="0" borderId="21" xfId="0" applyNumberFormat="1" applyFont="1" applyBorder="1" applyAlignment="1" applyProtection="1">
      <alignment/>
      <protection/>
    </xf>
    <xf numFmtId="174" fontId="23" fillId="0" borderId="18" xfId="0" applyNumberFormat="1" applyFont="1" applyBorder="1" applyAlignment="1" applyProtection="1">
      <alignment/>
      <protection/>
    </xf>
    <xf numFmtId="172" fontId="23" fillId="0" borderId="10" xfId="0" applyNumberFormat="1" applyFont="1" applyBorder="1" applyAlignment="1" applyProtection="1">
      <alignment/>
      <protection/>
    </xf>
    <xf numFmtId="174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4" fontId="23" fillId="0" borderId="11" xfId="0" applyNumberFormat="1" applyFont="1" applyFill="1" applyBorder="1" applyAlignment="1" applyProtection="1">
      <alignment/>
      <protection/>
    </xf>
    <xf numFmtId="174" fontId="23" fillId="0" borderId="21" xfId="0" applyNumberFormat="1" applyFont="1" applyFill="1" applyBorder="1" applyAlignment="1" applyProtection="1">
      <alignment/>
      <protection/>
    </xf>
    <xf numFmtId="172" fontId="23" fillId="0" borderId="11" xfId="0" applyNumberFormat="1" applyFont="1" applyFill="1" applyBorder="1" applyAlignment="1" applyProtection="1">
      <alignment/>
      <protection/>
    </xf>
    <xf numFmtId="174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4" fontId="21" fillId="0" borderId="40" xfId="0" applyNumberFormat="1" applyFont="1" applyFill="1" applyBorder="1" applyAlignment="1" applyProtection="1">
      <alignment vertical="top"/>
      <protection/>
    </xf>
    <xf numFmtId="174" fontId="21" fillId="0" borderId="41" xfId="0" applyNumberFormat="1" applyFont="1" applyFill="1" applyBorder="1" applyAlignment="1" applyProtection="1">
      <alignment vertical="top"/>
      <protection/>
    </xf>
    <xf numFmtId="174" fontId="21" fillId="0" borderId="42" xfId="0" applyNumberFormat="1" applyFont="1" applyFill="1" applyBorder="1" applyAlignment="1" applyProtection="1">
      <alignment vertical="top"/>
      <protection/>
    </xf>
    <xf numFmtId="172" fontId="21" fillId="0" borderId="41" xfId="0" applyNumberFormat="1" applyFont="1" applyFill="1" applyBorder="1" applyAlignment="1" applyProtection="1">
      <alignment vertical="top"/>
      <protection/>
    </xf>
    <xf numFmtId="174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4" fontId="21" fillId="0" borderId="40" xfId="0" applyNumberFormat="1" applyFont="1" applyFill="1" applyBorder="1" applyAlignment="1" applyProtection="1">
      <alignment/>
      <protection/>
    </xf>
    <xf numFmtId="174" fontId="21" fillId="0" borderId="41" xfId="0" applyNumberFormat="1" applyFont="1" applyFill="1" applyBorder="1" applyAlignment="1" applyProtection="1">
      <alignment/>
      <protection/>
    </xf>
    <xf numFmtId="174" fontId="21" fillId="0" borderId="42" xfId="0" applyNumberFormat="1" applyFont="1" applyFill="1" applyBorder="1" applyAlignment="1" applyProtection="1">
      <alignment/>
      <protection/>
    </xf>
    <xf numFmtId="174" fontId="21" fillId="0" borderId="43" xfId="0" applyNumberFormat="1" applyFont="1" applyFill="1" applyBorder="1" applyAlignment="1" applyProtection="1">
      <alignment/>
      <protection/>
    </xf>
    <xf numFmtId="174" fontId="21" fillId="0" borderId="44" xfId="0" applyNumberFormat="1" applyFont="1" applyFill="1" applyBorder="1" applyAlignment="1" applyProtection="1">
      <alignment/>
      <protection/>
    </xf>
    <xf numFmtId="174" fontId="21" fillId="0" borderId="45" xfId="0" applyNumberFormat="1" applyFont="1" applyFill="1" applyBorder="1" applyAlignment="1" applyProtection="1">
      <alignment/>
      <protection/>
    </xf>
    <xf numFmtId="174" fontId="21" fillId="0" borderId="46" xfId="0" applyNumberFormat="1" applyFont="1" applyFill="1" applyBorder="1" applyAlignment="1" applyProtection="1">
      <alignment/>
      <protection/>
    </xf>
    <xf numFmtId="172" fontId="21" fillId="0" borderId="45" xfId="0" applyNumberFormat="1" applyFont="1" applyFill="1" applyBorder="1" applyAlignment="1" applyProtection="1">
      <alignment/>
      <protection/>
    </xf>
    <xf numFmtId="174" fontId="21" fillId="0" borderId="47" xfId="0" applyNumberFormat="1" applyFont="1" applyFill="1" applyBorder="1" applyAlignment="1" applyProtection="1">
      <alignment/>
      <protection/>
    </xf>
    <xf numFmtId="174" fontId="23" fillId="0" borderId="48" xfId="0" applyNumberFormat="1" applyFont="1" applyFill="1" applyBorder="1" applyAlignment="1" applyProtection="1">
      <alignment/>
      <protection/>
    </xf>
    <xf numFmtId="174" fontId="23" fillId="0" borderId="49" xfId="0" applyNumberFormat="1" applyFont="1" applyFill="1" applyBorder="1" applyAlignment="1" applyProtection="1">
      <alignment/>
      <protection/>
    </xf>
    <xf numFmtId="174" fontId="23" fillId="0" borderId="50" xfId="0" applyNumberFormat="1" applyFont="1" applyFill="1" applyBorder="1" applyAlignment="1" applyProtection="1">
      <alignment/>
      <protection/>
    </xf>
    <xf numFmtId="172" fontId="23" fillId="0" borderId="49" xfId="0" applyNumberFormat="1" applyFont="1" applyFill="1" applyBorder="1" applyAlignment="1" applyProtection="1">
      <alignment/>
      <protection/>
    </xf>
    <xf numFmtId="174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4" fontId="21" fillId="0" borderId="44" xfId="0" applyNumberFormat="1" applyFont="1" applyFill="1" applyBorder="1" applyAlignment="1" applyProtection="1">
      <alignment vertical="top"/>
      <protection/>
    </xf>
    <xf numFmtId="174" fontId="21" fillId="0" borderId="45" xfId="0" applyNumberFormat="1" applyFont="1" applyFill="1" applyBorder="1" applyAlignment="1" applyProtection="1">
      <alignment vertical="top"/>
      <protection/>
    </xf>
    <xf numFmtId="174" fontId="21" fillId="0" borderId="46" xfId="0" applyNumberFormat="1" applyFont="1" applyFill="1" applyBorder="1" applyAlignment="1" applyProtection="1">
      <alignment vertical="top"/>
      <protection/>
    </xf>
    <xf numFmtId="172" fontId="21" fillId="0" borderId="45" xfId="0" applyNumberFormat="1" applyFont="1" applyFill="1" applyBorder="1" applyAlignment="1" applyProtection="1">
      <alignment vertical="top"/>
      <protection/>
    </xf>
    <xf numFmtId="174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2" fontId="23" fillId="0" borderId="11" xfId="0" applyNumberFormat="1" applyFont="1" applyBorder="1" applyAlignment="1" applyProtection="1">
      <alignment/>
      <protection/>
    </xf>
    <xf numFmtId="174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4" fontId="23" fillId="0" borderId="17" xfId="0" applyNumberFormat="1" applyFont="1" applyBorder="1" applyAlignment="1" applyProtection="1">
      <alignment/>
      <protection/>
    </xf>
    <xf numFmtId="174" fontId="23" fillId="0" borderId="10" xfId="0" applyNumberFormat="1" applyFont="1" applyBorder="1" applyAlignment="1" applyProtection="1">
      <alignment/>
      <protection/>
    </xf>
    <xf numFmtId="174" fontId="21" fillId="0" borderId="11" xfId="0" applyNumberFormat="1" applyFont="1" applyFill="1" applyBorder="1" applyAlignment="1" applyProtection="1">
      <alignment/>
      <protection/>
    </xf>
    <xf numFmtId="174" fontId="21" fillId="0" borderId="21" xfId="0" applyNumberFormat="1" applyFont="1" applyFill="1" applyBorder="1" applyAlignment="1" applyProtection="1">
      <alignment/>
      <protection/>
    </xf>
    <xf numFmtId="172" fontId="21" fillId="0" borderId="11" xfId="0" applyNumberFormat="1" applyFont="1" applyFill="1" applyBorder="1" applyAlignment="1" applyProtection="1">
      <alignment/>
      <protection/>
    </xf>
    <xf numFmtId="174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4" fontId="21" fillId="0" borderId="20" xfId="0" applyNumberFormat="1" applyFont="1" applyBorder="1" applyAlignment="1" applyProtection="1">
      <alignment/>
      <protection/>
    </xf>
    <xf numFmtId="174" fontId="21" fillId="0" borderId="11" xfId="0" applyNumberFormat="1" applyFont="1" applyBorder="1" applyAlignment="1" applyProtection="1">
      <alignment/>
      <protection/>
    </xf>
    <xf numFmtId="174" fontId="21" fillId="0" borderId="21" xfId="0" applyNumberFormat="1" applyFont="1" applyBorder="1" applyAlignment="1" applyProtection="1">
      <alignment/>
      <protection/>
    </xf>
    <xf numFmtId="172" fontId="21" fillId="0" borderId="11" xfId="0" applyNumberFormat="1" applyFont="1" applyBorder="1" applyAlignment="1" applyProtection="1">
      <alignment/>
      <protection/>
    </xf>
    <xf numFmtId="174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4" fontId="23" fillId="0" borderId="23" xfId="0" applyNumberFormat="1" applyFont="1" applyBorder="1" applyAlignment="1" applyProtection="1">
      <alignment/>
      <protection/>
    </xf>
    <xf numFmtId="174" fontId="23" fillId="0" borderId="12" xfId="0" applyNumberFormat="1" applyFont="1" applyBorder="1" applyAlignment="1" applyProtection="1">
      <alignment/>
      <protection/>
    </xf>
    <xf numFmtId="174" fontId="23" fillId="0" borderId="24" xfId="0" applyNumberFormat="1" applyFont="1" applyBorder="1" applyAlignment="1" applyProtection="1">
      <alignment/>
      <protection/>
    </xf>
    <xf numFmtId="172" fontId="23" fillId="0" borderId="12" xfId="0" applyNumberFormat="1" applyFont="1" applyBorder="1" applyAlignment="1" applyProtection="1">
      <alignment/>
      <protection/>
    </xf>
    <xf numFmtId="174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4" fontId="23" fillId="0" borderId="20" xfId="0" applyNumberFormat="1" applyFont="1" applyBorder="1" applyAlignment="1" applyProtection="1">
      <alignment horizontal="left" wrapText="1"/>
      <protection/>
    </xf>
    <xf numFmtId="174" fontId="23" fillId="0" borderId="54" xfId="0" applyNumberFormat="1" applyFont="1" applyBorder="1" applyAlignment="1" applyProtection="1">
      <alignment horizontal="left" wrapText="1"/>
      <protection/>
    </xf>
    <xf numFmtId="174" fontId="23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4" fontId="23" fillId="0" borderId="54" xfId="0" applyNumberFormat="1" applyFont="1" applyBorder="1" applyAlignment="1" applyProtection="1">
      <alignment/>
      <protection/>
    </xf>
    <xf numFmtId="174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4" fontId="23" fillId="0" borderId="55" xfId="0" applyNumberFormat="1" applyFont="1" applyBorder="1" applyAlignment="1" applyProtection="1">
      <alignment/>
      <protection/>
    </xf>
    <xf numFmtId="174" fontId="23" fillId="0" borderId="25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3807069</v>
      </c>
      <c r="C5" s="18">
        <v>0</v>
      </c>
      <c r="D5" s="63">
        <v>7360766</v>
      </c>
      <c r="E5" s="64">
        <v>7360766</v>
      </c>
      <c r="F5" s="64">
        <v>259077</v>
      </c>
      <c r="G5" s="64">
        <v>2806767</v>
      </c>
      <c r="H5" s="64">
        <v>0</v>
      </c>
      <c r="I5" s="64">
        <v>3065844</v>
      </c>
      <c r="J5" s="64">
        <v>0</v>
      </c>
      <c r="K5" s="64">
        <v>0</v>
      </c>
      <c r="L5" s="64">
        <v>1500986</v>
      </c>
      <c r="M5" s="64">
        <v>1500986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4566830</v>
      </c>
      <c r="W5" s="64">
        <v>3680383</v>
      </c>
      <c r="X5" s="64">
        <v>886447</v>
      </c>
      <c r="Y5" s="65">
        <v>24.09</v>
      </c>
      <c r="Z5" s="66">
        <v>7360766</v>
      </c>
    </row>
    <row r="6" spans="1:26" ht="13.5">
      <c r="A6" s="62" t="s">
        <v>32</v>
      </c>
      <c r="B6" s="18">
        <v>19180404</v>
      </c>
      <c r="C6" s="18">
        <v>0</v>
      </c>
      <c r="D6" s="63">
        <v>28524310</v>
      </c>
      <c r="E6" s="64">
        <v>28524310</v>
      </c>
      <c r="F6" s="64">
        <v>2107250</v>
      </c>
      <c r="G6" s="64">
        <v>2189951</v>
      </c>
      <c r="H6" s="64">
        <v>3689098</v>
      </c>
      <c r="I6" s="64">
        <v>7986299</v>
      </c>
      <c r="J6" s="64">
        <v>3631266</v>
      </c>
      <c r="K6" s="64">
        <v>3624888</v>
      </c>
      <c r="L6" s="64">
        <v>2112997</v>
      </c>
      <c r="M6" s="64">
        <v>9369151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17355450</v>
      </c>
      <c r="W6" s="64">
        <v>14262155</v>
      </c>
      <c r="X6" s="64">
        <v>3093295</v>
      </c>
      <c r="Y6" s="65">
        <v>21.69</v>
      </c>
      <c r="Z6" s="66">
        <v>28524310</v>
      </c>
    </row>
    <row r="7" spans="1:26" ht="13.5">
      <c r="A7" s="62" t="s">
        <v>33</v>
      </c>
      <c r="B7" s="18">
        <v>1900621</v>
      </c>
      <c r="C7" s="18">
        <v>0</v>
      </c>
      <c r="D7" s="63">
        <v>5663240</v>
      </c>
      <c r="E7" s="64">
        <v>5663240</v>
      </c>
      <c r="F7" s="64">
        <v>99162</v>
      </c>
      <c r="G7" s="64">
        <v>53826</v>
      </c>
      <c r="H7" s="64">
        <v>323513</v>
      </c>
      <c r="I7" s="64">
        <v>476501</v>
      </c>
      <c r="J7" s="64">
        <v>19213</v>
      </c>
      <c r="K7" s="64">
        <v>45733</v>
      </c>
      <c r="L7" s="64">
        <v>0</v>
      </c>
      <c r="M7" s="64">
        <v>64946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541447</v>
      </c>
      <c r="W7" s="64">
        <v>2831620</v>
      </c>
      <c r="X7" s="64">
        <v>-2290173</v>
      </c>
      <c r="Y7" s="65">
        <v>-80.88</v>
      </c>
      <c r="Z7" s="66">
        <v>5663240</v>
      </c>
    </row>
    <row r="8" spans="1:26" ht="13.5">
      <c r="A8" s="62" t="s">
        <v>34</v>
      </c>
      <c r="B8" s="18">
        <v>153615526</v>
      </c>
      <c r="C8" s="18">
        <v>0</v>
      </c>
      <c r="D8" s="63">
        <v>187895000</v>
      </c>
      <c r="E8" s="64">
        <v>187895000</v>
      </c>
      <c r="F8" s="64">
        <v>53575000</v>
      </c>
      <c r="G8" s="64">
        <v>1360000</v>
      </c>
      <c r="H8" s="64">
        <v>3000000</v>
      </c>
      <c r="I8" s="64">
        <v>57935000</v>
      </c>
      <c r="J8" s="64">
        <v>0</v>
      </c>
      <c r="K8" s="64">
        <v>42164000</v>
      </c>
      <c r="L8" s="64">
        <v>0</v>
      </c>
      <c r="M8" s="64">
        <v>42164000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100099000</v>
      </c>
      <c r="W8" s="64">
        <v>93947500</v>
      </c>
      <c r="X8" s="64">
        <v>6151500</v>
      </c>
      <c r="Y8" s="65">
        <v>6.55</v>
      </c>
      <c r="Z8" s="66">
        <v>187895000</v>
      </c>
    </row>
    <row r="9" spans="1:26" ht="13.5">
      <c r="A9" s="62" t="s">
        <v>35</v>
      </c>
      <c r="B9" s="18">
        <v>5935789</v>
      </c>
      <c r="C9" s="18">
        <v>0</v>
      </c>
      <c r="D9" s="63">
        <v>6211844</v>
      </c>
      <c r="E9" s="64">
        <v>6211844</v>
      </c>
      <c r="F9" s="64">
        <v>42428005</v>
      </c>
      <c r="G9" s="64">
        <v>309831</v>
      </c>
      <c r="H9" s="64">
        <v>421814</v>
      </c>
      <c r="I9" s="64">
        <v>43159650</v>
      </c>
      <c r="J9" s="64">
        <v>452846</v>
      </c>
      <c r="K9" s="64">
        <v>433266</v>
      </c>
      <c r="L9" s="64">
        <v>595434</v>
      </c>
      <c r="M9" s="64">
        <v>1481546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44641196</v>
      </c>
      <c r="W9" s="64">
        <v>3105922</v>
      </c>
      <c r="X9" s="64">
        <v>41535274</v>
      </c>
      <c r="Y9" s="65">
        <v>1337.29</v>
      </c>
      <c r="Z9" s="66">
        <v>6211844</v>
      </c>
    </row>
    <row r="10" spans="1:26" ht="25.5">
      <c r="A10" s="67" t="s">
        <v>98</v>
      </c>
      <c r="B10" s="68">
        <f>SUM(B5:B9)</f>
        <v>184439409</v>
      </c>
      <c r="C10" s="68">
        <f>SUM(C5:C9)</f>
        <v>0</v>
      </c>
      <c r="D10" s="69">
        <f aca="true" t="shared" si="0" ref="D10:Z10">SUM(D5:D9)</f>
        <v>235655160</v>
      </c>
      <c r="E10" s="70">
        <f t="shared" si="0"/>
        <v>235655160</v>
      </c>
      <c r="F10" s="70">
        <f t="shared" si="0"/>
        <v>98468494</v>
      </c>
      <c r="G10" s="70">
        <f t="shared" si="0"/>
        <v>6720375</v>
      </c>
      <c r="H10" s="70">
        <f t="shared" si="0"/>
        <v>7434425</v>
      </c>
      <c r="I10" s="70">
        <f t="shared" si="0"/>
        <v>112623294</v>
      </c>
      <c r="J10" s="70">
        <f t="shared" si="0"/>
        <v>4103325</v>
      </c>
      <c r="K10" s="70">
        <f t="shared" si="0"/>
        <v>46267887</v>
      </c>
      <c r="L10" s="70">
        <f t="shared" si="0"/>
        <v>4209417</v>
      </c>
      <c r="M10" s="70">
        <f t="shared" si="0"/>
        <v>54580629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167203923</v>
      </c>
      <c r="W10" s="70">
        <f t="shared" si="0"/>
        <v>117827580</v>
      </c>
      <c r="X10" s="70">
        <f t="shared" si="0"/>
        <v>49376343</v>
      </c>
      <c r="Y10" s="71">
        <f>+IF(W10&lt;&gt;0,(X10/W10)*100,0)</f>
        <v>41.90559035499159</v>
      </c>
      <c r="Z10" s="72">
        <f t="shared" si="0"/>
        <v>235655160</v>
      </c>
    </row>
    <row r="11" spans="1:26" ht="13.5">
      <c r="A11" s="62" t="s">
        <v>36</v>
      </c>
      <c r="B11" s="18">
        <v>49417571</v>
      </c>
      <c r="C11" s="18">
        <v>0</v>
      </c>
      <c r="D11" s="63">
        <v>62208076</v>
      </c>
      <c r="E11" s="64">
        <v>62208076</v>
      </c>
      <c r="F11" s="64">
        <v>4208749</v>
      </c>
      <c r="G11" s="64">
        <v>4317597</v>
      </c>
      <c r="H11" s="64">
        <v>5127931</v>
      </c>
      <c r="I11" s="64">
        <v>13654277</v>
      </c>
      <c r="J11" s="64">
        <v>4222968</v>
      </c>
      <c r="K11" s="64">
        <v>4754640</v>
      </c>
      <c r="L11" s="64">
        <v>5401639</v>
      </c>
      <c r="M11" s="64">
        <v>14379247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28033524</v>
      </c>
      <c r="W11" s="64">
        <v>31104038</v>
      </c>
      <c r="X11" s="64">
        <v>-3070514</v>
      </c>
      <c r="Y11" s="65">
        <v>-9.87</v>
      </c>
      <c r="Z11" s="66">
        <v>62208076</v>
      </c>
    </row>
    <row r="12" spans="1:26" ht="13.5">
      <c r="A12" s="62" t="s">
        <v>37</v>
      </c>
      <c r="B12" s="18">
        <v>14784304</v>
      </c>
      <c r="C12" s="18">
        <v>0</v>
      </c>
      <c r="D12" s="63">
        <v>15359000</v>
      </c>
      <c r="E12" s="64">
        <v>15359000</v>
      </c>
      <c r="F12" s="64">
        <v>1270325</v>
      </c>
      <c r="G12" s="64">
        <v>1259316</v>
      </c>
      <c r="H12" s="64">
        <v>1246102</v>
      </c>
      <c r="I12" s="64">
        <v>3775743</v>
      </c>
      <c r="J12" s="64">
        <v>1229099</v>
      </c>
      <c r="K12" s="64">
        <v>1206070</v>
      </c>
      <c r="L12" s="64">
        <v>0</v>
      </c>
      <c r="M12" s="64">
        <v>2435169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6210912</v>
      </c>
      <c r="W12" s="64">
        <v>7679500</v>
      </c>
      <c r="X12" s="64">
        <v>-1468588</v>
      </c>
      <c r="Y12" s="65">
        <v>-19.12</v>
      </c>
      <c r="Z12" s="66">
        <v>15359000</v>
      </c>
    </row>
    <row r="13" spans="1:26" ht="13.5">
      <c r="A13" s="62" t="s">
        <v>99</v>
      </c>
      <c r="B13" s="18">
        <v>4921982</v>
      </c>
      <c r="C13" s="18">
        <v>0</v>
      </c>
      <c r="D13" s="63">
        <v>5728000</v>
      </c>
      <c r="E13" s="64">
        <v>5728000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2864000</v>
      </c>
      <c r="X13" s="64">
        <v>-2864000</v>
      </c>
      <c r="Y13" s="65">
        <v>-100</v>
      </c>
      <c r="Z13" s="66">
        <v>5728000</v>
      </c>
    </row>
    <row r="14" spans="1:26" ht="13.5">
      <c r="A14" s="62" t="s">
        <v>38</v>
      </c>
      <c r="B14" s="18">
        <v>93163</v>
      </c>
      <c r="C14" s="18">
        <v>0</v>
      </c>
      <c r="D14" s="63">
        <v>157080</v>
      </c>
      <c r="E14" s="64">
        <v>157080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78540</v>
      </c>
      <c r="X14" s="64">
        <v>-78540</v>
      </c>
      <c r="Y14" s="65">
        <v>-100</v>
      </c>
      <c r="Z14" s="66">
        <v>157080</v>
      </c>
    </row>
    <row r="15" spans="1:26" ht="13.5">
      <c r="A15" s="62" t="s">
        <v>39</v>
      </c>
      <c r="B15" s="18">
        <v>53031428</v>
      </c>
      <c r="C15" s="18">
        <v>0</v>
      </c>
      <c r="D15" s="63">
        <v>54383938</v>
      </c>
      <c r="E15" s="64">
        <v>54383938</v>
      </c>
      <c r="F15" s="64">
        <v>3118069</v>
      </c>
      <c r="G15" s="64">
        <v>4342828</v>
      </c>
      <c r="H15" s="64">
        <v>4524184</v>
      </c>
      <c r="I15" s="64">
        <v>11985081</v>
      </c>
      <c r="J15" s="64">
        <v>371179</v>
      </c>
      <c r="K15" s="64">
        <v>4418440</v>
      </c>
      <c r="L15" s="64">
        <v>6849680</v>
      </c>
      <c r="M15" s="64">
        <v>11639299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23624380</v>
      </c>
      <c r="W15" s="64">
        <v>27191969</v>
      </c>
      <c r="X15" s="64">
        <v>-3567589</v>
      </c>
      <c r="Y15" s="65">
        <v>-13.12</v>
      </c>
      <c r="Z15" s="66">
        <v>54383938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104422184</v>
      </c>
      <c r="C17" s="18">
        <v>0</v>
      </c>
      <c r="D17" s="63">
        <v>94284267</v>
      </c>
      <c r="E17" s="64">
        <v>94284267</v>
      </c>
      <c r="F17" s="64">
        <v>5605752</v>
      </c>
      <c r="G17" s="64">
        <v>4177618</v>
      </c>
      <c r="H17" s="64">
        <v>7405205</v>
      </c>
      <c r="I17" s="64">
        <v>17188575</v>
      </c>
      <c r="J17" s="64">
        <v>10037294</v>
      </c>
      <c r="K17" s="64">
        <v>8009020</v>
      </c>
      <c r="L17" s="64">
        <v>7418260</v>
      </c>
      <c r="M17" s="64">
        <v>25464574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42653149</v>
      </c>
      <c r="W17" s="64">
        <v>47142134</v>
      </c>
      <c r="X17" s="64">
        <v>-4488985</v>
      </c>
      <c r="Y17" s="65">
        <v>-9.52</v>
      </c>
      <c r="Z17" s="66">
        <v>94284267</v>
      </c>
    </row>
    <row r="18" spans="1:26" ht="13.5">
      <c r="A18" s="74" t="s">
        <v>42</v>
      </c>
      <c r="B18" s="75">
        <f>SUM(B11:B17)</f>
        <v>226670632</v>
      </c>
      <c r="C18" s="75">
        <f>SUM(C11:C17)</f>
        <v>0</v>
      </c>
      <c r="D18" s="76">
        <f aca="true" t="shared" si="1" ref="D18:Z18">SUM(D11:D17)</f>
        <v>232120361</v>
      </c>
      <c r="E18" s="77">
        <f t="shared" si="1"/>
        <v>232120361</v>
      </c>
      <c r="F18" s="77">
        <f t="shared" si="1"/>
        <v>14202895</v>
      </c>
      <c r="G18" s="77">
        <f t="shared" si="1"/>
        <v>14097359</v>
      </c>
      <c r="H18" s="77">
        <f t="shared" si="1"/>
        <v>18303422</v>
      </c>
      <c r="I18" s="77">
        <f t="shared" si="1"/>
        <v>46603676</v>
      </c>
      <c r="J18" s="77">
        <f t="shared" si="1"/>
        <v>15860540</v>
      </c>
      <c r="K18" s="77">
        <f t="shared" si="1"/>
        <v>18388170</v>
      </c>
      <c r="L18" s="77">
        <f t="shared" si="1"/>
        <v>19669579</v>
      </c>
      <c r="M18" s="77">
        <f t="shared" si="1"/>
        <v>53918289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100521965</v>
      </c>
      <c r="W18" s="77">
        <f t="shared" si="1"/>
        <v>116060181</v>
      </c>
      <c r="X18" s="77">
        <f t="shared" si="1"/>
        <v>-15538216</v>
      </c>
      <c r="Y18" s="71">
        <f>+IF(W18&lt;&gt;0,(X18/W18)*100,0)</f>
        <v>-13.388068040321254</v>
      </c>
      <c r="Z18" s="78">
        <f t="shared" si="1"/>
        <v>232120361</v>
      </c>
    </row>
    <row r="19" spans="1:26" ht="13.5">
      <c r="A19" s="74" t="s">
        <v>43</v>
      </c>
      <c r="B19" s="79">
        <f>+B10-B18</f>
        <v>-42231223</v>
      </c>
      <c r="C19" s="79">
        <f>+C10-C18</f>
        <v>0</v>
      </c>
      <c r="D19" s="80">
        <f aca="true" t="shared" si="2" ref="D19:Z19">+D10-D18</f>
        <v>3534799</v>
      </c>
      <c r="E19" s="81">
        <f t="shared" si="2"/>
        <v>3534799</v>
      </c>
      <c r="F19" s="81">
        <f t="shared" si="2"/>
        <v>84265599</v>
      </c>
      <c r="G19" s="81">
        <f t="shared" si="2"/>
        <v>-7376984</v>
      </c>
      <c r="H19" s="81">
        <f t="shared" si="2"/>
        <v>-10868997</v>
      </c>
      <c r="I19" s="81">
        <f t="shared" si="2"/>
        <v>66019618</v>
      </c>
      <c r="J19" s="81">
        <f t="shared" si="2"/>
        <v>-11757215</v>
      </c>
      <c r="K19" s="81">
        <f t="shared" si="2"/>
        <v>27879717</v>
      </c>
      <c r="L19" s="81">
        <f t="shared" si="2"/>
        <v>-15460162</v>
      </c>
      <c r="M19" s="81">
        <f t="shared" si="2"/>
        <v>662340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66681958</v>
      </c>
      <c r="W19" s="81">
        <f>IF(E10=E18,0,W10-W18)</f>
        <v>1767399</v>
      </c>
      <c r="X19" s="81">
        <f t="shared" si="2"/>
        <v>64914559</v>
      </c>
      <c r="Y19" s="82">
        <f>+IF(W19&lt;&gt;0,(X19/W19)*100,0)</f>
        <v>3672.8864846025144</v>
      </c>
      <c r="Z19" s="83">
        <f t="shared" si="2"/>
        <v>3534799</v>
      </c>
    </row>
    <row r="20" spans="1:26" ht="13.5">
      <c r="A20" s="62" t="s">
        <v>44</v>
      </c>
      <c r="B20" s="18">
        <v>138951732</v>
      </c>
      <c r="C20" s="18">
        <v>0</v>
      </c>
      <c r="D20" s="63">
        <v>108160000</v>
      </c>
      <c r="E20" s="64">
        <v>108160000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54080000</v>
      </c>
      <c r="X20" s="64">
        <v>-54080000</v>
      </c>
      <c r="Y20" s="65">
        <v>-100</v>
      </c>
      <c r="Z20" s="66">
        <v>108160000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96720509</v>
      </c>
      <c r="C22" s="90">
        <f>SUM(C19:C21)</f>
        <v>0</v>
      </c>
      <c r="D22" s="91">
        <f aca="true" t="shared" si="3" ref="D22:Z22">SUM(D19:D21)</f>
        <v>111694799</v>
      </c>
      <c r="E22" s="92">
        <f t="shared" si="3"/>
        <v>111694799</v>
      </c>
      <c r="F22" s="92">
        <f t="shared" si="3"/>
        <v>84265599</v>
      </c>
      <c r="G22" s="92">
        <f t="shared" si="3"/>
        <v>-7376984</v>
      </c>
      <c r="H22" s="92">
        <f t="shared" si="3"/>
        <v>-10868997</v>
      </c>
      <c r="I22" s="92">
        <f t="shared" si="3"/>
        <v>66019618</v>
      </c>
      <c r="J22" s="92">
        <f t="shared" si="3"/>
        <v>-11757215</v>
      </c>
      <c r="K22" s="92">
        <f t="shared" si="3"/>
        <v>27879717</v>
      </c>
      <c r="L22" s="92">
        <f t="shared" si="3"/>
        <v>-15460162</v>
      </c>
      <c r="M22" s="92">
        <f t="shared" si="3"/>
        <v>662340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66681958</v>
      </c>
      <c r="W22" s="92">
        <f t="shared" si="3"/>
        <v>55847399</v>
      </c>
      <c r="X22" s="92">
        <f t="shared" si="3"/>
        <v>10834559</v>
      </c>
      <c r="Y22" s="93">
        <f>+IF(W22&lt;&gt;0,(X22/W22)*100,0)</f>
        <v>19.400292930383383</v>
      </c>
      <c r="Z22" s="94">
        <f t="shared" si="3"/>
        <v>111694799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96720509</v>
      </c>
      <c r="C24" s="79">
        <f>SUM(C22:C23)</f>
        <v>0</v>
      </c>
      <c r="D24" s="80">
        <f aca="true" t="shared" si="4" ref="D24:Z24">SUM(D22:D23)</f>
        <v>111694799</v>
      </c>
      <c r="E24" s="81">
        <f t="shared" si="4"/>
        <v>111694799</v>
      </c>
      <c r="F24" s="81">
        <f t="shared" si="4"/>
        <v>84265599</v>
      </c>
      <c r="G24" s="81">
        <f t="shared" si="4"/>
        <v>-7376984</v>
      </c>
      <c r="H24" s="81">
        <f t="shared" si="4"/>
        <v>-10868997</v>
      </c>
      <c r="I24" s="81">
        <f t="shared" si="4"/>
        <v>66019618</v>
      </c>
      <c r="J24" s="81">
        <f t="shared" si="4"/>
        <v>-11757215</v>
      </c>
      <c r="K24" s="81">
        <f t="shared" si="4"/>
        <v>27879717</v>
      </c>
      <c r="L24" s="81">
        <f t="shared" si="4"/>
        <v>-15460162</v>
      </c>
      <c r="M24" s="81">
        <f t="shared" si="4"/>
        <v>662340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66681958</v>
      </c>
      <c r="W24" s="81">
        <f t="shared" si="4"/>
        <v>55847399</v>
      </c>
      <c r="X24" s="81">
        <f t="shared" si="4"/>
        <v>10834559</v>
      </c>
      <c r="Y24" s="82">
        <f>+IF(W24&lt;&gt;0,(X24/W24)*100,0)</f>
        <v>19.400292930383383</v>
      </c>
      <c r="Z24" s="83">
        <f t="shared" si="4"/>
        <v>111694799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111660000</v>
      </c>
      <c r="E27" s="104">
        <v>111660000</v>
      </c>
      <c r="F27" s="104">
        <v>3301191</v>
      </c>
      <c r="G27" s="104">
        <v>3614666</v>
      </c>
      <c r="H27" s="104">
        <v>5592047</v>
      </c>
      <c r="I27" s="104">
        <v>12507904</v>
      </c>
      <c r="J27" s="104">
        <v>8392668</v>
      </c>
      <c r="K27" s="104">
        <v>6582325</v>
      </c>
      <c r="L27" s="104">
        <v>4274152</v>
      </c>
      <c r="M27" s="104">
        <v>19249145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31757049</v>
      </c>
      <c r="W27" s="104">
        <v>55830000</v>
      </c>
      <c r="X27" s="104">
        <v>-24072951</v>
      </c>
      <c r="Y27" s="105">
        <v>-43.12</v>
      </c>
      <c r="Z27" s="106">
        <v>111660000</v>
      </c>
    </row>
    <row r="28" spans="1:26" ht="13.5">
      <c r="A28" s="107" t="s">
        <v>44</v>
      </c>
      <c r="B28" s="18">
        <v>0</v>
      </c>
      <c r="C28" s="18">
        <v>0</v>
      </c>
      <c r="D28" s="63">
        <v>108160000</v>
      </c>
      <c r="E28" s="64">
        <v>108160000</v>
      </c>
      <c r="F28" s="64">
        <v>3194050</v>
      </c>
      <c r="G28" s="64">
        <v>3614666</v>
      </c>
      <c r="H28" s="64">
        <v>5592047</v>
      </c>
      <c r="I28" s="64">
        <v>12400763</v>
      </c>
      <c r="J28" s="64">
        <v>8392668</v>
      </c>
      <c r="K28" s="64">
        <v>6582325</v>
      </c>
      <c r="L28" s="64">
        <v>4274152</v>
      </c>
      <c r="M28" s="64">
        <v>19249145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31649908</v>
      </c>
      <c r="W28" s="64">
        <v>54080000</v>
      </c>
      <c r="X28" s="64">
        <v>-22430092</v>
      </c>
      <c r="Y28" s="65">
        <v>-41.48</v>
      </c>
      <c r="Z28" s="66">
        <v>108160000</v>
      </c>
    </row>
    <row r="29" spans="1:26" ht="13.5">
      <c r="A29" s="62" t="s">
        <v>103</v>
      </c>
      <c r="B29" s="18">
        <v>0</v>
      </c>
      <c r="C29" s="18">
        <v>0</v>
      </c>
      <c r="D29" s="63">
        <v>3500000</v>
      </c>
      <c r="E29" s="64">
        <v>3500000</v>
      </c>
      <c r="F29" s="64">
        <v>107141</v>
      </c>
      <c r="G29" s="64">
        <v>0</v>
      </c>
      <c r="H29" s="64">
        <v>0</v>
      </c>
      <c r="I29" s="64">
        <v>107141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107141</v>
      </c>
      <c r="W29" s="64">
        <v>1750000</v>
      </c>
      <c r="X29" s="64">
        <v>-1642859</v>
      </c>
      <c r="Y29" s="65">
        <v>-93.88</v>
      </c>
      <c r="Z29" s="66">
        <v>3500000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111660000</v>
      </c>
      <c r="E32" s="104">
        <f t="shared" si="5"/>
        <v>111660000</v>
      </c>
      <c r="F32" s="104">
        <f t="shared" si="5"/>
        <v>3301191</v>
      </c>
      <c r="G32" s="104">
        <f t="shared" si="5"/>
        <v>3614666</v>
      </c>
      <c r="H32" s="104">
        <f t="shared" si="5"/>
        <v>5592047</v>
      </c>
      <c r="I32" s="104">
        <f t="shared" si="5"/>
        <v>12507904</v>
      </c>
      <c r="J32" s="104">
        <f t="shared" si="5"/>
        <v>8392668</v>
      </c>
      <c r="K32" s="104">
        <f t="shared" si="5"/>
        <v>6582325</v>
      </c>
      <c r="L32" s="104">
        <f t="shared" si="5"/>
        <v>4274152</v>
      </c>
      <c r="M32" s="104">
        <f t="shared" si="5"/>
        <v>19249145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31757049</v>
      </c>
      <c r="W32" s="104">
        <f t="shared" si="5"/>
        <v>55830000</v>
      </c>
      <c r="X32" s="104">
        <f t="shared" si="5"/>
        <v>-24072951</v>
      </c>
      <c r="Y32" s="105">
        <f>+IF(W32&lt;&gt;0,(X32/W32)*100,0)</f>
        <v>-43.118307361633526</v>
      </c>
      <c r="Z32" s="106">
        <f t="shared" si="5"/>
        <v>111660000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28261188</v>
      </c>
      <c r="C35" s="18">
        <v>0</v>
      </c>
      <c r="D35" s="63">
        <v>52078000</v>
      </c>
      <c r="E35" s="64">
        <v>52078000</v>
      </c>
      <c r="F35" s="64">
        <v>126663000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26039000</v>
      </c>
      <c r="X35" s="64">
        <v>-26039000</v>
      </c>
      <c r="Y35" s="65">
        <v>-100</v>
      </c>
      <c r="Z35" s="66">
        <v>52078000</v>
      </c>
    </row>
    <row r="36" spans="1:26" ht="13.5">
      <c r="A36" s="62" t="s">
        <v>53</v>
      </c>
      <c r="B36" s="18">
        <v>471527446</v>
      </c>
      <c r="C36" s="18">
        <v>0</v>
      </c>
      <c r="D36" s="63">
        <v>588443000</v>
      </c>
      <c r="E36" s="64">
        <v>588443000</v>
      </c>
      <c r="F36" s="64">
        <v>883951000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294221500</v>
      </c>
      <c r="X36" s="64">
        <v>-294221500</v>
      </c>
      <c r="Y36" s="65">
        <v>-100</v>
      </c>
      <c r="Z36" s="66">
        <v>588443000</v>
      </c>
    </row>
    <row r="37" spans="1:26" ht="13.5">
      <c r="A37" s="62" t="s">
        <v>54</v>
      </c>
      <c r="B37" s="18">
        <v>173608432</v>
      </c>
      <c r="C37" s="18">
        <v>0</v>
      </c>
      <c r="D37" s="63">
        <v>63000000</v>
      </c>
      <c r="E37" s="64">
        <v>63000000</v>
      </c>
      <c r="F37" s="64">
        <v>60983000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31500000</v>
      </c>
      <c r="X37" s="64">
        <v>-31500000</v>
      </c>
      <c r="Y37" s="65">
        <v>-100</v>
      </c>
      <c r="Z37" s="66">
        <v>63000000</v>
      </c>
    </row>
    <row r="38" spans="1:26" ht="13.5">
      <c r="A38" s="62" t="s">
        <v>55</v>
      </c>
      <c r="B38" s="18">
        <v>116890</v>
      </c>
      <c r="C38" s="18">
        <v>0</v>
      </c>
      <c r="D38" s="63">
        <v>3200000</v>
      </c>
      <c r="E38" s="64">
        <v>3200000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1600000</v>
      </c>
      <c r="X38" s="64">
        <v>-1600000</v>
      </c>
      <c r="Y38" s="65">
        <v>-100</v>
      </c>
      <c r="Z38" s="66">
        <v>3200000</v>
      </c>
    </row>
    <row r="39" spans="1:26" ht="13.5">
      <c r="A39" s="62" t="s">
        <v>56</v>
      </c>
      <c r="B39" s="18">
        <v>326063312</v>
      </c>
      <c r="C39" s="18">
        <v>0</v>
      </c>
      <c r="D39" s="63">
        <v>574321000</v>
      </c>
      <c r="E39" s="64">
        <v>574321000</v>
      </c>
      <c r="F39" s="64">
        <v>949631000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287160500</v>
      </c>
      <c r="X39" s="64">
        <v>-287160500</v>
      </c>
      <c r="Y39" s="65">
        <v>-100</v>
      </c>
      <c r="Z39" s="66">
        <v>574321000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102677764</v>
      </c>
      <c r="C42" s="18">
        <v>0</v>
      </c>
      <c r="D42" s="63">
        <v>117297720</v>
      </c>
      <c r="E42" s="64">
        <v>117297720</v>
      </c>
      <c r="F42" s="64">
        <v>83660240</v>
      </c>
      <c r="G42" s="64">
        <v>-7773126</v>
      </c>
      <c r="H42" s="64">
        <v>-12070979</v>
      </c>
      <c r="I42" s="64">
        <v>63816135</v>
      </c>
      <c r="J42" s="64">
        <v>40509839</v>
      </c>
      <c r="K42" s="64">
        <v>23621910</v>
      </c>
      <c r="L42" s="64">
        <v>-16756045</v>
      </c>
      <c r="M42" s="64">
        <v>47375704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111191839</v>
      </c>
      <c r="W42" s="64">
        <v>106273110</v>
      </c>
      <c r="X42" s="64">
        <v>4918729</v>
      </c>
      <c r="Y42" s="65">
        <v>4.63</v>
      </c>
      <c r="Z42" s="66">
        <v>117297720</v>
      </c>
    </row>
    <row r="43" spans="1:26" ht="13.5">
      <c r="A43" s="62" t="s">
        <v>59</v>
      </c>
      <c r="B43" s="18">
        <v>-131792377</v>
      </c>
      <c r="C43" s="18">
        <v>0</v>
      </c>
      <c r="D43" s="63">
        <v>-111660000</v>
      </c>
      <c r="E43" s="64">
        <v>-111660000</v>
      </c>
      <c r="F43" s="64">
        <v>-83701184</v>
      </c>
      <c r="G43" s="64">
        <v>7367349</v>
      </c>
      <c r="H43" s="64">
        <v>33030467</v>
      </c>
      <c r="I43" s="64">
        <v>-43303368</v>
      </c>
      <c r="J43" s="64">
        <v>-19221653</v>
      </c>
      <c r="K43" s="64">
        <v>-23655300</v>
      </c>
      <c r="L43" s="64">
        <v>-25742010</v>
      </c>
      <c r="M43" s="64">
        <v>-68618963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-111922331</v>
      </c>
      <c r="W43" s="64">
        <v>-55830000</v>
      </c>
      <c r="X43" s="64">
        <v>-56092331</v>
      </c>
      <c r="Y43" s="65">
        <v>100.47</v>
      </c>
      <c r="Z43" s="66">
        <v>-111660000</v>
      </c>
    </row>
    <row r="44" spans="1:26" ht="13.5">
      <c r="A44" s="62" t="s">
        <v>60</v>
      </c>
      <c r="B44" s="18">
        <v>-1441335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805131</v>
      </c>
      <c r="C45" s="21">
        <v>0</v>
      </c>
      <c r="D45" s="103">
        <v>48674720</v>
      </c>
      <c r="E45" s="104">
        <v>48674720</v>
      </c>
      <c r="F45" s="104">
        <v>634737</v>
      </c>
      <c r="G45" s="104">
        <v>228960</v>
      </c>
      <c r="H45" s="104">
        <v>21188448</v>
      </c>
      <c r="I45" s="104">
        <v>21188448</v>
      </c>
      <c r="J45" s="104">
        <v>42476634</v>
      </c>
      <c r="K45" s="104">
        <v>42443244</v>
      </c>
      <c r="L45" s="104">
        <v>-54811</v>
      </c>
      <c r="M45" s="104">
        <v>-54811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-54811</v>
      </c>
      <c r="W45" s="104">
        <v>93480110</v>
      </c>
      <c r="X45" s="104">
        <v>-93534921</v>
      </c>
      <c r="Y45" s="105">
        <v>-100.06</v>
      </c>
      <c r="Z45" s="106">
        <v>48674720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4"/>
      <c r="R47" s="124"/>
      <c r="S47" s="124"/>
      <c r="T47" s="124"/>
      <c r="U47" s="124"/>
      <c r="V47" s="123" t="s">
        <v>94</v>
      </c>
      <c r="W47" s="123" t="s">
        <v>95</v>
      </c>
      <c r="X47" s="123" t="s">
        <v>96</v>
      </c>
      <c r="Y47" s="123" t="s">
        <v>97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2598658</v>
      </c>
      <c r="C49" s="56">
        <v>0</v>
      </c>
      <c r="D49" s="133">
        <v>2746825</v>
      </c>
      <c r="E49" s="58">
        <v>2738625</v>
      </c>
      <c r="F49" s="58">
        <v>0</v>
      </c>
      <c r="G49" s="58">
        <v>0</v>
      </c>
      <c r="H49" s="58">
        <v>0</v>
      </c>
      <c r="I49" s="58">
        <v>2937595</v>
      </c>
      <c r="J49" s="58">
        <v>0</v>
      </c>
      <c r="K49" s="58">
        <v>0</v>
      </c>
      <c r="L49" s="58">
        <v>0</v>
      </c>
      <c r="M49" s="58">
        <v>2835479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2646697</v>
      </c>
      <c r="W49" s="58">
        <v>2505204</v>
      </c>
      <c r="X49" s="58">
        <v>65970066</v>
      </c>
      <c r="Y49" s="58">
        <v>84979149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2569142</v>
      </c>
      <c r="C51" s="56">
        <v>0</v>
      </c>
      <c r="D51" s="133">
        <v>50983</v>
      </c>
      <c r="E51" s="58">
        <v>3420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62080536</v>
      </c>
      <c r="Y51" s="58">
        <v>64704081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78.0462297271409</v>
      </c>
      <c r="C58" s="5">
        <f>IF(C67=0,0,+(C76/C67)*100)</f>
        <v>0</v>
      </c>
      <c r="D58" s="6">
        <f aca="true" t="shared" si="6" ref="D58:Z58">IF(D67=0,0,+(D76/D67)*100)</f>
        <v>78.01242536341334</v>
      </c>
      <c r="E58" s="7">
        <f t="shared" si="6"/>
        <v>78.01242536341334</v>
      </c>
      <c r="F58" s="7">
        <f t="shared" si="6"/>
        <v>1853.0164926377704</v>
      </c>
      <c r="G58" s="7">
        <f t="shared" si="6"/>
        <v>5.0735288910055045</v>
      </c>
      <c r="H58" s="7">
        <f t="shared" si="6"/>
        <v>4.517143538299814</v>
      </c>
      <c r="I58" s="7">
        <f t="shared" si="6"/>
        <v>421.7743336474822</v>
      </c>
      <c r="J58" s="7">
        <f t="shared" si="6"/>
        <v>398.20710471175687</v>
      </c>
      <c r="K58" s="7">
        <f t="shared" si="6"/>
        <v>3.8317502540342177</v>
      </c>
      <c r="L58" s="7">
        <f t="shared" si="6"/>
        <v>8.510191446982427</v>
      </c>
      <c r="M58" s="7">
        <f t="shared" si="6"/>
        <v>137.03836934933048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278.9452849770523</v>
      </c>
      <c r="W58" s="7">
        <f t="shared" si="6"/>
        <v>78.01241963673068</v>
      </c>
      <c r="X58" s="7">
        <f t="shared" si="6"/>
        <v>0</v>
      </c>
      <c r="Y58" s="7">
        <f t="shared" si="6"/>
        <v>0</v>
      </c>
      <c r="Z58" s="8">
        <f t="shared" si="6"/>
        <v>78.01242536341334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99.99997282891482</v>
      </c>
      <c r="E59" s="10">
        <f t="shared" si="7"/>
        <v>99.99997282891482</v>
      </c>
      <c r="F59" s="10">
        <f t="shared" si="7"/>
        <v>19293.127911779124</v>
      </c>
      <c r="G59" s="10">
        <f t="shared" si="7"/>
        <v>9.443427259904366</v>
      </c>
      <c r="H59" s="10">
        <f t="shared" si="7"/>
        <v>0</v>
      </c>
      <c r="I59" s="10">
        <f t="shared" si="7"/>
        <v>1641.4956533991945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1072.3303215353108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1454.4273380003197</v>
      </c>
      <c r="W59" s="10">
        <f t="shared" si="7"/>
        <v>99.99997282891482</v>
      </c>
      <c r="X59" s="10">
        <f t="shared" si="7"/>
        <v>0</v>
      </c>
      <c r="Y59" s="10">
        <f t="shared" si="7"/>
        <v>0</v>
      </c>
      <c r="Z59" s="11">
        <f t="shared" si="7"/>
        <v>99.99997282891482</v>
      </c>
    </row>
    <row r="60" spans="1:26" ht="13.5">
      <c r="A60" s="37" t="s">
        <v>32</v>
      </c>
      <c r="B60" s="12">
        <f t="shared" si="7"/>
        <v>107.39039177694067</v>
      </c>
      <c r="C60" s="12">
        <f t="shared" si="7"/>
        <v>0</v>
      </c>
      <c r="D60" s="3">
        <f t="shared" si="7"/>
        <v>68.49757277213718</v>
      </c>
      <c r="E60" s="13">
        <f t="shared" si="7"/>
        <v>68.49757277213718</v>
      </c>
      <c r="F60" s="13">
        <f t="shared" si="7"/>
        <v>3.202040574208091</v>
      </c>
      <c r="G60" s="13">
        <f t="shared" si="7"/>
        <v>0</v>
      </c>
      <c r="H60" s="13">
        <f t="shared" si="7"/>
        <v>2.8803246755711016</v>
      </c>
      <c r="I60" s="13">
        <f t="shared" si="7"/>
        <v>2.175388124086013</v>
      </c>
      <c r="J60" s="13">
        <f t="shared" si="7"/>
        <v>0</v>
      </c>
      <c r="K60" s="13">
        <f t="shared" si="7"/>
        <v>2.130576172284495</v>
      </c>
      <c r="L60" s="13">
        <f t="shared" si="7"/>
        <v>16.166184807645255</v>
      </c>
      <c r="M60" s="13">
        <f t="shared" si="7"/>
        <v>4.470223609375065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3.4142301121549714</v>
      </c>
      <c r="W60" s="13">
        <f t="shared" si="7"/>
        <v>68.49756796938695</v>
      </c>
      <c r="X60" s="13">
        <f t="shared" si="7"/>
        <v>0</v>
      </c>
      <c r="Y60" s="13">
        <f t="shared" si="7"/>
        <v>0</v>
      </c>
      <c r="Z60" s="14">
        <f t="shared" si="7"/>
        <v>68.49757277213718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68.25451801253274</v>
      </c>
      <c r="E62" s="13">
        <f t="shared" si="7"/>
        <v>68.25451801253274</v>
      </c>
      <c r="F62" s="13">
        <f t="shared" si="7"/>
        <v>5.0416482360395465</v>
      </c>
      <c r="G62" s="13">
        <f t="shared" si="7"/>
        <v>0</v>
      </c>
      <c r="H62" s="13">
        <f t="shared" si="7"/>
        <v>0</v>
      </c>
      <c r="I62" s="13">
        <f t="shared" si="7"/>
        <v>1.6149209843514816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0.8190443127553635</v>
      </c>
      <c r="W62" s="13">
        <f t="shared" si="7"/>
        <v>68.25451426672265</v>
      </c>
      <c r="X62" s="13">
        <f t="shared" si="7"/>
        <v>0</v>
      </c>
      <c r="Y62" s="13">
        <f t="shared" si="7"/>
        <v>0</v>
      </c>
      <c r="Z62" s="14">
        <f t="shared" si="7"/>
        <v>68.25451801253274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69.10064422979524</v>
      </c>
      <c r="E64" s="13">
        <f t="shared" si="7"/>
        <v>69.10064422979524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69.10063750593076</v>
      </c>
      <c r="X64" s="13">
        <f t="shared" si="7"/>
        <v>0</v>
      </c>
      <c r="Y64" s="13">
        <f t="shared" si="7"/>
        <v>0</v>
      </c>
      <c r="Z64" s="14">
        <f t="shared" si="7"/>
        <v>69.10064422979524</v>
      </c>
    </row>
    <row r="65" spans="1:26" ht="13.5">
      <c r="A65" s="38" t="s">
        <v>110</v>
      </c>
      <c r="B65" s="12">
        <f t="shared" si="7"/>
        <v>107.39039177694067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7.078958588711827</v>
      </c>
      <c r="I65" s="13">
        <f t="shared" si="7"/>
        <v>7.0784870165341</v>
      </c>
      <c r="J65" s="13">
        <f t="shared" si="7"/>
        <v>0</v>
      </c>
      <c r="K65" s="13">
        <f t="shared" si="7"/>
        <v>5.14534769455032</v>
      </c>
      <c r="L65" s="13">
        <f t="shared" si="7"/>
        <v>0</v>
      </c>
      <c r="M65" s="13">
        <f t="shared" si="7"/>
        <v>13.951553211320283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11.660375464622925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100.00002006910596</v>
      </c>
      <c r="E66" s="16">
        <f t="shared" si="7"/>
        <v>100.00002006910596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100.00002006910596</v>
      </c>
    </row>
    <row r="67" spans="1:26" ht="13.5" hidden="1">
      <c r="A67" s="40" t="s">
        <v>112</v>
      </c>
      <c r="B67" s="23">
        <v>26391936</v>
      </c>
      <c r="C67" s="23"/>
      <c r="D67" s="24">
        <v>40867859</v>
      </c>
      <c r="E67" s="25">
        <v>40867859</v>
      </c>
      <c r="F67" s="25">
        <v>2701084</v>
      </c>
      <c r="G67" s="25">
        <v>5224273</v>
      </c>
      <c r="H67" s="25">
        <v>4047735</v>
      </c>
      <c r="I67" s="25">
        <v>11973092</v>
      </c>
      <c r="J67" s="25">
        <v>4022767</v>
      </c>
      <c r="K67" s="25">
        <v>4014223</v>
      </c>
      <c r="L67" s="25">
        <v>4013905</v>
      </c>
      <c r="M67" s="25">
        <v>12050895</v>
      </c>
      <c r="N67" s="25"/>
      <c r="O67" s="25"/>
      <c r="P67" s="25"/>
      <c r="Q67" s="25"/>
      <c r="R67" s="25"/>
      <c r="S67" s="25"/>
      <c r="T67" s="25"/>
      <c r="U67" s="25"/>
      <c r="V67" s="25">
        <v>24023987</v>
      </c>
      <c r="W67" s="25">
        <v>20433931</v>
      </c>
      <c r="X67" s="25"/>
      <c r="Y67" s="24"/>
      <c r="Z67" s="26">
        <v>40867859</v>
      </c>
    </row>
    <row r="68" spans="1:26" ht="13.5" hidden="1">
      <c r="A68" s="36" t="s">
        <v>31</v>
      </c>
      <c r="B68" s="18">
        <v>3807069</v>
      </c>
      <c r="C68" s="18"/>
      <c r="D68" s="19">
        <v>7360766</v>
      </c>
      <c r="E68" s="20">
        <v>7360766</v>
      </c>
      <c r="F68" s="20">
        <v>259077</v>
      </c>
      <c r="G68" s="20">
        <v>2806767</v>
      </c>
      <c r="H68" s="20"/>
      <c r="I68" s="20">
        <v>3065844</v>
      </c>
      <c r="J68" s="20"/>
      <c r="K68" s="20"/>
      <c r="L68" s="20">
        <v>1500986</v>
      </c>
      <c r="M68" s="20">
        <v>1500986</v>
      </c>
      <c r="N68" s="20"/>
      <c r="O68" s="20"/>
      <c r="P68" s="20"/>
      <c r="Q68" s="20"/>
      <c r="R68" s="20"/>
      <c r="S68" s="20"/>
      <c r="T68" s="20"/>
      <c r="U68" s="20"/>
      <c r="V68" s="20">
        <v>4566830</v>
      </c>
      <c r="W68" s="20">
        <v>3680383</v>
      </c>
      <c r="X68" s="20"/>
      <c r="Y68" s="19"/>
      <c r="Z68" s="22">
        <v>7360766</v>
      </c>
    </row>
    <row r="69" spans="1:26" ht="13.5" hidden="1">
      <c r="A69" s="37" t="s">
        <v>32</v>
      </c>
      <c r="B69" s="18">
        <v>19180404</v>
      </c>
      <c r="C69" s="18"/>
      <c r="D69" s="19">
        <v>28524310</v>
      </c>
      <c r="E69" s="20">
        <v>28524310</v>
      </c>
      <c r="F69" s="20">
        <v>2107250</v>
      </c>
      <c r="G69" s="20">
        <v>2189951</v>
      </c>
      <c r="H69" s="20">
        <v>3689098</v>
      </c>
      <c r="I69" s="20">
        <v>7986299</v>
      </c>
      <c r="J69" s="20">
        <v>3631266</v>
      </c>
      <c r="K69" s="20">
        <v>3624888</v>
      </c>
      <c r="L69" s="20">
        <v>2112997</v>
      </c>
      <c r="M69" s="20">
        <v>9369151</v>
      </c>
      <c r="N69" s="20"/>
      <c r="O69" s="20"/>
      <c r="P69" s="20"/>
      <c r="Q69" s="20"/>
      <c r="R69" s="20"/>
      <c r="S69" s="20"/>
      <c r="T69" s="20"/>
      <c r="U69" s="20"/>
      <c r="V69" s="20">
        <v>17355450</v>
      </c>
      <c r="W69" s="20">
        <v>14262156</v>
      </c>
      <c r="X69" s="20"/>
      <c r="Y69" s="19"/>
      <c r="Z69" s="22">
        <v>28524310</v>
      </c>
    </row>
    <row r="70" spans="1:26" ht="13.5" hidden="1">
      <c r="A70" s="38" t="s">
        <v>106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107</v>
      </c>
      <c r="B71" s="18"/>
      <c r="C71" s="18"/>
      <c r="D71" s="19">
        <v>18221563</v>
      </c>
      <c r="E71" s="20">
        <v>18221563</v>
      </c>
      <c r="F71" s="20">
        <v>1338352</v>
      </c>
      <c r="G71" s="20">
        <v>1421060</v>
      </c>
      <c r="H71" s="20">
        <v>1418811</v>
      </c>
      <c r="I71" s="20">
        <v>4178223</v>
      </c>
      <c r="J71" s="20">
        <v>1361062</v>
      </c>
      <c r="K71" s="20">
        <v>1354126</v>
      </c>
      <c r="L71" s="20">
        <v>1344849</v>
      </c>
      <c r="M71" s="20">
        <v>4060037</v>
      </c>
      <c r="N71" s="20"/>
      <c r="O71" s="20"/>
      <c r="P71" s="20"/>
      <c r="Q71" s="20"/>
      <c r="R71" s="20"/>
      <c r="S71" s="20"/>
      <c r="T71" s="20"/>
      <c r="U71" s="20"/>
      <c r="V71" s="20">
        <v>8238260</v>
      </c>
      <c r="W71" s="20">
        <v>9110782</v>
      </c>
      <c r="X71" s="20"/>
      <c r="Y71" s="19"/>
      <c r="Z71" s="22">
        <v>18221563</v>
      </c>
    </row>
    <row r="72" spans="1:26" ht="13.5" hidden="1">
      <c r="A72" s="38" t="s">
        <v>108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109</v>
      </c>
      <c r="B73" s="18"/>
      <c r="C73" s="18"/>
      <c r="D73" s="19">
        <v>10276923</v>
      </c>
      <c r="E73" s="20">
        <v>10276923</v>
      </c>
      <c r="F73" s="20">
        <v>768798</v>
      </c>
      <c r="G73" s="20">
        <v>768891</v>
      </c>
      <c r="H73" s="20">
        <v>769247</v>
      </c>
      <c r="I73" s="20">
        <v>2306936</v>
      </c>
      <c r="J73" s="20">
        <v>769217</v>
      </c>
      <c r="K73" s="20">
        <v>769775</v>
      </c>
      <c r="L73" s="20">
        <v>768148</v>
      </c>
      <c r="M73" s="20">
        <v>2307140</v>
      </c>
      <c r="N73" s="20"/>
      <c r="O73" s="20"/>
      <c r="P73" s="20"/>
      <c r="Q73" s="20"/>
      <c r="R73" s="20"/>
      <c r="S73" s="20"/>
      <c r="T73" s="20"/>
      <c r="U73" s="20"/>
      <c r="V73" s="20">
        <v>4614076</v>
      </c>
      <c r="W73" s="20">
        <v>5138462</v>
      </c>
      <c r="X73" s="20"/>
      <c r="Y73" s="19"/>
      <c r="Z73" s="22">
        <v>10276923</v>
      </c>
    </row>
    <row r="74" spans="1:26" ht="13.5" hidden="1">
      <c r="A74" s="38" t="s">
        <v>110</v>
      </c>
      <c r="B74" s="18">
        <v>19180404</v>
      </c>
      <c r="C74" s="18"/>
      <c r="D74" s="19">
        <v>25824</v>
      </c>
      <c r="E74" s="20">
        <v>25824</v>
      </c>
      <c r="F74" s="20">
        <v>100</v>
      </c>
      <c r="G74" s="20"/>
      <c r="H74" s="20">
        <v>1501040</v>
      </c>
      <c r="I74" s="20">
        <v>1501140</v>
      </c>
      <c r="J74" s="20">
        <v>1500987</v>
      </c>
      <c r="K74" s="20">
        <v>1500987</v>
      </c>
      <c r="L74" s="20"/>
      <c r="M74" s="20">
        <v>3001974</v>
      </c>
      <c r="N74" s="20"/>
      <c r="O74" s="20"/>
      <c r="P74" s="20"/>
      <c r="Q74" s="20"/>
      <c r="R74" s="20"/>
      <c r="S74" s="20"/>
      <c r="T74" s="20"/>
      <c r="U74" s="20"/>
      <c r="V74" s="20">
        <v>4503114</v>
      </c>
      <c r="W74" s="20">
        <v>12912</v>
      </c>
      <c r="X74" s="20"/>
      <c r="Y74" s="19"/>
      <c r="Z74" s="22">
        <v>25824</v>
      </c>
    </row>
    <row r="75" spans="1:26" ht="13.5" hidden="1">
      <c r="A75" s="39" t="s">
        <v>111</v>
      </c>
      <c r="B75" s="27">
        <v>3404463</v>
      </c>
      <c r="C75" s="27"/>
      <c r="D75" s="28">
        <v>4982783</v>
      </c>
      <c r="E75" s="29">
        <v>4982783</v>
      </c>
      <c r="F75" s="29">
        <v>334757</v>
      </c>
      <c r="G75" s="29">
        <v>227555</v>
      </c>
      <c r="H75" s="29">
        <v>358637</v>
      </c>
      <c r="I75" s="29">
        <v>920949</v>
      </c>
      <c r="J75" s="29">
        <v>391501</v>
      </c>
      <c r="K75" s="29">
        <v>389335</v>
      </c>
      <c r="L75" s="29">
        <v>399922</v>
      </c>
      <c r="M75" s="29">
        <v>1180758</v>
      </c>
      <c r="N75" s="29"/>
      <c r="O75" s="29"/>
      <c r="P75" s="29"/>
      <c r="Q75" s="29"/>
      <c r="R75" s="29"/>
      <c r="S75" s="29"/>
      <c r="T75" s="29"/>
      <c r="U75" s="29"/>
      <c r="V75" s="29">
        <v>2101707</v>
      </c>
      <c r="W75" s="29">
        <v>2491392</v>
      </c>
      <c r="X75" s="29"/>
      <c r="Y75" s="28"/>
      <c r="Z75" s="30">
        <v>4982783</v>
      </c>
    </row>
    <row r="76" spans="1:26" ht="13.5" hidden="1">
      <c r="A76" s="41" t="s">
        <v>113</v>
      </c>
      <c r="B76" s="31">
        <v>20597911</v>
      </c>
      <c r="C76" s="31"/>
      <c r="D76" s="32">
        <v>31882008</v>
      </c>
      <c r="E76" s="33">
        <v>31882008</v>
      </c>
      <c r="F76" s="33">
        <v>50051532</v>
      </c>
      <c r="G76" s="33">
        <v>265055</v>
      </c>
      <c r="H76" s="33">
        <v>182842</v>
      </c>
      <c r="I76" s="33">
        <v>50499429</v>
      </c>
      <c r="J76" s="33">
        <v>16018944</v>
      </c>
      <c r="K76" s="33">
        <v>153815</v>
      </c>
      <c r="L76" s="33">
        <v>341591</v>
      </c>
      <c r="M76" s="33">
        <v>16514350</v>
      </c>
      <c r="N76" s="33"/>
      <c r="O76" s="33"/>
      <c r="P76" s="33"/>
      <c r="Q76" s="33"/>
      <c r="R76" s="33"/>
      <c r="S76" s="33"/>
      <c r="T76" s="33"/>
      <c r="U76" s="33"/>
      <c r="V76" s="33">
        <v>67013779</v>
      </c>
      <c r="W76" s="33">
        <v>15941004</v>
      </c>
      <c r="X76" s="33"/>
      <c r="Y76" s="32"/>
      <c r="Z76" s="34">
        <v>31882008</v>
      </c>
    </row>
    <row r="77" spans="1:26" ht="13.5" hidden="1">
      <c r="A77" s="36" t="s">
        <v>31</v>
      </c>
      <c r="B77" s="18"/>
      <c r="C77" s="18"/>
      <c r="D77" s="19">
        <v>7360764</v>
      </c>
      <c r="E77" s="20">
        <v>7360764</v>
      </c>
      <c r="F77" s="20">
        <v>49984057</v>
      </c>
      <c r="G77" s="20">
        <v>265055</v>
      </c>
      <c r="H77" s="20">
        <v>76584</v>
      </c>
      <c r="I77" s="20">
        <v>50325696</v>
      </c>
      <c r="J77" s="20">
        <v>16018944</v>
      </c>
      <c r="K77" s="20">
        <v>76584</v>
      </c>
      <c r="L77" s="20"/>
      <c r="M77" s="20">
        <v>16095528</v>
      </c>
      <c r="N77" s="20"/>
      <c r="O77" s="20"/>
      <c r="P77" s="20"/>
      <c r="Q77" s="20"/>
      <c r="R77" s="20"/>
      <c r="S77" s="20"/>
      <c r="T77" s="20"/>
      <c r="U77" s="20"/>
      <c r="V77" s="20">
        <v>66421224</v>
      </c>
      <c r="W77" s="20">
        <v>3680382</v>
      </c>
      <c r="X77" s="20"/>
      <c r="Y77" s="19"/>
      <c r="Z77" s="22">
        <v>7360764</v>
      </c>
    </row>
    <row r="78" spans="1:26" ht="13.5" hidden="1">
      <c r="A78" s="37" t="s">
        <v>32</v>
      </c>
      <c r="B78" s="18">
        <v>20597911</v>
      </c>
      <c r="C78" s="18"/>
      <c r="D78" s="19">
        <v>19538460</v>
      </c>
      <c r="E78" s="20">
        <v>19538460</v>
      </c>
      <c r="F78" s="20">
        <v>67475</v>
      </c>
      <c r="G78" s="20"/>
      <c r="H78" s="20">
        <v>106258</v>
      </c>
      <c r="I78" s="20">
        <v>173733</v>
      </c>
      <c r="J78" s="20"/>
      <c r="K78" s="20">
        <v>77231</v>
      </c>
      <c r="L78" s="20">
        <v>341591</v>
      </c>
      <c r="M78" s="20">
        <v>418822</v>
      </c>
      <c r="N78" s="20"/>
      <c r="O78" s="20"/>
      <c r="P78" s="20"/>
      <c r="Q78" s="20"/>
      <c r="R78" s="20"/>
      <c r="S78" s="20"/>
      <c r="T78" s="20"/>
      <c r="U78" s="20"/>
      <c r="V78" s="20">
        <v>592555</v>
      </c>
      <c r="W78" s="20">
        <v>9769230</v>
      </c>
      <c r="X78" s="20"/>
      <c r="Y78" s="19"/>
      <c r="Z78" s="22">
        <v>19538460</v>
      </c>
    </row>
    <row r="79" spans="1:26" ht="13.5" hidden="1">
      <c r="A79" s="38" t="s">
        <v>106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/>
      <c r="C80" s="18"/>
      <c r="D80" s="19">
        <v>12437040</v>
      </c>
      <c r="E80" s="20">
        <v>12437040</v>
      </c>
      <c r="F80" s="20">
        <v>67475</v>
      </c>
      <c r="G80" s="20"/>
      <c r="H80" s="20"/>
      <c r="I80" s="20">
        <v>67475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67475</v>
      </c>
      <c r="W80" s="20">
        <v>6218520</v>
      </c>
      <c r="X80" s="20"/>
      <c r="Y80" s="19"/>
      <c r="Z80" s="22">
        <v>12437040</v>
      </c>
    </row>
    <row r="81" spans="1:26" ht="13.5" hidden="1">
      <c r="A81" s="38" t="s">
        <v>108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109</v>
      </c>
      <c r="B82" s="18"/>
      <c r="C82" s="18"/>
      <c r="D82" s="19">
        <v>7101420</v>
      </c>
      <c r="E82" s="20">
        <v>7101420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>
        <v>3550710</v>
      </c>
      <c r="X82" s="20"/>
      <c r="Y82" s="19"/>
      <c r="Z82" s="22">
        <v>7101420</v>
      </c>
    </row>
    <row r="83" spans="1:26" ht="13.5" hidden="1">
      <c r="A83" s="38" t="s">
        <v>110</v>
      </c>
      <c r="B83" s="18">
        <v>20597911</v>
      </c>
      <c r="C83" s="18"/>
      <c r="D83" s="19"/>
      <c r="E83" s="20"/>
      <c r="F83" s="20"/>
      <c r="G83" s="20"/>
      <c r="H83" s="20">
        <v>106258</v>
      </c>
      <c r="I83" s="20">
        <v>106258</v>
      </c>
      <c r="J83" s="20"/>
      <c r="K83" s="20">
        <v>77231</v>
      </c>
      <c r="L83" s="20">
        <v>341591</v>
      </c>
      <c r="M83" s="20">
        <v>418822</v>
      </c>
      <c r="N83" s="20"/>
      <c r="O83" s="20"/>
      <c r="P83" s="20"/>
      <c r="Q83" s="20"/>
      <c r="R83" s="20"/>
      <c r="S83" s="20"/>
      <c r="T83" s="20"/>
      <c r="U83" s="20"/>
      <c r="V83" s="20">
        <v>525080</v>
      </c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>
        <v>4982784</v>
      </c>
      <c r="E84" s="29">
        <v>4982784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2491392</v>
      </c>
      <c r="X84" s="29"/>
      <c r="Y84" s="28"/>
      <c r="Z84" s="30">
        <v>4982784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35291000</v>
      </c>
      <c r="E5" s="64">
        <v>35291000</v>
      </c>
      <c r="F5" s="64">
        <v>33000</v>
      </c>
      <c r="G5" s="64">
        <v>42647261</v>
      </c>
      <c r="H5" s="64">
        <v>0</v>
      </c>
      <c r="I5" s="64">
        <v>42680261</v>
      </c>
      <c r="J5" s="64">
        <v>3274187</v>
      </c>
      <c r="K5" s="64">
        <v>2790277</v>
      </c>
      <c r="L5" s="64">
        <v>3373952</v>
      </c>
      <c r="M5" s="64">
        <v>9438416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52118677</v>
      </c>
      <c r="W5" s="64">
        <v>17645500</v>
      </c>
      <c r="X5" s="64">
        <v>34473177</v>
      </c>
      <c r="Y5" s="65">
        <v>195.37</v>
      </c>
      <c r="Z5" s="66">
        <v>35291000</v>
      </c>
    </row>
    <row r="6" spans="1:26" ht="13.5">
      <c r="A6" s="62" t="s">
        <v>32</v>
      </c>
      <c r="B6" s="18">
        <v>0</v>
      </c>
      <c r="C6" s="18">
        <v>0</v>
      </c>
      <c r="D6" s="63">
        <v>173919000</v>
      </c>
      <c r="E6" s="64">
        <v>173919000</v>
      </c>
      <c r="F6" s="64">
        <v>11371000</v>
      </c>
      <c r="G6" s="64">
        <v>-10317331</v>
      </c>
      <c r="H6" s="64">
        <v>3000</v>
      </c>
      <c r="I6" s="64">
        <v>1056669</v>
      </c>
      <c r="J6" s="64">
        <v>12150812</v>
      </c>
      <c r="K6" s="64">
        <v>40358351</v>
      </c>
      <c r="L6" s="64">
        <v>1093699</v>
      </c>
      <c r="M6" s="64">
        <v>53602862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54659531</v>
      </c>
      <c r="W6" s="64">
        <v>86959500</v>
      </c>
      <c r="X6" s="64">
        <v>-32299969</v>
      </c>
      <c r="Y6" s="65">
        <v>-37.14</v>
      </c>
      <c r="Z6" s="66">
        <v>173919000</v>
      </c>
    </row>
    <row r="7" spans="1:26" ht="13.5">
      <c r="A7" s="62" t="s">
        <v>33</v>
      </c>
      <c r="B7" s="18">
        <v>0</v>
      </c>
      <c r="C7" s="18">
        <v>0</v>
      </c>
      <c r="D7" s="63">
        <v>2110000</v>
      </c>
      <c r="E7" s="64">
        <v>2110000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1055000</v>
      </c>
      <c r="X7" s="64">
        <v>-1055000</v>
      </c>
      <c r="Y7" s="65">
        <v>-100</v>
      </c>
      <c r="Z7" s="66">
        <v>2110000</v>
      </c>
    </row>
    <row r="8" spans="1:26" ht="13.5">
      <c r="A8" s="62" t="s">
        <v>34</v>
      </c>
      <c r="B8" s="18">
        <v>0</v>
      </c>
      <c r="C8" s="18">
        <v>0</v>
      </c>
      <c r="D8" s="63">
        <v>90501000</v>
      </c>
      <c r="E8" s="64">
        <v>90501000</v>
      </c>
      <c r="F8" s="64">
        <v>3250000</v>
      </c>
      <c r="G8" s="64">
        <v>0</v>
      </c>
      <c r="H8" s="64">
        <v>0</v>
      </c>
      <c r="I8" s="64">
        <v>3250000</v>
      </c>
      <c r="J8" s="64">
        <v>0</v>
      </c>
      <c r="K8" s="64">
        <v>0</v>
      </c>
      <c r="L8" s="64">
        <v>36623000</v>
      </c>
      <c r="M8" s="64">
        <v>36623000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39873000</v>
      </c>
      <c r="W8" s="64">
        <v>45250500</v>
      </c>
      <c r="X8" s="64">
        <v>-5377500</v>
      </c>
      <c r="Y8" s="65">
        <v>-11.88</v>
      </c>
      <c r="Z8" s="66">
        <v>90501000</v>
      </c>
    </row>
    <row r="9" spans="1:26" ht="13.5">
      <c r="A9" s="62" t="s">
        <v>35</v>
      </c>
      <c r="B9" s="18">
        <v>0</v>
      </c>
      <c r="C9" s="18">
        <v>0</v>
      </c>
      <c r="D9" s="63">
        <v>33802000</v>
      </c>
      <c r="E9" s="64">
        <v>33802000</v>
      </c>
      <c r="F9" s="64">
        <v>55000</v>
      </c>
      <c r="G9" s="64">
        <v>365144</v>
      </c>
      <c r="H9" s="64">
        <v>715518</v>
      </c>
      <c r="I9" s="64">
        <v>1135662</v>
      </c>
      <c r="J9" s="64">
        <v>985513</v>
      </c>
      <c r="K9" s="64">
        <v>1077535</v>
      </c>
      <c r="L9" s="64">
        <v>541813</v>
      </c>
      <c r="M9" s="64">
        <v>2604861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3740523</v>
      </c>
      <c r="W9" s="64">
        <v>16901000</v>
      </c>
      <c r="X9" s="64">
        <v>-13160477</v>
      </c>
      <c r="Y9" s="65">
        <v>-77.87</v>
      </c>
      <c r="Z9" s="66">
        <v>33802000</v>
      </c>
    </row>
    <row r="10" spans="1:26" ht="25.5">
      <c r="A10" s="67" t="s">
        <v>98</v>
      </c>
      <c r="B10" s="68">
        <f>SUM(B5:B9)</f>
        <v>0</v>
      </c>
      <c r="C10" s="68">
        <f>SUM(C5:C9)</f>
        <v>0</v>
      </c>
      <c r="D10" s="69">
        <f aca="true" t="shared" si="0" ref="D10:Z10">SUM(D5:D9)</f>
        <v>335623000</v>
      </c>
      <c r="E10" s="70">
        <f t="shared" si="0"/>
        <v>335623000</v>
      </c>
      <c r="F10" s="70">
        <f t="shared" si="0"/>
        <v>14709000</v>
      </c>
      <c r="G10" s="70">
        <f t="shared" si="0"/>
        <v>32695074</v>
      </c>
      <c r="H10" s="70">
        <f t="shared" si="0"/>
        <v>718518</v>
      </c>
      <c r="I10" s="70">
        <f t="shared" si="0"/>
        <v>48122592</v>
      </c>
      <c r="J10" s="70">
        <f t="shared" si="0"/>
        <v>16410512</v>
      </c>
      <c r="K10" s="70">
        <f t="shared" si="0"/>
        <v>44226163</v>
      </c>
      <c r="L10" s="70">
        <f t="shared" si="0"/>
        <v>41632464</v>
      </c>
      <c r="M10" s="70">
        <f t="shared" si="0"/>
        <v>102269139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150391731</v>
      </c>
      <c r="W10" s="70">
        <f t="shared" si="0"/>
        <v>167811500</v>
      </c>
      <c r="X10" s="70">
        <f t="shared" si="0"/>
        <v>-17419769</v>
      </c>
      <c r="Y10" s="71">
        <f>+IF(W10&lt;&gt;0,(X10/W10)*100,0)</f>
        <v>-10.380557351552188</v>
      </c>
      <c r="Z10" s="72">
        <f t="shared" si="0"/>
        <v>335623000</v>
      </c>
    </row>
    <row r="11" spans="1:26" ht="13.5">
      <c r="A11" s="62" t="s">
        <v>36</v>
      </c>
      <c r="B11" s="18">
        <v>0</v>
      </c>
      <c r="C11" s="18">
        <v>0</v>
      </c>
      <c r="D11" s="63">
        <v>123014000</v>
      </c>
      <c r="E11" s="64">
        <v>123014000</v>
      </c>
      <c r="F11" s="64">
        <v>10869000</v>
      </c>
      <c r="G11" s="64">
        <v>10129000</v>
      </c>
      <c r="H11" s="64">
        <v>12433000</v>
      </c>
      <c r="I11" s="64">
        <v>33431000</v>
      </c>
      <c r="J11" s="64">
        <v>8701650</v>
      </c>
      <c r="K11" s="64">
        <v>7160965</v>
      </c>
      <c r="L11" s="64">
        <v>10377358</v>
      </c>
      <c r="M11" s="64">
        <v>26239973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59670973</v>
      </c>
      <c r="W11" s="64">
        <v>61507000</v>
      </c>
      <c r="X11" s="64">
        <v>-1836027</v>
      </c>
      <c r="Y11" s="65">
        <v>-2.99</v>
      </c>
      <c r="Z11" s="66">
        <v>123014000</v>
      </c>
    </row>
    <row r="12" spans="1:26" ht="13.5">
      <c r="A12" s="62" t="s">
        <v>37</v>
      </c>
      <c r="B12" s="18">
        <v>0</v>
      </c>
      <c r="C12" s="18">
        <v>0</v>
      </c>
      <c r="D12" s="63">
        <v>13210000</v>
      </c>
      <c r="E12" s="64">
        <v>13210000</v>
      </c>
      <c r="F12" s="64">
        <v>884000</v>
      </c>
      <c r="G12" s="64">
        <v>816217</v>
      </c>
      <c r="H12" s="64">
        <v>816000</v>
      </c>
      <c r="I12" s="64">
        <v>2516217</v>
      </c>
      <c r="J12" s="64">
        <v>816000</v>
      </c>
      <c r="K12" s="64">
        <v>800000</v>
      </c>
      <c r="L12" s="64">
        <v>817730</v>
      </c>
      <c r="M12" s="64">
        <v>2433730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4949947</v>
      </c>
      <c r="W12" s="64">
        <v>6605000</v>
      </c>
      <c r="X12" s="64">
        <v>-1655053</v>
      </c>
      <c r="Y12" s="65">
        <v>-25.06</v>
      </c>
      <c r="Z12" s="66">
        <v>13210000</v>
      </c>
    </row>
    <row r="13" spans="1:26" ht="13.5">
      <c r="A13" s="62" t="s">
        <v>99</v>
      </c>
      <c r="B13" s="18">
        <v>0</v>
      </c>
      <c r="C13" s="18">
        <v>0</v>
      </c>
      <c r="D13" s="63">
        <v>8712000</v>
      </c>
      <c r="E13" s="64">
        <v>8712000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4356000</v>
      </c>
      <c r="X13" s="64">
        <v>-4356000</v>
      </c>
      <c r="Y13" s="65">
        <v>-100</v>
      </c>
      <c r="Z13" s="66">
        <v>8712000</v>
      </c>
    </row>
    <row r="14" spans="1:26" ht="13.5">
      <c r="A14" s="62" t="s">
        <v>38</v>
      </c>
      <c r="B14" s="18">
        <v>0</v>
      </c>
      <c r="C14" s="18">
        <v>0</v>
      </c>
      <c r="D14" s="63">
        <v>0</v>
      </c>
      <c r="E14" s="64">
        <v>0</v>
      </c>
      <c r="F14" s="64">
        <v>0</v>
      </c>
      <c r="G14" s="64">
        <v>351</v>
      </c>
      <c r="H14" s="64">
        <v>0</v>
      </c>
      <c r="I14" s="64">
        <v>351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351</v>
      </c>
      <c r="W14" s="64">
        <v>0</v>
      </c>
      <c r="X14" s="64">
        <v>351</v>
      </c>
      <c r="Y14" s="65">
        <v>0</v>
      </c>
      <c r="Z14" s="66">
        <v>0</v>
      </c>
    </row>
    <row r="15" spans="1:26" ht="13.5">
      <c r="A15" s="62" t="s">
        <v>39</v>
      </c>
      <c r="B15" s="18">
        <v>0</v>
      </c>
      <c r="C15" s="18">
        <v>0</v>
      </c>
      <c r="D15" s="63">
        <v>113309000</v>
      </c>
      <c r="E15" s="64">
        <v>113309000</v>
      </c>
      <c r="F15" s="64">
        <v>725000</v>
      </c>
      <c r="G15" s="64">
        <v>21017593</v>
      </c>
      <c r="H15" s="64">
        <v>11359275</v>
      </c>
      <c r="I15" s="64">
        <v>33101868</v>
      </c>
      <c r="J15" s="64">
        <v>6923698</v>
      </c>
      <c r="K15" s="64">
        <v>7246181</v>
      </c>
      <c r="L15" s="64">
        <v>7961829</v>
      </c>
      <c r="M15" s="64">
        <v>22131708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55233576</v>
      </c>
      <c r="W15" s="64">
        <v>56654500</v>
      </c>
      <c r="X15" s="64">
        <v>-1420924</v>
      </c>
      <c r="Y15" s="65">
        <v>-2.51</v>
      </c>
      <c r="Z15" s="66">
        <v>113309000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18000</v>
      </c>
      <c r="H16" s="64">
        <v>1000</v>
      </c>
      <c r="I16" s="64">
        <v>19000</v>
      </c>
      <c r="J16" s="64">
        <v>442476</v>
      </c>
      <c r="K16" s="64">
        <v>467932</v>
      </c>
      <c r="L16" s="64">
        <v>558244</v>
      </c>
      <c r="M16" s="64">
        <v>1468652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1487652</v>
      </c>
      <c r="W16" s="64">
        <v>0</v>
      </c>
      <c r="X16" s="64">
        <v>1487652</v>
      </c>
      <c r="Y16" s="65">
        <v>0</v>
      </c>
      <c r="Z16" s="66">
        <v>0</v>
      </c>
    </row>
    <row r="17" spans="1:26" ht="13.5">
      <c r="A17" s="62" t="s">
        <v>41</v>
      </c>
      <c r="B17" s="18">
        <v>0</v>
      </c>
      <c r="C17" s="18">
        <v>0</v>
      </c>
      <c r="D17" s="63">
        <v>77378000</v>
      </c>
      <c r="E17" s="64">
        <v>77378000</v>
      </c>
      <c r="F17" s="64">
        <v>1438000</v>
      </c>
      <c r="G17" s="64">
        <v>2484839</v>
      </c>
      <c r="H17" s="64">
        <v>3194000</v>
      </c>
      <c r="I17" s="64">
        <v>7116839</v>
      </c>
      <c r="J17" s="64">
        <v>3830223</v>
      </c>
      <c r="K17" s="64">
        <v>1968117</v>
      </c>
      <c r="L17" s="64">
        <v>2927577</v>
      </c>
      <c r="M17" s="64">
        <v>8725917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15842756</v>
      </c>
      <c r="W17" s="64">
        <v>38689000</v>
      </c>
      <c r="X17" s="64">
        <v>-22846244</v>
      </c>
      <c r="Y17" s="65">
        <v>-59.05</v>
      </c>
      <c r="Z17" s="66">
        <v>77378000</v>
      </c>
    </row>
    <row r="18" spans="1:26" ht="13.5">
      <c r="A18" s="74" t="s">
        <v>42</v>
      </c>
      <c r="B18" s="75">
        <f>SUM(B11:B17)</f>
        <v>0</v>
      </c>
      <c r="C18" s="75">
        <f>SUM(C11:C17)</f>
        <v>0</v>
      </c>
      <c r="D18" s="76">
        <f aca="true" t="shared" si="1" ref="D18:Z18">SUM(D11:D17)</f>
        <v>335623000</v>
      </c>
      <c r="E18" s="77">
        <f t="shared" si="1"/>
        <v>335623000</v>
      </c>
      <c r="F18" s="77">
        <f t="shared" si="1"/>
        <v>13916000</v>
      </c>
      <c r="G18" s="77">
        <f t="shared" si="1"/>
        <v>34466000</v>
      </c>
      <c r="H18" s="77">
        <f t="shared" si="1"/>
        <v>27803275</v>
      </c>
      <c r="I18" s="77">
        <f t="shared" si="1"/>
        <v>76185275</v>
      </c>
      <c r="J18" s="77">
        <f t="shared" si="1"/>
        <v>20714047</v>
      </c>
      <c r="K18" s="77">
        <f t="shared" si="1"/>
        <v>17643195</v>
      </c>
      <c r="L18" s="77">
        <f t="shared" si="1"/>
        <v>22642738</v>
      </c>
      <c r="M18" s="77">
        <f t="shared" si="1"/>
        <v>60999980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137185255</v>
      </c>
      <c r="W18" s="77">
        <f t="shared" si="1"/>
        <v>167811500</v>
      </c>
      <c r="X18" s="77">
        <f t="shared" si="1"/>
        <v>-30626245</v>
      </c>
      <c r="Y18" s="71">
        <f>+IF(W18&lt;&gt;0,(X18/W18)*100,0)</f>
        <v>-18.250385104715708</v>
      </c>
      <c r="Z18" s="78">
        <f t="shared" si="1"/>
        <v>335623000</v>
      </c>
    </row>
    <row r="19" spans="1:26" ht="13.5">
      <c r="A19" s="74" t="s">
        <v>43</v>
      </c>
      <c r="B19" s="79">
        <f>+B10-B18</f>
        <v>0</v>
      </c>
      <c r="C19" s="79">
        <f>+C10-C18</f>
        <v>0</v>
      </c>
      <c r="D19" s="80">
        <f aca="true" t="shared" si="2" ref="D19:Z19">+D10-D18</f>
        <v>0</v>
      </c>
      <c r="E19" s="81">
        <f t="shared" si="2"/>
        <v>0</v>
      </c>
      <c r="F19" s="81">
        <f t="shared" si="2"/>
        <v>793000</v>
      </c>
      <c r="G19" s="81">
        <f t="shared" si="2"/>
        <v>-1770926</v>
      </c>
      <c r="H19" s="81">
        <f t="shared" si="2"/>
        <v>-27084757</v>
      </c>
      <c r="I19" s="81">
        <f t="shared" si="2"/>
        <v>-28062683</v>
      </c>
      <c r="J19" s="81">
        <f t="shared" si="2"/>
        <v>-4303535</v>
      </c>
      <c r="K19" s="81">
        <f t="shared" si="2"/>
        <v>26582968</v>
      </c>
      <c r="L19" s="81">
        <f t="shared" si="2"/>
        <v>18989726</v>
      </c>
      <c r="M19" s="81">
        <f t="shared" si="2"/>
        <v>41269159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13206476</v>
      </c>
      <c r="W19" s="81">
        <f>IF(E10=E18,0,W10-W18)</f>
        <v>0</v>
      </c>
      <c r="X19" s="81">
        <f t="shared" si="2"/>
        <v>13206476</v>
      </c>
      <c r="Y19" s="82">
        <f>+IF(W19&lt;&gt;0,(X19/W19)*100,0)</f>
        <v>0</v>
      </c>
      <c r="Z19" s="83">
        <f t="shared" si="2"/>
        <v>0</v>
      </c>
    </row>
    <row r="20" spans="1:26" ht="13.5">
      <c r="A20" s="62" t="s">
        <v>44</v>
      </c>
      <c r="B20" s="18">
        <v>0</v>
      </c>
      <c r="C20" s="18">
        <v>0</v>
      </c>
      <c r="D20" s="63">
        <v>32529000</v>
      </c>
      <c r="E20" s="64">
        <v>32529000</v>
      </c>
      <c r="F20" s="64">
        <v>16416000</v>
      </c>
      <c r="G20" s="64">
        <v>0</v>
      </c>
      <c r="H20" s="64">
        <v>0</v>
      </c>
      <c r="I20" s="64">
        <v>16416000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16416000</v>
      </c>
      <c r="W20" s="64">
        <v>16264500</v>
      </c>
      <c r="X20" s="64">
        <v>151500</v>
      </c>
      <c r="Y20" s="65">
        <v>0.93</v>
      </c>
      <c r="Z20" s="66">
        <v>32529000</v>
      </c>
    </row>
    <row r="21" spans="1:26" ht="13.5">
      <c r="A21" s="62" t="s">
        <v>100</v>
      </c>
      <c r="B21" s="84">
        <v>0</v>
      </c>
      <c r="C21" s="84">
        <v>0</v>
      </c>
      <c r="D21" s="85">
        <v>3898224</v>
      </c>
      <c r="E21" s="86">
        <v>3898224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1949112</v>
      </c>
      <c r="X21" s="86">
        <v>-1949112</v>
      </c>
      <c r="Y21" s="87">
        <v>-100</v>
      </c>
      <c r="Z21" s="88">
        <v>3898224</v>
      </c>
    </row>
    <row r="22" spans="1:26" ht="25.5">
      <c r="A22" s="89" t="s">
        <v>101</v>
      </c>
      <c r="B22" s="90">
        <f>SUM(B19:B21)</f>
        <v>0</v>
      </c>
      <c r="C22" s="90">
        <f>SUM(C19:C21)</f>
        <v>0</v>
      </c>
      <c r="D22" s="91">
        <f aca="true" t="shared" si="3" ref="D22:Z22">SUM(D19:D21)</f>
        <v>36427224</v>
      </c>
      <c r="E22" s="92">
        <f t="shared" si="3"/>
        <v>36427224</v>
      </c>
      <c r="F22" s="92">
        <f t="shared" si="3"/>
        <v>17209000</v>
      </c>
      <c r="G22" s="92">
        <f t="shared" si="3"/>
        <v>-1770926</v>
      </c>
      <c r="H22" s="92">
        <f t="shared" si="3"/>
        <v>-27084757</v>
      </c>
      <c r="I22" s="92">
        <f t="shared" si="3"/>
        <v>-11646683</v>
      </c>
      <c r="J22" s="92">
        <f t="shared" si="3"/>
        <v>-4303535</v>
      </c>
      <c r="K22" s="92">
        <f t="shared" si="3"/>
        <v>26582968</v>
      </c>
      <c r="L22" s="92">
        <f t="shared" si="3"/>
        <v>18989726</v>
      </c>
      <c r="M22" s="92">
        <f t="shared" si="3"/>
        <v>41269159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29622476</v>
      </c>
      <c r="W22" s="92">
        <f t="shared" si="3"/>
        <v>18213612</v>
      </c>
      <c r="X22" s="92">
        <f t="shared" si="3"/>
        <v>11408864</v>
      </c>
      <c r="Y22" s="93">
        <f>+IF(W22&lt;&gt;0,(X22/W22)*100,0)</f>
        <v>62.63921730626522</v>
      </c>
      <c r="Z22" s="94">
        <f t="shared" si="3"/>
        <v>36427224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0</v>
      </c>
      <c r="C24" s="79">
        <f>SUM(C22:C23)</f>
        <v>0</v>
      </c>
      <c r="D24" s="80">
        <f aca="true" t="shared" si="4" ref="D24:Z24">SUM(D22:D23)</f>
        <v>36427224</v>
      </c>
      <c r="E24" s="81">
        <f t="shared" si="4"/>
        <v>36427224</v>
      </c>
      <c r="F24" s="81">
        <f t="shared" si="4"/>
        <v>17209000</v>
      </c>
      <c r="G24" s="81">
        <f t="shared" si="4"/>
        <v>-1770926</v>
      </c>
      <c r="H24" s="81">
        <f t="shared" si="4"/>
        <v>-27084757</v>
      </c>
      <c r="I24" s="81">
        <f t="shared" si="4"/>
        <v>-11646683</v>
      </c>
      <c r="J24" s="81">
        <f t="shared" si="4"/>
        <v>-4303535</v>
      </c>
      <c r="K24" s="81">
        <f t="shared" si="4"/>
        <v>26582968</v>
      </c>
      <c r="L24" s="81">
        <f t="shared" si="4"/>
        <v>18989726</v>
      </c>
      <c r="M24" s="81">
        <f t="shared" si="4"/>
        <v>41269159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29622476</v>
      </c>
      <c r="W24" s="81">
        <f t="shared" si="4"/>
        <v>18213612</v>
      </c>
      <c r="X24" s="81">
        <f t="shared" si="4"/>
        <v>11408864</v>
      </c>
      <c r="Y24" s="82">
        <f>+IF(W24&lt;&gt;0,(X24/W24)*100,0)</f>
        <v>62.63921730626522</v>
      </c>
      <c r="Z24" s="83">
        <f t="shared" si="4"/>
        <v>36427224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36427000</v>
      </c>
      <c r="E27" s="104">
        <v>36427000</v>
      </c>
      <c r="F27" s="104">
        <v>0</v>
      </c>
      <c r="G27" s="104">
        <v>402598</v>
      </c>
      <c r="H27" s="104">
        <v>0</v>
      </c>
      <c r="I27" s="104">
        <v>402598</v>
      </c>
      <c r="J27" s="104">
        <v>0</v>
      </c>
      <c r="K27" s="104">
        <v>1448132</v>
      </c>
      <c r="L27" s="104">
        <v>149327</v>
      </c>
      <c r="M27" s="104">
        <v>1597459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2000057</v>
      </c>
      <c r="W27" s="104">
        <v>18213500</v>
      </c>
      <c r="X27" s="104">
        <v>-16213443</v>
      </c>
      <c r="Y27" s="105">
        <v>-89.02</v>
      </c>
      <c r="Z27" s="106">
        <v>36427000</v>
      </c>
    </row>
    <row r="28" spans="1:26" ht="13.5">
      <c r="A28" s="107" t="s">
        <v>44</v>
      </c>
      <c r="B28" s="18">
        <v>0</v>
      </c>
      <c r="C28" s="18">
        <v>0</v>
      </c>
      <c r="D28" s="63">
        <v>36427000</v>
      </c>
      <c r="E28" s="64">
        <v>36427000</v>
      </c>
      <c r="F28" s="64">
        <v>0</v>
      </c>
      <c r="G28" s="64">
        <v>402598</v>
      </c>
      <c r="H28" s="64">
        <v>0</v>
      </c>
      <c r="I28" s="64">
        <v>402598</v>
      </c>
      <c r="J28" s="64">
        <v>0</v>
      </c>
      <c r="K28" s="64">
        <v>1448132</v>
      </c>
      <c r="L28" s="64">
        <v>149327</v>
      </c>
      <c r="M28" s="64">
        <v>1597459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2000057</v>
      </c>
      <c r="W28" s="64">
        <v>18213500</v>
      </c>
      <c r="X28" s="64">
        <v>-16213443</v>
      </c>
      <c r="Y28" s="65">
        <v>-89.02</v>
      </c>
      <c r="Z28" s="66">
        <v>36427000</v>
      </c>
    </row>
    <row r="29" spans="1:26" ht="13.5">
      <c r="A29" s="62" t="s">
        <v>103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36427000</v>
      </c>
      <c r="E32" s="104">
        <f t="shared" si="5"/>
        <v>36427000</v>
      </c>
      <c r="F32" s="104">
        <f t="shared" si="5"/>
        <v>0</v>
      </c>
      <c r="G32" s="104">
        <f t="shared" si="5"/>
        <v>402598</v>
      </c>
      <c r="H32" s="104">
        <f t="shared" si="5"/>
        <v>0</v>
      </c>
      <c r="I32" s="104">
        <f t="shared" si="5"/>
        <v>402598</v>
      </c>
      <c r="J32" s="104">
        <f t="shared" si="5"/>
        <v>0</v>
      </c>
      <c r="K32" s="104">
        <f t="shared" si="5"/>
        <v>1448132</v>
      </c>
      <c r="L32" s="104">
        <f t="shared" si="5"/>
        <v>149327</v>
      </c>
      <c r="M32" s="104">
        <f t="shared" si="5"/>
        <v>1597459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2000057</v>
      </c>
      <c r="W32" s="104">
        <f t="shared" si="5"/>
        <v>18213500</v>
      </c>
      <c r="X32" s="104">
        <f t="shared" si="5"/>
        <v>-16213443</v>
      </c>
      <c r="Y32" s="105">
        <f>+IF(W32&lt;&gt;0,(X32/W32)*100,0)</f>
        <v>-89.01882120405193</v>
      </c>
      <c r="Z32" s="106">
        <f t="shared" si="5"/>
        <v>36427000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0</v>
      </c>
      <c r="C35" s="18">
        <v>0</v>
      </c>
      <c r="D35" s="63">
        <v>125889000</v>
      </c>
      <c r="E35" s="64">
        <v>125889000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62944500</v>
      </c>
      <c r="X35" s="64">
        <v>-62944500</v>
      </c>
      <c r="Y35" s="65">
        <v>-100</v>
      </c>
      <c r="Z35" s="66">
        <v>125889000</v>
      </c>
    </row>
    <row r="36" spans="1:26" ht="13.5">
      <c r="A36" s="62" t="s">
        <v>53</v>
      </c>
      <c r="B36" s="18">
        <v>0</v>
      </c>
      <c r="C36" s="18">
        <v>0</v>
      </c>
      <c r="D36" s="63">
        <v>60576000</v>
      </c>
      <c r="E36" s="64">
        <v>60576000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30288000</v>
      </c>
      <c r="X36" s="64">
        <v>-30288000</v>
      </c>
      <c r="Y36" s="65">
        <v>-100</v>
      </c>
      <c r="Z36" s="66">
        <v>60576000</v>
      </c>
    </row>
    <row r="37" spans="1:26" ht="13.5">
      <c r="A37" s="62" t="s">
        <v>54</v>
      </c>
      <c r="B37" s="18">
        <v>0</v>
      </c>
      <c r="C37" s="18">
        <v>0</v>
      </c>
      <c r="D37" s="63">
        <v>66260000</v>
      </c>
      <c r="E37" s="64">
        <v>66260000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33130000</v>
      </c>
      <c r="X37" s="64">
        <v>-33130000</v>
      </c>
      <c r="Y37" s="65">
        <v>-100</v>
      </c>
      <c r="Z37" s="66">
        <v>66260000</v>
      </c>
    </row>
    <row r="38" spans="1:26" ht="13.5">
      <c r="A38" s="62" t="s">
        <v>55</v>
      </c>
      <c r="B38" s="18">
        <v>0</v>
      </c>
      <c r="C38" s="18">
        <v>0</v>
      </c>
      <c r="D38" s="63">
        <v>89000</v>
      </c>
      <c r="E38" s="64">
        <v>89000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44500</v>
      </c>
      <c r="X38" s="64">
        <v>-44500</v>
      </c>
      <c r="Y38" s="65">
        <v>-100</v>
      </c>
      <c r="Z38" s="66">
        <v>89000</v>
      </c>
    </row>
    <row r="39" spans="1:26" ht="13.5">
      <c r="A39" s="62" t="s">
        <v>56</v>
      </c>
      <c r="B39" s="18">
        <v>0</v>
      </c>
      <c r="C39" s="18">
        <v>0</v>
      </c>
      <c r="D39" s="63">
        <v>120116000</v>
      </c>
      <c r="E39" s="64">
        <v>120116000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60058000</v>
      </c>
      <c r="X39" s="64">
        <v>-60058000</v>
      </c>
      <c r="Y39" s="65">
        <v>-100</v>
      </c>
      <c r="Z39" s="66">
        <v>120116000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0</v>
      </c>
      <c r="C42" s="18">
        <v>0</v>
      </c>
      <c r="D42" s="63">
        <v>0</v>
      </c>
      <c r="E42" s="64">
        <v>0</v>
      </c>
      <c r="F42" s="64">
        <v>15775144</v>
      </c>
      <c r="G42" s="64">
        <v>-10821030</v>
      </c>
      <c r="H42" s="64">
        <v>-5819758</v>
      </c>
      <c r="I42" s="64">
        <v>-865644</v>
      </c>
      <c r="J42" s="64">
        <v>-8049213</v>
      </c>
      <c r="K42" s="64">
        <v>-5415047</v>
      </c>
      <c r="L42" s="64">
        <v>22786349</v>
      </c>
      <c r="M42" s="64">
        <v>9322089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8456445</v>
      </c>
      <c r="W42" s="64">
        <v>1064496</v>
      </c>
      <c r="X42" s="64">
        <v>7391949</v>
      </c>
      <c r="Y42" s="65">
        <v>694.41</v>
      </c>
      <c r="Z42" s="66">
        <v>0</v>
      </c>
    </row>
    <row r="43" spans="1:26" ht="13.5">
      <c r="A43" s="62" t="s">
        <v>59</v>
      </c>
      <c r="B43" s="18">
        <v>0</v>
      </c>
      <c r="C43" s="18">
        <v>0</v>
      </c>
      <c r="D43" s="63">
        <v>-20717000</v>
      </c>
      <c r="E43" s="64">
        <v>-20717000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5865996</v>
      </c>
      <c r="X43" s="64">
        <v>-5865996</v>
      </c>
      <c r="Y43" s="65">
        <v>-100</v>
      </c>
      <c r="Z43" s="66">
        <v>-20717000</v>
      </c>
    </row>
    <row r="44" spans="1:26" ht="13.5">
      <c r="A44" s="62" t="s">
        <v>60</v>
      </c>
      <c r="B44" s="18">
        <v>0</v>
      </c>
      <c r="C44" s="18">
        <v>0</v>
      </c>
      <c r="D44" s="63">
        <v>25000000</v>
      </c>
      <c r="E44" s="64">
        <v>25000000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12499998</v>
      </c>
      <c r="X44" s="64">
        <v>-12499998</v>
      </c>
      <c r="Y44" s="65">
        <v>-100</v>
      </c>
      <c r="Z44" s="66">
        <v>25000000</v>
      </c>
    </row>
    <row r="45" spans="1:26" ht="13.5">
      <c r="A45" s="74" t="s">
        <v>61</v>
      </c>
      <c r="B45" s="21">
        <v>0</v>
      </c>
      <c r="C45" s="21">
        <v>0</v>
      </c>
      <c r="D45" s="103">
        <v>4283000</v>
      </c>
      <c r="E45" s="104">
        <v>4283000</v>
      </c>
      <c r="F45" s="104">
        <v>19412390</v>
      </c>
      <c r="G45" s="104">
        <v>8591360</v>
      </c>
      <c r="H45" s="104">
        <v>2771602</v>
      </c>
      <c r="I45" s="104">
        <v>2771602</v>
      </c>
      <c r="J45" s="104">
        <v>-5277611</v>
      </c>
      <c r="K45" s="104">
        <v>-10692658</v>
      </c>
      <c r="L45" s="104">
        <v>12093691</v>
      </c>
      <c r="M45" s="104">
        <v>12093691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12093691</v>
      </c>
      <c r="W45" s="104">
        <v>19430490</v>
      </c>
      <c r="X45" s="104">
        <v>-7336799</v>
      </c>
      <c r="Y45" s="105">
        <v>-37.76</v>
      </c>
      <c r="Z45" s="106">
        <v>4283000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4"/>
      <c r="R47" s="124"/>
      <c r="S47" s="124"/>
      <c r="T47" s="124"/>
      <c r="U47" s="124"/>
      <c r="V47" s="123" t="s">
        <v>94</v>
      </c>
      <c r="W47" s="123" t="s">
        <v>95</v>
      </c>
      <c r="X47" s="123" t="s">
        <v>96</v>
      </c>
      <c r="Y47" s="123" t="s">
        <v>97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10406948</v>
      </c>
      <c r="C49" s="56">
        <v>0</v>
      </c>
      <c r="D49" s="133">
        <v>33249440</v>
      </c>
      <c r="E49" s="58">
        <v>9557838</v>
      </c>
      <c r="F49" s="58">
        <v>0</v>
      </c>
      <c r="G49" s="58">
        <v>0</v>
      </c>
      <c r="H49" s="58">
        <v>0</v>
      </c>
      <c r="I49" s="58">
        <v>8523633</v>
      </c>
      <c r="J49" s="58">
        <v>0</v>
      </c>
      <c r="K49" s="58">
        <v>0</v>
      </c>
      <c r="L49" s="58">
        <v>0</v>
      </c>
      <c r="M49" s="58">
        <v>6162199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4529365</v>
      </c>
      <c r="W49" s="58">
        <v>34130068</v>
      </c>
      <c r="X49" s="58">
        <v>133516455</v>
      </c>
      <c r="Y49" s="58">
        <v>240075946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1983456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1983456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98.0456409374406</v>
      </c>
      <c r="E58" s="7">
        <f t="shared" si="6"/>
        <v>98.0456409374406</v>
      </c>
      <c r="F58" s="7">
        <f t="shared" si="6"/>
        <v>109.52224951745922</v>
      </c>
      <c r="G58" s="7">
        <f t="shared" si="6"/>
        <v>59.70767141378238</v>
      </c>
      <c r="H58" s="7">
        <f t="shared" si="6"/>
        <v>579835.6</v>
      </c>
      <c r="I58" s="7">
        <f t="shared" si="6"/>
        <v>112.53356178388343</v>
      </c>
      <c r="J58" s="7">
        <f t="shared" si="6"/>
        <v>79.19945408100189</v>
      </c>
      <c r="K58" s="7">
        <f t="shared" si="6"/>
        <v>21.918214873483347</v>
      </c>
      <c r="L58" s="7">
        <f t="shared" si="6"/>
        <v>349.504381609038</v>
      </c>
      <c r="M58" s="7">
        <f t="shared" si="6"/>
        <v>59.1494353905706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80.9972548617438</v>
      </c>
      <c r="W58" s="7">
        <f t="shared" si="6"/>
        <v>98.5715690090612</v>
      </c>
      <c r="X58" s="7">
        <f t="shared" si="6"/>
        <v>0</v>
      </c>
      <c r="Y58" s="7">
        <f t="shared" si="6"/>
        <v>0</v>
      </c>
      <c r="Z58" s="8">
        <f t="shared" si="6"/>
        <v>98.0456409374406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8365.030303030304</v>
      </c>
      <c r="G59" s="10">
        <f t="shared" si="7"/>
        <v>4.506282361251758</v>
      </c>
      <c r="H59" s="10">
        <f t="shared" si="7"/>
        <v>0</v>
      </c>
      <c r="I59" s="10">
        <f t="shared" si="7"/>
        <v>17.81557990003857</v>
      </c>
      <c r="J59" s="10">
        <f t="shared" si="7"/>
        <v>130.07790941690257</v>
      </c>
      <c r="K59" s="10">
        <f t="shared" si="7"/>
        <v>95.42765825758518</v>
      </c>
      <c r="L59" s="10">
        <f t="shared" si="7"/>
        <v>126.39409215068858</v>
      </c>
      <c r="M59" s="10">
        <f t="shared" si="7"/>
        <v>118.51740800575013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36.05214691078977</v>
      </c>
      <c r="W59" s="10">
        <f t="shared" si="7"/>
        <v>100.00283358363322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85.50598891918038</v>
      </c>
      <c r="G60" s="13">
        <f t="shared" si="7"/>
        <v>-168.14047160064942</v>
      </c>
      <c r="H60" s="13">
        <f t="shared" si="7"/>
        <v>482453.2666666667</v>
      </c>
      <c r="I60" s="13">
        <f t="shared" si="7"/>
        <v>3931.6089522830707</v>
      </c>
      <c r="J60" s="13">
        <f t="shared" si="7"/>
        <v>65.4896232449321</v>
      </c>
      <c r="K60" s="13">
        <f t="shared" si="7"/>
        <v>16.835952985294174</v>
      </c>
      <c r="L60" s="13">
        <f t="shared" si="7"/>
        <v>1037.7773043588775</v>
      </c>
      <c r="M60" s="13">
        <f t="shared" si="7"/>
        <v>48.695896125844925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123.75972819818011</v>
      </c>
      <c r="W60" s="13">
        <f t="shared" si="7"/>
        <v>100.66755213633934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72.22875123125753</v>
      </c>
      <c r="G61" s="13">
        <f t="shared" si="7"/>
        <v>35.23950785142</v>
      </c>
      <c r="H61" s="13">
        <f t="shared" si="7"/>
        <v>0</v>
      </c>
      <c r="I61" s="13">
        <f t="shared" si="7"/>
        <v>64.80290219736715</v>
      </c>
      <c r="J61" s="13">
        <f t="shared" si="7"/>
        <v>101.73817799456728</v>
      </c>
      <c r="K61" s="13">
        <f t="shared" si="7"/>
        <v>90.231073304314</v>
      </c>
      <c r="L61" s="13">
        <f t="shared" si="7"/>
        <v>156.3984385929997</v>
      </c>
      <c r="M61" s="13">
        <f t="shared" si="7"/>
        <v>115.17612688033326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79.58120559357272</v>
      </c>
      <c r="W61" s="13">
        <f t="shared" si="7"/>
        <v>100.93857900111851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256.2824427480916</v>
      </c>
      <c r="G62" s="13">
        <f t="shared" si="7"/>
        <v>-6.993627102264162</v>
      </c>
      <c r="H62" s="13">
        <f t="shared" si="7"/>
        <v>88124.53333333333</v>
      </c>
      <c r="I62" s="13">
        <f t="shared" si="7"/>
        <v>-16.703994106032336</v>
      </c>
      <c r="J62" s="13">
        <f t="shared" si="7"/>
        <v>23.48184459657659</v>
      </c>
      <c r="K62" s="13">
        <f t="shared" si="7"/>
        <v>3.411284342729428</v>
      </c>
      <c r="L62" s="13">
        <f t="shared" si="7"/>
        <v>-32.00386598472687</v>
      </c>
      <c r="M62" s="13">
        <f t="shared" si="7"/>
        <v>12.890364558953607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-83.83439757357294</v>
      </c>
      <c r="W62" s="13">
        <f t="shared" si="7"/>
        <v>99.98471181776488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29.90895316804408</v>
      </c>
      <c r="G63" s="13">
        <f t="shared" si="7"/>
        <v>35.007571428571424</v>
      </c>
      <c r="H63" s="13">
        <f t="shared" si="7"/>
        <v>0</v>
      </c>
      <c r="I63" s="13">
        <f t="shared" si="7"/>
        <v>69.09782608695653</v>
      </c>
      <c r="J63" s="13">
        <f t="shared" si="7"/>
        <v>1.014627230393287</v>
      </c>
      <c r="K63" s="13">
        <f t="shared" si="7"/>
        <v>7.5495132444857465</v>
      </c>
      <c r="L63" s="13">
        <f t="shared" si="7"/>
        <v>1.7908715001325775</v>
      </c>
      <c r="M63" s="13">
        <f t="shared" si="7"/>
        <v>3.4039181093813613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30.25203196111474</v>
      </c>
      <c r="W63" s="13">
        <f t="shared" si="7"/>
        <v>100.05494505494505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143.91043376318876</v>
      </c>
      <c r="G64" s="13">
        <f t="shared" si="7"/>
        <v>231.08868604641825</v>
      </c>
      <c r="H64" s="13">
        <f t="shared" si="7"/>
        <v>0</v>
      </c>
      <c r="I64" s="13">
        <f t="shared" si="7"/>
        <v>304.26484152211583</v>
      </c>
      <c r="J64" s="13">
        <f t="shared" si="7"/>
        <v>43.66536727923503</v>
      </c>
      <c r="K64" s="13">
        <f t="shared" si="7"/>
        <v>54.55359105611909</v>
      </c>
      <c r="L64" s="13">
        <f t="shared" si="7"/>
        <v>80.6678738587395</v>
      </c>
      <c r="M64" s="13">
        <f t="shared" si="7"/>
        <v>59.655210073851094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159.3150601130481</v>
      </c>
      <c r="W64" s="13">
        <f t="shared" si="7"/>
        <v>100.03789314134141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63.194681213774295</v>
      </c>
      <c r="E66" s="16">
        <f t="shared" si="7"/>
        <v>63.194681213774295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63.1946471189908</v>
      </c>
      <c r="X66" s="16">
        <f t="shared" si="7"/>
        <v>0</v>
      </c>
      <c r="Y66" s="16">
        <f t="shared" si="7"/>
        <v>0</v>
      </c>
      <c r="Z66" s="17">
        <f t="shared" si="7"/>
        <v>63.194681213774295</v>
      </c>
    </row>
    <row r="67" spans="1:26" ht="13.5" hidden="1">
      <c r="A67" s="40" t="s">
        <v>112</v>
      </c>
      <c r="B67" s="23"/>
      <c r="C67" s="23"/>
      <c r="D67" s="24">
        <v>220942000</v>
      </c>
      <c r="E67" s="25">
        <v>220942000</v>
      </c>
      <c r="F67" s="25">
        <v>11398000</v>
      </c>
      <c r="G67" s="25">
        <v>32272930</v>
      </c>
      <c r="H67" s="25">
        <v>3000</v>
      </c>
      <c r="I67" s="25">
        <v>43673930</v>
      </c>
      <c r="J67" s="25">
        <v>15424999</v>
      </c>
      <c r="K67" s="25">
        <v>43148628</v>
      </c>
      <c r="L67" s="25">
        <v>4467651</v>
      </c>
      <c r="M67" s="25">
        <v>63041278</v>
      </c>
      <c r="N67" s="25"/>
      <c r="O67" s="25"/>
      <c r="P67" s="25"/>
      <c r="Q67" s="25"/>
      <c r="R67" s="25"/>
      <c r="S67" s="25"/>
      <c r="T67" s="25"/>
      <c r="U67" s="25"/>
      <c r="V67" s="25">
        <v>106715208</v>
      </c>
      <c r="W67" s="25">
        <v>110471000</v>
      </c>
      <c r="X67" s="25"/>
      <c r="Y67" s="24"/>
      <c r="Z67" s="26">
        <v>220942000</v>
      </c>
    </row>
    <row r="68" spans="1:26" ht="13.5" hidden="1">
      <c r="A68" s="36" t="s">
        <v>31</v>
      </c>
      <c r="B68" s="18"/>
      <c r="C68" s="18"/>
      <c r="D68" s="19">
        <v>35291000</v>
      </c>
      <c r="E68" s="20">
        <v>35291000</v>
      </c>
      <c r="F68" s="20">
        <v>33000</v>
      </c>
      <c r="G68" s="20">
        <v>42647261</v>
      </c>
      <c r="H68" s="20"/>
      <c r="I68" s="20">
        <v>42680261</v>
      </c>
      <c r="J68" s="20">
        <v>3274187</v>
      </c>
      <c r="K68" s="20">
        <v>2790277</v>
      </c>
      <c r="L68" s="20">
        <v>3373952</v>
      </c>
      <c r="M68" s="20">
        <v>9438416</v>
      </c>
      <c r="N68" s="20"/>
      <c r="O68" s="20"/>
      <c r="P68" s="20"/>
      <c r="Q68" s="20"/>
      <c r="R68" s="20"/>
      <c r="S68" s="20"/>
      <c r="T68" s="20"/>
      <c r="U68" s="20"/>
      <c r="V68" s="20">
        <v>52118677</v>
      </c>
      <c r="W68" s="20">
        <v>17645500</v>
      </c>
      <c r="X68" s="20"/>
      <c r="Y68" s="19"/>
      <c r="Z68" s="22">
        <v>35291000</v>
      </c>
    </row>
    <row r="69" spans="1:26" ht="13.5" hidden="1">
      <c r="A69" s="37" t="s">
        <v>32</v>
      </c>
      <c r="B69" s="18"/>
      <c r="C69" s="18"/>
      <c r="D69" s="19">
        <v>173919000</v>
      </c>
      <c r="E69" s="20">
        <v>173919000</v>
      </c>
      <c r="F69" s="20">
        <v>11371000</v>
      </c>
      <c r="G69" s="20">
        <v>-10317331</v>
      </c>
      <c r="H69" s="20">
        <v>3000</v>
      </c>
      <c r="I69" s="20">
        <v>1056669</v>
      </c>
      <c r="J69" s="20">
        <v>12150812</v>
      </c>
      <c r="K69" s="20">
        <v>40358351</v>
      </c>
      <c r="L69" s="20">
        <v>1093699</v>
      </c>
      <c r="M69" s="20">
        <v>53602862</v>
      </c>
      <c r="N69" s="20"/>
      <c r="O69" s="20"/>
      <c r="P69" s="20"/>
      <c r="Q69" s="20"/>
      <c r="R69" s="20"/>
      <c r="S69" s="20"/>
      <c r="T69" s="20"/>
      <c r="U69" s="20"/>
      <c r="V69" s="20">
        <v>54659531</v>
      </c>
      <c r="W69" s="20">
        <v>86959500</v>
      </c>
      <c r="X69" s="20"/>
      <c r="Y69" s="19"/>
      <c r="Z69" s="22">
        <v>173919000</v>
      </c>
    </row>
    <row r="70" spans="1:26" ht="13.5" hidden="1">
      <c r="A70" s="38" t="s">
        <v>106</v>
      </c>
      <c r="B70" s="18"/>
      <c r="C70" s="18"/>
      <c r="D70" s="19">
        <v>123378000</v>
      </c>
      <c r="E70" s="20">
        <v>123378000</v>
      </c>
      <c r="F70" s="20">
        <v>9137000</v>
      </c>
      <c r="G70" s="20">
        <v>33755741</v>
      </c>
      <c r="H70" s="20"/>
      <c r="I70" s="20">
        <v>42892741</v>
      </c>
      <c r="J70" s="20">
        <v>6505030</v>
      </c>
      <c r="K70" s="20">
        <v>5720782</v>
      </c>
      <c r="L70" s="20">
        <v>5582401</v>
      </c>
      <c r="M70" s="20">
        <v>17808213</v>
      </c>
      <c r="N70" s="20"/>
      <c r="O70" s="20"/>
      <c r="P70" s="20"/>
      <c r="Q70" s="20"/>
      <c r="R70" s="20"/>
      <c r="S70" s="20"/>
      <c r="T70" s="20"/>
      <c r="U70" s="20"/>
      <c r="V70" s="20">
        <v>60700954</v>
      </c>
      <c r="W70" s="20">
        <v>61689000</v>
      </c>
      <c r="X70" s="20"/>
      <c r="Y70" s="19"/>
      <c r="Z70" s="22">
        <v>123378000</v>
      </c>
    </row>
    <row r="71" spans="1:26" ht="13.5" hidden="1">
      <c r="A71" s="38" t="s">
        <v>107</v>
      </c>
      <c r="B71" s="18"/>
      <c r="C71" s="18"/>
      <c r="D71" s="19">
        <v>32705000</v>
      </c>
      <c r="E71" s="20">
        <v>32705000</v>
      </c>
      <c r="F71" s="20">
        <v>655000</v>
      </c>
      <c r="G71" s="20">
        <v>-45645013</v>
      </c>
      <c r="H71" s="20">
        <v>3000</v>
      </c>
      <c r="I71" s="20">
        <v>-44987013</v>
      </c>
      <c r="J71" s="20">
        <v>4111338</v>
      </c>
      <c r="K71" s="20">
        <v>33138164</v>
      </c>
      <c r="L71" s="20">
        <v>-6026925</v>
      </c>
      <c r="M71" s="20">
        <v>31222577</v>
      </c>
      <c r="N71" s="20"/>
      <c r="O71" s="20"/>
      <c r="P71" s="20"/>
      <c r="Q71" s="20"/>
      <c r="R71" s="20"/>
      <c r="S71" s="20"/>
      <c r="T71" s="20"/>
      <c r="U71" s="20"/>
      <c r="V71" s="20">
        <v>-13764436</v>
      </c>
      <c r="W71" s="20">
        <v>16352500</v>
      </c>
      <c r="X71" s="20"/>
      <c r="Y71" s="19"/>
      <c r="Z71" s="22">
        <v>32705000</v>
      </c>
    </row>
    <row r="72" spans="1:26" ht="13.5" hidden="1">
      <c r="A72" s="38" t="s">
        <v>108</v>
      </c>
      <c r="B72" s="18"/>
      <c r="C72" s="18"/>
      <c r="D72" s="19">
        <v>7280000</v>
      </c>
      <c r="E72" s="20">
        <v>7280000</v>
      </c>
      <c r="F72" s="20">
        <v>726000</v>
      </c>
      <c r="G72" s="20">
        <v>700000</v>
      </c>
      <c r="H72" s="20"/>
      <c r="I72" s="20">
        <v>1426000</v>
      </c>
      <c r="J72" s="20">
        <v>694048</v>
      </c>
      <c r="K72" s="20">
        <v>671487</v>
      </c>
      <c r="L72" s="20">
        <v>697705</v>
      </c>
      <c r="M72" s="20">
        <v>2063240</v>
      </c>
      <c r="N72" s="20"/>
      <c r="O72" s="20"/>
      <c r="P72" s="20"/>
      <c r="Q72" s="20"/>
      <c r="R72" s="20"/>
      <c r="S72" s="20"/>
      <c r="T72" s="20"/>
      <c r="U72" s="20"/>
      <c r="V72" s="20">
        <v>3489240</v>
      </c>
      <c r="W72" s="20">
        <v>3640000</v>
      </c>
      <c r="X72" s="20"/>
      <c r="Y72" s="19"/>
      <c r="Z72" s="22">
        <v>7280000</v>
      </c>
    </row>
    <row r="73" spans="1:26" ht="13.5" hidden="1">
      <c r="A73" s="38" t="s">
        <v>109</v>
      </c>
      <c r="B73" s="18"/>
      <c r="C73" s="18"/>
      <c r="D73" s="19">
        <v>10556000</v>
      </c>
      <c r="E73" s="20">
        <v>10556000</v>
      </c>
      <c r="F73" s="20">
        <v>853000</v>
      </c>
      <c r="G73" s="20">
        <v>871941</v>
      </c>
      <c r="H73" s="20"/>
      <c r="I73" s="20">
        <v>1724941</v>
      </c>
      <c r="J73" s="20">
        <v>840396</v>
      </c>
      <c r="K73" s="20">
        <v>827918</v>
      </c>
      <c r="L73" s="20">
        <v>840518</v>
      </c>
      <c r="M73" s="20">
        <v>2508832</v>
      </c>
      <c r="N73" s="20"/>
      <c r="O73" s="20"/>
      <c r="P73" s="20"/>
      <c r="Q73" s="20"/>
      <c r="R73" s="20"/>
      <c r="S73" s="20"/>
      <c r="T73" s="20"/>
      <c r="U73" s="20"/>
      <c r="V73" s="20">
        <v>4233773</v>
      </c>
      <c r="W73" s="20">
        <v>5278000</v>
      </c>
      <c r="X73" s="20"/>
      <c r="Y73" s="19"/>
      <c r="Z73" s="22">
        <v>10556000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>
        <v>11732000</v>
      </c>
      <c r="E75" s="29">
        <v>11732000</v>
      </c>
      <c r="F75" s="29">
        <v>-6000</v>
      </c>
      <c r="G75" s="29">
        <v>-57000</v>
      </c>
      <c r="H75" s="29"/>
      <c r="I75" s="29">
        <v>-63000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-63000</v>
      </c>
      <c r="W75" s="29">
        <v>5866000</v>
      </c>
      <c r="X75" s="29"/>
      <c r="Y75" s="28"/>
      <c r="Z75" s="30">
        <v>11732000</v>
      </c>
    </row>
    <row r="76" spans="1:26" ht="13.5" hidden="1">
      <c r="A76" s="41" t="s">
        <v>113</v>
      </c>
      <c r="B76" s="31"/>
      <c r="C76" s="31"/>
      <c r="D76" s="32">
        <v>216624000</v>
      </c>
      <c r="E76" s="33">
        <v>216624000</v>
      </c>
      <c r="F76" s="33">
        <v>12483346</v>
      </c>
      <c r="G76" s="33">
        <v>19269415</v>
      </c>
      <c r="H76" s="33">
        <v>17395068</v>
      </c>
      <c r="I76" s="33">
        <v>49147829</v>
      </c>
      <c r="J76" s="33">
        <v>12216515</v>
      </c>
      <c r="K76" s="33">
        <v>9457409</v>
      </c>
      <c r="L76" s="33">
        <v>15614636</v>
      </c>
      <c r="M76" s="33">
        <v>37288560</v>
      </c>
      <c r="N76" s="33"/>
      <c r="O76" s="33"/>
      <c r="P76" s="33"/>
      <c r="Q76" s="33"/>
      <c r="R76" s="33"/>
      <c r="S76" s="33"/>
      <c r="T76" s="33"/>
      <c r="U76" s="33"/>
      <c r="V76" s="33">
        <v>86436389</v>
      </c>
      <c r="W76" s="33">
        <v>108892998</v>
      </c>
      <c r="X76" s="33"/>
      <c r="Y76" s="32"/>
      <c r="Z76" s="34">
        <v>216624000</v>
      </c>
    </row>
    <row r="77" spans="1:26" ht="13.5" hidden="1">
      <c r="A77" s="36" t="s">
        <v>31</v>
      </c>
      <c r="B77" s="18"/>
      <c r="C77" s="18"/>
      <c r="D77" s="19">
        <v>35291000</v>
      </c>
      <c r="E77" s="20">
        <v>35291000</v>
      </c>
      <c r="F77" s="20">
        <v>2760460</v>
      </c>
      <c r="G77" s="20">
        <v>1921806</v>
      </c>
      <c r="H77" s="20">
        <v>2921470</v>
      </c>
      <c r="I77" s="20">
        <v>7603736</v>
      </c>
      <c r="J77" s="20">
        <v>4258994</v>
      </c>
      <c r="K77" s="20">
        <v>2662696</v>
      </c>
      <c r="L77" s="20">
        <v>4264476</v>
      </c>
      <c r="M77" s="20">
        <v>11186166</v>
      </c>
      <c r="N77" s="20"/>
      <c r="O77" s="20"/>
      <c r="P77" s="20"/>
      <c r="Q77" s="20"/>
      <c r="R77" s="20"/>
      <c r="S77" s="20"/>
      <c r="T77" s="20"/>
      <c r="U77" s="20"/>
      <c r="V77" s="20">
        <v>18789902</v>
      </c>
      <c r="W77" s="20">
        <v>17646000</v>
      </c>
      <c r="X77" s="20"/>
      <c r="Y77" s="19"/>
      <c r="Z77" s="22">
        <v>35291000</v>
      </c>
    </row>
    <row r="78" spans="1:26" ht="13.5" hidden="1">
      <c r="A78" s="37" t="s">
        <v>32</v>
      </c>
      <c r="B78" s="18"/>
      <c r="C78" s="18"/>
      <c r="D78" s="19">
        <v>173919000</v>
      </c>
      <c r="E78" s="20">
        <v>173919000</v>
      </c>
      <c r="F78" s="20">
        <v>9722886</v>
      </c>
      <c r="G78" s="20">
        <v>17347609</v>
      </c>
      <c r="H78" s="20">
        <v>14473598</v>
      </c>
      <c r="I78" s="20">
        <v>41544093</v>
      </c>
      <c r="J78" s="20">
        <v>7957521</v>
      </c>
      <c r="K78" s="20">
        <v>6794713</v>
      </c>
      <c r="L78" s="20">
        <v>11350160</v>
      </c>
      <c r="M78" s="20">
        <v>26102394</v>
      </c>
      <c r="N78" s="20"/>
      <c r="O78" s="20"/>
      <c r="P78" s="20"/>
      <c r="Q78" s="20"/>
      <c r="R78" s="20"/>
      <c r="S78" s="20"/>
      <c r="T78" s="20"/>
      <c r="U78" s="20"/>
      <c r="V78" s="20">
        <v>67646487</v>
      </c>
      <c r="W78" s="20">
        <v>87540000</v>
      </c>
      <c r="X78" s="20"/>
      <c r="Y78" s="19"/>
      <c r="Z78" s="22">
        <v>173919000</v>
      </c>
    </row>
    <row r="79" spans="1:26" ht="13.5" hidden="1">
      <c r="A79" s="38" t="s">
        <v>106</v>
      </c>
      <c r="B79" s="18"/>
      <c r="C79" s="18"/>
      <c r="D79" s="19">
        <v>123378000</v>
      </c>
      <c r="E79" s="20">
        <v>123378000</v>
      </c>
      <c r="F79" s="20">
        <v>6599541</v>
      </c>
      <c r="G79" s="20">
        <v>11895357</v>
      </c>
      <c r="H79" s="20">
        <v>9300843</v>
      </c>
      <c r="I79" s="20">
        <v>27795741</v>
      </c>
      <c r="J79" s="20">
        <v>6618099</v>
      </c>
      <c r="K79" s="20">
        <v>5161923</v>
      </c>
      <c r="L79" s="20">
        <v>8730788</v>
      </c>
      <c r="M79" s="20">
        <v>20510810</v>
      </c>
      <c r="N79" s="20"/>
      <c r="O79" s="20"/>
      <c r="P79" s="20"/>
      <c r="Q79" s="20"/>
      <c r="R79" s="20"/>
      <c r="S79" s="20"/>
      <c r="T79" s="20"/>
      <c r="U79" s="20"/>
      <c r="V79" s="20">
        <v>48306551</v>
      </c>
      <c r="W79" s="20">
        <v>62268000</v>
      </c>
      <c r="X79" s="20"/>
      <c r="Y79" s="19"/>
      <c r="Z79" s="22">
        <v>123378000</v>
      </c>
    </row>
    <row r="80" spans="1:26" ht="13.5" hidden="1">
      <c r="A80" s="38" t="s">
        <v>107</v>
      </c>
      <c r="B80" s="18"/>
      <c r="C80" s="18"/>
      <c r="D80" s="19">
        <v>32705000</v>
      </c>
      <c r="E80" s="20">
        <v>32705000</v>
      </c>
      <c r="F80" s="20">
        <v>1678650</v>
      </c>
      <c r="G80" s="20">
        <v>3192242</v>
      </c>
      <c r="H80" s="20">
        <v>2643736</v>
      </c>
      <c r="I80" s="20">
        <v>7514628</v>
      </c>
      <c r="J80" s="20">
        <v>965418</v>
      </c>
      <c r="K80" s="20">
        <v>1130437</v>
      </c>
      <c r="L80" s="20">
        <v>1928849</v>
      </c>
      <c r="M80" s="20">
        <v>4024704</v>
      </c>
      <c r="N80" s="20"/>
      <c r="O80" s="20"/>
      <c r="P80" s="20"/>
      <c r="Q80" s="20"/>
      <c r="R80" s="20"/>
      <c r="S80" s="20"/>
      <c r="T80" s="20"/>
      <c r="U80" s="20"/>
      <c r="V80" s="20">
        <v>11539332</v>
      </c>
      <c r="W80" s="20">
        <v>16350000</v>
      </c>
      <c r="X80" s="20"/>
      <c r="Y80" s="19"/>
      <c r="Z80" s="22">
        <v>32705000</v>
      </c>
    </row>
    <row r="81" spans="1:26" ht="13.5" hidden="1">
      <c r="A81" s="38" t="s">
        <v>108</v>
      </c>
      <c r="B81" s="18"/>
      <c r="C81" s="18"/>
      <c r="D81" s="19">
        <v>7280000</v>
      </c>
      <c r="E81" s="20">
        <v>7280000</v>
      </c>
      <c r="F81" s="20">
        <v>217139</v>
      </c>
      <c r="G81" s="20">
        <v>245053</v>
      </c>
      <c r="H81" s="20">
        <v>523143</v>
      </c>
      <c r="I81" s="20">
        <v>985335</v>
      </c>
      <c r="J81" s="20">
        <v>7042</v>
      </c>
      <c r="K81" s="20">
        <v>50694</v>
      </c>
      <c r="L81" s="20">
        <v>12495</v>
      </c>
      <c r="M81" s="20">
        <v>70231</v>
      </c>
      <c r="N81" s="20"/>
      <c r="O81" s="20"/>
      <c r="P81" s="20"/>
      <c r="Q81" s="20"/>
      <c r="R81" s="20"/>
      <c r="S81" s="20"/>
      <c r="T81" s="20"/>
      <c r="U81" s="20"/>
      <c r="V81" s="20">
        <v>1055566</v>
      </c>
      <c r="W81" s="20">
        <v>3642000</v>
      </c>
      <c r="X81" s="20"/>
      <c r="Y81" s="19"/>
      <c r="Z81" s="22">
        <v>7280000</v>
      </c>
    </row>
    <row r="82" spans="1:26" ht="13.5" hidden="1">
      <c r="A82" s="38" t="s">
        <v>109</v>
      </c>
      <c r="B82" s="18"/>
      <c r="C82" s="18"/>
      <c r="D82" s="19">
        <v>10556000</v>
      </c>
      <c r="E82" s="20">
        <v>10556000</v>
      </c>
      <c r="F82" s="20">
        <v>1227556</v>
      </c>
      <c r="G82" s="20">
        <v>2014957</v>
      </c>
      <c r="H82" s="20">
        <v>2005876</v>
      </c>
      <c r="I82" s="20">
        <v>5248389</v>
      </c>
      <c r="J82" s="20">
        <v>366962</v>
      </c>
      <c r="K82" s="20">
        <v>451659</v>
      </c>
      <c r="L82" s="20">
        <v>678028</v>
      </c>
      <c r="M82" s="20">
        <v>1496649</v>
      </c>
      <c r="N82" s="20"/>
      <c r="O82" s="20"/>
      <c r="P82" s="20"/>
      <c r="Q82" s="20"/>
      <c r="R82" s="20"/>
      <c r="S82" s="20"/>
      <c r="T82" s="20"/>
      <c r="U82" s="20"/>
      <c r="V82" s="20">
        <v>6745038</v>
      </c>
      <c r="W82" s="20">
        <v>5280000</v>
      </c>
      <c r="X82" s="20"/>
      <c r="Y82" s="19"/>
      <c r="Z82" s="22">
        <v>10556000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>
        <v>7414000</v>
      </c>
      <c r="E84" s="29">
        <v>7414000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3706998</v>
      </c>
      <c r="X84" s="29"/>
      <c r="Y84" s="28"/>
      <c r="Z84" s="30">
        <v>7414000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75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30000000</v>
      </c>
      <c r="E5" s="64">
        <v>30000000</v>
      </c>
      <c r="F5" s="64">
        <v>1512538</v>
      </c>
      <c r="G5" s="64">
        <v>1519236</v>
      </c>
      <c r="H5" s="64">
        <v>1411136</v>
      </c>
      <c r="I5" s="64">
        <v>4442910</v>
      </c>
      <c r="J5" s="64">
        <v>1522007</v>
      </c>
      <c r="K5" s="64">
        <v>1519267</v>
      </c>
      <c r="L5" s="64">
        <v>1521653</v>
      </c>
      <c r="M5" s="64">
        <v>4562927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9005837</v>
      </c>
      <c r="W5" s="64">
        <v>15000000</v>
      </c>
      <c r="X5" s="64">
        <v>-5994163</v>
      </c>
      <c r="Y5" s="65">
        <v>-39.96</v>
      </c>
      <c r="Z5" s="66">
        <v>30000000</v>
      </c>
    </row>
    <row r="6" spans="1:26" ht="13.5">
      <c r="A6" s="62" t="s">
        <v>32</v>
      </c>
      <c r="B6" s="18">
        <v>0</v>
      </c>
      <c r="C6" s="18">
        <v>0</v>
      </c>
      <c r="D6" s="63">
        <v>81029000</v>
      </c>
      <c r="E6" s="64">
        <v>81029000</v>
      </c>
      <c r="F6" s="64">
        <v>5296143</v>
      </c>
      <c r="G6" s="64">
        <v>5361320</v>
      </c>
      <c r="H6" s="64">
        <v>5135247</v>
      </c>
      <c r="I6" s="64">
        <v>15792710</v>
      </c>
      <c r="J6" s="64">
        <v>4869061</v>
      </c>
      <c r="K6" s="64">
        <v>18196309</v>
      </c>
      <c r="L6" s="64">
        <v>5172834</v>
      </c>
      <c r="M6" s="64">
        <v>28238204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44030914</v>
      </c>
      <c r="W6" s="64">
        <v>40514500</v>
      </c>
      <c r="X6" s="64">
        <v>3516414</v>
      </c>
      <c r="Y6" s="65">
        <v>8.68</v>
      </c>
      <c r="Z6" s="66">
        <v>81029000</v>
      </c>
    </row>
    <row r="7" spans="1:26" ht="13.5">
      <c r="A7" s="62" t="s">
        <v>33</v>
      </c>
      <c r="B7" s="18">
        <v>0</v>
      </c>
      <c r="C7" s="18">
        <v>0</v>
      </c>
      <c r="D7" s="63">
        <v>84600</v>
      </c>
      <c r="E7" s="64">
        <v>84600</v>
      </c>
      <c r="F7" s="64">
        <v>6821</v>
      </c>
      <c r="G7" s="64">
        <v>0</v>
      </c>
      <c r="H7" s="64">
        <v>150</v>
      </c>
      <c r="I7" s="64">
        <v>6971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6971</v>
      </c>
      <c r="W7" s="64">
        <v>42300</v>
      </c>
      <c r="X7" s="64">
        <v>-35329</v>
      </c>
      <c r="Y7" s="65">
        <v>-83.52</v>
      </c>
      <c r="Z7" s="66">
        <v>84600</v>
      </c>
    </row>
    <row r="8" spans="1:26" ht="13.5">
      <c r="A8" s="62" t="s">
        <v>34</v>
      </c>
      <c r="B8" s="18">
        <v>0</v>
      </c>
      <c r="C8" s="18">
        <v>0</v>
      </c>
      <c r="D8" s="63">
        <v>93412000</v>
      </c>
      <c r="E8" s="64">
        <v>93412000</v>
      </c>
      <c r="F8" s="64">
        <v>33676999</v>
      </c>
      <c r="G8" s="64">
        <v>0</v>
      </c>
      <c r="H8" s="64">
        <v>462617</v>
      </c>
      <c r="I8" s="64">
        <v>34139616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34139616</v>
      </c>
      <c r="W8" s="64">
        <v>46706000</v>
      </c>
      <c r="X8" s="64">
        <v>-12566384</v>
      </c>
      <c r="Y8" s="65">
        <v>-26.91</v>
      </c>
      <c r="Z8" s="66">
        <v>93412000</v>
      </c>
    </row>
    <row r="9" spans="1:26" ht="13.5">
      <c r="A9" s="62" t="s">
        <v>35</v>
      </c>
      <c r="B9" s="18">
        <v>0</v>
      </c>
      <c r="C9" s="18">
        <v>0</v>
      </c>
      <c r="D9" s="63">
        <v>50817210</v>
      </c>
      <c r="E9" s="64">
        <v>50817210</v>
      </c>
      <c r="F9" s="64">
        <v>461878</v>
      </c>
      <c r="G9" s="64">
        <v>345288</v>
      </c>
      <c r="H9" s="64">
        <v>331938</v>
      </c>
      <c r="I9" s="64">
        <v>1139104</v>
      </c>
      <c r="J9" s="64">
        <v>167204</v>
      </c>
      <c r="K9" s="64">
        <v>585543</v>
      </c>
      <c r="L9" s="64">
        <v>221110</v>
      </c>
      <c r="M9" s="64">
        <v>973857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2112961</v>
      </c>
      <c r="W9" s="64">
        <v>25408605</v>
      </c>
      <c r="X9" s="64">
        <v>-23295644</v>
      </c>
      <c r="Y9" s="65">
        <v>-91.68</v>
      </c>
      <c r="Z9" s="66">
        <v>50817210</v>
      </c>
    </row>
    <row r="10" spans="1:26" ht="25.5">
      <c r="A10" s="67" t="s">
        <v>98</v>
      </c>
      <c r="B10" s="68">
        <f>SUM(B5:B9)</f>
        <v>0</v>
      </c>
      <c r="C10" s="68">
        <f>SUM(C5:C9)</f>
        <v>0</v>
      </c>
      <c r="D10" s="69">
        <f aca="true" t="shared" si="0" ref="D10:Z10">SUM(D5:D9)</f>
        <v>255342810</v>
      </c>
      <c r="E10" s="70">
        <f t="shared" si="0"/>
        <v>255342810</v>
      </c>
      <c r="F10" s="70">
        <f t="shared" si="0"/>
        <v>40954379</v>
      </c>
      <c r="G10" s="70">
        <f t="shared" si="0"/>
        <v>7225844</v>
      </c>
      <c r="H10" s="70">
        <f t="shared" si="0"/>
        <v>7341088</v>
      </c>
      <c r="I10" s="70">
        <f t="shared" si="0"/>
        <v>55521311</v>
      </c>
      <c r="J10" s="70">
        <f t="shared" si="0"/>
        <v>6558272</v>
      </c>
      <c r="K10" s="70">
        <f t="shared" si="0"/>
        <v>20301119</v>
      </c>
      <c r="L10" s="70">
        <f t="shared" si="0"/>
        <v>6915597</v>
      </c>
      <c r="M10" s="70">
        <f t="shared" si="0"/>
        <v>33774988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89296299</v>
      </c>
      <c r="W10" s="70">
        <f t="shared" si="0"/>
        <v>127671405</v>
      </c>
      <c r="X10" s="70">
        <f t="shared" si="0"/>
        <v>-38375106</v>
      </c>
      <c r="Y10" s="71">
        <f>+IF(W10&lt;&gt;0,(X10/W10)*100,0)</f>
        <v>-30.057714176482982</v>
      </c>
      <c r="Z10" s="72">
        <f t="shared" si="0"/>
        <v>255342810</v>
      </c>
    </row>
    <row r="11" spans="1:26" ht="13.5">
      <c r="A11" s="62" t="s">
        <v>36</v>
      </c>
      <c r="B11" s="18">
        <v>0</v>
      </c>
      <c r="C11" s="18">
        <v>0</v>
      </c>
      <c r="D11" s="63">
        <v>81150619</v>
      </c>
      <c r="E11" s="64">
        <v>81150619</v>
      </c>
      <c r="F11" s="64">
        <v>6631906</v>
      </c>
      <c r="G11" s="64">
        <v>6483497</v>
      </c>
      <c r="H11" s="64">
        <v>6378382</v>
      </c>
      <c r="I11" s="64">
        <v>19493785</v>
      </c>
      <c r="J11" s="64">
        <v>3919338</v>
      </c>
      <c r="K11" s="64">
        <v>6206807</v>
      </c>
      <c r="L11" s="64">
        <v>6295358</v>
      </c>
      <c r="M11" s="64">
        <v>16421503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35915288</v>
      </c>
      <c r="W11" s="64">
        <v>40575310</v>
      </c>
      <c r="X11" s="64">
        <v>-4660022</v>
      </c>
      <c r="Y11" s="65">
        <v>-11.48</v>
      </c>
      <c r="Z11" s="66">
        <v>81150619</v>
      </c>
    </row>
    <row r="12" spans="1:26" ht="13.5">
      <c r="A12" s="62" t="s">
        <v>37</v>
      </c>
      <c r="B12" s="18">
        <v>0</v>
      </c>
      <c r="C12" s="18">
        <v>0</v>
      </c>
      <c r="D12" s="63">
        <v>11479074</v>
      </c>
      <c r="E12" s="64">
        <v>11479074</v>
      </c>
      <c r="F12" s="64">
        <v>458725</v>
      </c>
      <c r="G12" s="64">
        <v>446158</v>
      </c>
      <c r="H12" s="64">
        <v>626802</v>
      </c>
      <c r="I12" s="64">
        <v>1531685</v>
      </c>
      <c r="J12" s="64">
        <v>949880</v>
      </c>
      <c r="K12" s="64">
        <v>589098</v>
      </c>
      <c r="L12" s="64">
        <v>589098</v>
      </c>
      <c r="M12" s="64">
        <v>2128076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3659761</v>
      </c>
      <c r="W12" s="64">
        <v>5739537</v>
      </c>
      <c r="X12" s="64">
        <v>-2079776</v>
      </c>
      <c r="Y12" s="65">
        <v>-36.24</v>
      </c>
      <c r="Z12" s="66">
        <v>11479074</v>
      </c>
    </row>
    <row r="13" spans="1:26" ht="13.5">
      <c r="A13" s="62" t="s">
        <v>99</v>
      </c>
      <c r="B13" s="18">
        <v>0</v>
      </c>
      <c r="C13" s="18">
        <v>0</v>
      </c>
      <c r="D13" s="63">
        <v>10800000</v>
      </c>
      <c r="E13" s="64">
        <v>10800000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5400000</v>
      </c>
      <c r="X13" s="64">
        <v>-5400000</v>
      </c>
      <c r="Y13" s="65">
        <v>-100</v>
      </c>
      <c r="Z13" s="66">
        <v>10800000</v>
      </c>
    </row>
    <row r="14" spans="1:26" ht="13.5">
      <c r="A14" s="62" t="s">
        <v>38</v>
      </c>
      <c r="B14" s="18">
        <v>0</v>
      </c>
      <c r="C14" s="18">
        <v>0</v>
      </c>
      <c r="D14" s="63">
        <v>3296361</v>
      </c>
      <c r="E14" s="64">
        <v>3296361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1648181</v>
      </c>
      <c r="X14" s="64">
        <v>-1648181</v>
      </c>
      <c r="Y14" s="65">
        <v>-100</v>
      </c>
      <c r="Z14" s="66">
        <v>3296361</v>
      </c>
    </row>
    <row r="15" spans="1:26" ht="13.5">
      <c r="A15" s="62" t="s">
        <v>39</v>
      </c>
      <c r="B15" s="18">
        <v>0</v>
      </c>
      <c r="C15" s="18">
        <v>0</v>
      </c>
      <c r="D15" s="63">
        <v>45758198</v>
      </c>
      <c r="E15" s="64">
        <v>45758198</v>
      </c>
      <c r="F15" s="64">
        <v>3550418</v>
      </c>
      <c r="G15" s="64">
        <v>4137109</v>
      </c>
      <c r="H15" s="64">
        <v>444079</v>
      </c>
      <c r="I15" s="64">
        <v>8131606</v>
      </c>
      <c r="J15" s="64">
        <v>235022</v>
      </c>
      <c r="K15" s="64">
        <v>229140</v>
      </c>
      <c r="L15" s="64">
        <v>20297</v>
      </c>
      <c r="M15" s="64">
        <v>484459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8616065</v>
      </c>
      <c r="W15" s="64">
        <v>22879099</v>
      </c>
      <c r="X15" s="64">
        <v>-14263034</v>
      </c>
      <c r="Y15" s="65">
        <v>-62.34</v>
      </c>
      <c r="Z15" s="66">
        <v>45758198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5000</v>
      </c>
      <c r="M16" s="64">
        <v>5000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5000</v>
      </c>
      <c r="W16" s="64">
        <v>0</v>
      </c>
      <c r="X16" s="64">
        <v>5000</v>
      </c>
      <c r="Y16" s="65">
        <v>0</v>
      </c>
      <c r="Z16" s="66">
        <v>0</v>
      </c>
    </row>
    <row r="17" spans="1:26" ht="13.5">
      <c r="A17" s="62" t="s">
        <v>41</v>
      </c>
      <c r="B17" s="18">
        <v>0</v>
      </c>
      <c r="C17" s="18">
        <v>0</v>
      </c>
      <c r="D17" s="63">
        <v>102858558</v>
      </c>
      <c r="E17" s="64">
        <v>102858558</v>
      </c>
      <c r="F17" s="64">
        <v>3615307</v>
      </c>
      <c r="G17" s="64">
        <v>2614761</v>
      </c>
      <c r="H17" s="64">
        <v>2385020</v>
      </c>
      <c r="I17" s="64">
        <v>8615088</v>
      </c>
      <c r="J17" s="64">
        <v>3214909</v>
      </c>
      <c r="K17" s="64">
        <v>3330589</v>
      </c>
      <c r="L17" s="64">
        <v>2335814</v>
      </c>
      <c r="M17" s="64">
        <v>8881312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17496400</v>
      </c>
      <c r="W17" s="64">
        <v>51429279</v>
      </c>
      <c r="X17" s="64">
        <v>-33932879</v>
      </c>
      <c r="Y17" s="65">
        <v>-65.98</v>
      </c>
      <c r="Z17" s="66">
        <v>102858558</v>
      </c>
    </row>
    <row r="18" spans="1:26" ht="13.5">
      <c r="A18" s="74" t="s">
        <v>42</v>
      </c>
      <c r="B18" s="75">
        <f>SUM(B11:B17)</f>
        <v>0</v>
      </c>
      <c r="C18" s="75">
        <f>SUM(C11:C17)</f>
        <v>0</v>
      </c>
      <c r="D18" s="76">
        <f aca="true" t="shared" si="1" ref="D18:Z18">SUM(D11:D17)</f>
        <v>255342810</v>
      </c>
      <c r="E18" s="77">
        <f t="shared" si="1"/>
        <v>255342810</v>
      </c>
      <c r="F18" s="77">
        <f t="shared" si="1"/>
        <v>14256356</v>
      </c>
      <c r="G18" s="77">
        <f t="shared" si="1"/>
        <v>13681525</v>
      </c>
      <c r="H18" s="77">
        <f t="shared" si="1"/>
        <v>9834283</v>
      </c>
      <c r="I18" s="77">
        <f t="shared" si="1"/>
        <v>37772164</v>
      </c>
      <c r="J18" s="77">
        <f t="shared" si="1"/>
        <v>8319149</v>
      </c>
      <c r="K18" s="77">
        <f t="shared" si="1"/>
        <v>10355634</v>
      </c>
      <c r="L18" s="77">
        <f t="shared" si="1"/>
        <v>9245567</v>
      </c>
      <c r="M18" s="77">
        <f t="shared" si="1"/>
        <v>27920350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65692514</v>
      </c>
      <c r="W18" s="77">
        <f t="shared" si="1"/>
        <v>127671406</v>
      </c>
      <c r="X18" s="77">
        <f t="shared" si="1"/>
        <v>-61978892</v>
      </c>
      <c r="Y18" s="71">
        <f>+IF(W18&lt;&gt;0,(X18/W18)*100,0)</f>
        <v>-48.545632841233065</v>
      </c>
      <c r="Z18" s="78">
        <f t="shared" si="1"/>
        <v>255342810</v>
      </c>
    </row>
    <row r="19" spans="1:26" ht="13.5">
      <c r="A19" s="74" t="s">
        <v>43</v>
      </c>
      <c r="B19" s="79">
        <f>+B10-B18</f>
        <v>0</v>
      </c>
      <c r="C19" s="79">
        <f>+C10-C18</f>
        <v>0</v>
      </c>
      <c r="D19" s="80">
        <f aca="true" t="shared" si="2" ref="D19:Z19">+D10-D18</f>
        <v>0</v>
      </c>
      <c r="E19" s="81">
        <f t="shared" si="2"/>
        <v>0</v>
      </c>
      <c r="F19" s="81">
        <f t="shared" si="2"/>
        <v>26698023</v>
      </c>
      <c r="G19" s="81">
        <f t="shared" si="2"/>
        <v>-6455681</v>
      </c>
      <c r="H19" s="81">
        <f t="shared" si="2"/>
        <v>-2493195</v>
      </c>
      <c r="I19" s="81">
        <f t="shared" si="2"/>
        <v>17749147</v>
      </c>
      <c r="J19" s="81">
        <f t="shared" si="2"/>
        <v>-1760877</v>
      </c>
      <c r="K19" s="81">
        <f t="shared" si="2"/>
        <v>9945485</v>
      </c>
      <c r="L19" s="81">
        <f t="shared" si="2"/>
        <v>-2329970</v>
      </c>
      <c r="M19" s="81">
        <f t="shared" si="2"/>
        <v>5854638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23603785</v>
      </c>
      <c r="W19" s="81">
        <f>IF(E10=E18,0,W10-W18)</f>
        <v>0</v>
      </c>
      <c r="X19" s="81">
        <f t="shared" si="2"/>
        <v>23603786</v>
      </c>
      <c r="Y19" s="82">
        <f>+IF(W19&lt;&gt;0,(X19/W19)*100,0)</f>
        <v>0</v>
      </c>
      <c r="Z19" s="83">
        <f t="shared" si="2"/>
        <v>0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3081000</v>
      </c>
      <c r="L20" s="64">
        <v>0</v>
      </c>
      <c r="M20" s="64">
        <v>3081000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3081000</v>
      </c>
      <c r="W20" s="64">
        <v>0</v>
      </c>
      <c r="X20" s="64">
        <v>3081000</v>
      </c>
      <c r="Y20" s="65">
        <v>0</v>
      </c>
      <c r="Z20" s="66">
        <v>0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0</v>
      </c>
      <c r="C22" s="90">
        <f>SUM(C19:C21)</f>
        <v>0</v>
      </c>
      <c r="D22" s="91">
        <f aca="true" t="shared" si="3" ref="D22:Z22">SUM(D19:D21)</f>
        <v>0</v>
      </c>
      <c r="E22" s="92">
        <f t="shared" si="3"/>
        <v>0</v>
      </c>
      <c r="F22" s="92">
        <f t="shared" si="3"/>
        <v>26698023</v>
      </c>
      <c r="G22" s="92">
        <f t="shared" si="3"/>
        <v>-6455681</v>
      </c>
      <c r="H22" s="92">
        <f t="shared" si="3"/>
        <v>-2493195</v>
      </c>
      <c r="I22" s="92">
        <f t="shared" si="3"/>
        <v>17749147</v>
      </c>
      <c r="J22" s="92">
        <f t="shared" si="3"/>
        <v>-1760877</v>
      </c>
      <c r="K22" s="92">
        <f t="shared" si="3"/>
        <v>13026485</v>
      </c>
      <c r="L22" s="92">
        <f t="shared" si="3"/>
        <v>-2329970</v>
      </c>
      <c r="M22" s="92">
        <f t="shared" si="3"/>
        <v>8935638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26684785</v>
      </c>
      <c r="W22" s="92">
        <f t="shared" si="3"/>
        <v>0</v>
      </c>
      <c r="X22" s="92">
        <f t="shared" si="3"/>
        <v>26684786</v>
      </c>
      <c r="Y22" s="93">
        <f>+IF(W22&lt;&gt;0,(X22/W22)*100,0)</f>
        <v>0</v>
      </c>
      <c r="Z22" s="94">
        <f t="shared" si="3"/>
        <v>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0</v>
      </c>
      <c r="C24" s="79">
        <f>SUM(C22:C23)</f>
        <v>0</v>
      </c>
      <c r="D24" s="80">
        <f aca="true" t="shared" si="4" ref="D24:Z24">SUM(D22:D23)</f>
        <v>0</v>
      </c>
      <c r="E24" s="81">
        <f t="shared" si="4"/>
        <v>0</v>
      </c>
      <c r="F24" s="81">
        <f t="shared" si="4"/>
        <v>26698023</v>
      </c>
      <c r="G24" s="81">
        <f t="shared" si="4"/>
        <v>-6455681</v>
      </c>
      <c r="H24" s="81">
        <f t="shared" si="4"/>
        <v>-2493195</v>
      </c>
      <c r="I24" s="81">
        <f t="shared" si="4"/>
        <v>17749147</v>
      </c>
      <c r="J24" s="81">
        <f t="shared" si="4"/>
        <v>-1760877</v>
      </c>
      <c r="K24" s="81">
        <f t="shared" si="4"/>
        <v>13026485</v>
      </c>
      <c r="L24" s="81">
        <f t="shared" si="4"/>
        <v>-2329970</v>
      </c>
      <c r="M24" s="81">
        <f t="shared" si="4"/>
        <v>8935638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26684785</v>
      </c>
      <c r="W24" s="81">
        <f t="shared" si="4"/>
        <v>0</v>
      </c>
      <c r="X24" s="81">
        <f t="shared" si="4"/>
        <v>26684786</v>
      </c>
      <c r="Y24" s="82">
        <f>+IF(W24&lt;&gt;0,(X24/W24)*100,0)</f>
        <v>0</v>
      </c>
      <c r="Z24" s="83">
        <f t="shared" si="4"/>
        <v>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104059957</v>
      </c>
      <c r="E27" s="104">
        <v>104059957</v>
      </c>
      <c r="F27" s="104">
        <v>4307210</v>
      </c>
      <c r="G27" s="104">
        <v>4122391</v>
      </c>
      <c r="H27" s="104">
        <v>2040671</v>
      </c>
      <c r="I27" s="104">
        <v>10470272</v>
      </c>
      <c r="J27" s="104">
        <v>5323634</v>
      </c>
      <c r="K27" s="104">
        <v>10868995</v>
      </c>
      <c r="L27" s="104">
        <v>6891815</v>
      </c>
      <c r="M27" s="104">
        <v>23084444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33554716</v>
      </c>
      <c r="W27" s="104">
        <v>52029979</v>
      </c>
      <c r="X27" s="104">
        <v>-18475263</v>
      </c>
      <c r="Y27" s="105">
        <v>-35.51</v>
      </c>
      <c r="Z27" s="106">
        <v>104059957</v>
      </c>
    </row>
    <row r="28" spans="1:26" ht="13.5">
      <c r="A28" s="107" t="s">
        <v>44</v>
      </c>
      <c r="B28" s="18">
        <v>0</v>
      </c>
      <c r="C28" s="18">
        <v>0</v>
      </c>
      <c r="D28" s="63">
        <v>69711957</v>
      </c>
      <c r="E28" s="64">
        <v>69711957</v>
      </c>
      <c r="F28" s="64">
        <v>1420064</v>
      </c>
      <c r="G28" s="64">
        <v>3952436</v>
      </c>
      <c r="H28" s="64">
        <v>2027573</v>
      </c>
      <c r="I28" s="64">
        <v>7400073</v>
      </c>
      <c r="J28" s="64">
        <v>5319800</v>
      </c>
      <c r="K28" s="64">
        <v>10779529</v>
      </c>
      <c r="L28" s="64">
        <v>6790254</v>
      </c>
      <c r="M28" s="64">
        <v>22889583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30289656</v>
      </c>
      <c r="W28" s="64">
        <v>34855979</v>
      </c>
      <c r="X28" s="64">
        <v>-4566323</v>
      </c>
      <c r="Y28" s="65">
        <v>-13.1</v>
      </c>
      <c r="Z28" s="66">
        <v>69711957</v>
      </c>
    </row>
    <row r="29" spans="1:26" ht="13.5">
      <c r="A29" s="62" t="s">
        <v>103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20100000</v>
      </c>
      <c r="E30" s="64">
        <v>20100000</v>
      </c>
      <c r="F30" s="64">
        <v>2631579</v>
      </c>
      <c r="G30" s="64">
        <v>0</v>
      </c>
      <c r="H30" s="64">
        <v>0</v>
      </c>
      <c r="I30" s="64">
        <v>2631579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2631579</v>
      </c>
      <c r="W30" s="64">
        <v>10050000</v>
      </c>
      <c r="X30" s="64">
        <v>-7418421</v>
      </c>
      <c r="Y30" s="65">
        <v>-73.82</v>
      </c>
      <c r="Z30" s="66">
        <v>20100000</v>
      </c>
    </row>
    <row r="31" spans="1:26" ht="13.5">
      <c r="A31" s="62" t="s">
        <v>49</v>
      </c>
      <c r="B31" s="18">
        <v>0</v>
      </c>
      <c r="C31" s="18">
        <v>0</v>
      </c>
      <c r="D31" s="63">
        <v>14248000</v>
      </c>
      <c r="E31" s="64">
        <v>14248000</v>
      </c>
      <c r="F31" s="64">
        <v>255567</v>
      </c>
      <c r="G31" s="64">
        <v>169955</v>
      </c>
      <c r="H31" s="64">
        <v>13098</v>
      </c>
      <c r="I31" s="64">
        <v>438620</v>
      </c>
      <c r="J31" s="64">
        <v>3834</v>
      </c>
      <c r="K31" s="64">
        <v>89466</v>
      </c>
      <c r="L31" s="64">
        <v>101561</v>
      </c>
      <c r="M31" s="64">
        <v>194861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633481</v>
      </c>
      <c r="W31" s="64">
        <v>7124000</v>
      </c>
      <c r="X31" s="64">
        <v>-6490519</v>
      </c>
      <c r="Y31" s="65">
        <v>-91.11</v>
      </c>
      <c r="Z31" s="66">
        <v>14248000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104059957</v>
      </c>
      <c r="E32" s="104">
        <f t="shared" si="5"/>
        <v>104059957</v>
      </c>
      <c r="F32" s="104">
        <f t="shared" si="5"/>
        <v>4307210</v>
      </c>
      <c r="G32" s="104">
        <f t="shared" si="5"/>
        <v>4122391</v>
      </c>
      <c r="H32" s="104">
        <f t="shared" si="5"/>
        <v>2040671</v>
      </c>
      <c r="I32" s="104">
        <f t="shared" si="5"/>
        <v>10470272</v>
      </c>
      <c r="J32" s="104">
        <f t="shared" si="5"/>
        <v>5323634</v>
      </c>
      <c r="K32" s="104">
        <f t="shared" si="5"/>
        <v>10868995</v>
      </c>
      <c r="L32" s="104">
        <f t="shared" si="5"/>
        <v>6891815</v>
      </c>
      <c r="M32" s="104">
        <f t="shared" si="5"/>
        <v>23084444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33554716</v>
      </c>
      <c r="W32" s="104">
        <f t="shared" si="5"/>
        <v>52029979</v>
      </c>
      <c r="X32" s="104">
        <f t="shared" si="5"/>
        <v>-18475263</v>
      </c>
      <c r="Y32" s="105">
        <f>+IF(W32&lt;&gt;0,(X32/W32)*100,0)</f>
        <v>-35.50888037068014</v>
      </c>
      <c r="Z32" s="106">
        <f t="shared" si="5"/>
        <v>104059957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0</v>
      </c>
      <c r="C35" s="18">
        <v>0</v>
      </c>
      <c r="D35" s="63">
        <v>148592000</v>
      </c>
      <c r="E35" s="64">
        <v>148592000</v>
      </c>
      <c r="F35" s="64">
        <v>179056784</v>
      </c>
      <c r="G35" s="64">
        <v>0</v>
      </c>
      <c r="H35" s="64">
        <v>165213435</v>
      </c>
      <c r="I35" s="64">
        <v>165213435</v>
      </c>
      <c r="J35" s="64">
        <v>207689852</v>
      </c>
      <c r="K35" s="64">
        <v>209081457</v>
      </c>
      <c r="L35" s="64">
        <v>170353389</v>
      </c>
      <c r="M35" s="64">
        <v>170353389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170353389</v>
      </c>
      <c r="W35" s="64">
        <v>74296000</v>
      </c>
      <c r="X35" s="64">
        <v>96057389</v>
      </c>
      <c r="Y35" s="65">
        <v>129.29</v>
      </c>
      <c r="Z35" s="66">
        <v>148592000</v>
      </c>
    </row>
    <row r="36" spans="1:26" ht="13.5">
      <c r="A36" s="62" t="s">
        <v>53</v>
      </c>
      <c r="B36" s="18">
        <v>0</v>
      </c>
      <c r="C36" s="18">
        <v>0</v>
      </c>
      <c r="D36" s="63">
        <v>95037000</v>
      </c>
      <c r="E36" s="64">
        <v>95037000</v>
      </c>
      <c r="F36" s="64">
        <v>214463769</v>
      </c>
      <c r="G36" s="64">
        <v>0</v>
      </c>
      <c r="H36" s="64">
        <v>217994325</v>
      </c>
      <c r="I36" s="64">
        <v>217994325</v>
      </c>
      <c r="J36" s="64">
        <v>225920921</v>
      </c>
      <c r="K36" s="64">
        <v>244005711</v>
      </c>
      <c r="L36" s="64">
        <v>255364852</v>
      </c>
      <c r="M36" s="64">
        <v>255364852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255364852</v>
      </c>
      <c r="W36" s="64">
        <v>47518500</v>
      </c>
      <c r="X36" s="64">
        <v>207846352</v>
      </c>
      <c r="Y36" s="65">
        <v>437.4</v>
      </c>
      <c r="Z36" s="66">
        <v>95037000</v>
      </c>
    </row>
    <row r="37" spans="1:26" ht="13.5">
      <c r="A37" s="62" t="s">
        <v>54</v>
      </c>
      <c r="B37" s="18">
        <v>0</v>
      </c>
      <c r="C37" s="18">
        <v>0</v>
      </c>
      <c r="D37" s="63">
        <v>66278000</v>
      </c>
      <c r="E37" s="64">
        <v>66278000</v>
      </c>
      <c r="F37" s="64">
        <v>205902360</v>
      </c>
      <c r="G37" s="64">
        <v>0</v>
      </c>
      <c r="H37" s="64">
        <v>208594706</v>
      </c>
      <c r="I37" s="64">
        <v>208594706</v>
      </c>
      <c r="J37" s="64">
        <v>210129325</v>
      </c>
      <c r="K37" s="64">
        <v>215905228</v>
      </c>
      <c r="L37" s="64">
        <v>213029742</v>
      </c>
      <c r="M37" s="64">
        <v>213029742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213029742</v>
      </c>
      <c r="W37" s="64">
        <v>33139000</v>
      </c>
      <c r="X37" s="64">
        <v>179890742</v>
      </c>
      <c r="Y37" s="65">
        <v>542.84</v>
      </c>
      <c r="Z37" s="66">
        <v>66278000</v>
      </c>
    </row>
    <row r="38" spans="1:26" ht="13.5">
      <c r="A38" s="62" t="s">
        <v>55</v>
      </c>
      <c r="B38" s="18">
        <v>0</v>
      </c>
      <c r="C38" s="18">
        <v>0</v>
      </c>
      <c r="D38" s="63">
        <v>17026000</v>
      </c>
      <c r="E38" s="64">
        <v>17026000</v>
      </c>
      <c r="F38" s="64">
        <v>43509573</v>
      </c>
      <c r="G38" s="64">
        <v>0</v>
      </c>
      <c r="H38" s="64">
        <v>43509573</v>
      </c>
      <c r="I38" s="64">
        <v>43509573</v>
      </c>
      <c r="J38" s="64">
        <v>38092573</v>
      </c>
      <c r="K38" s="64">
        <v>37077394</v>
      </c>
      <c r="L38" s="64">
        <v>37077394</v>
      </c>
      <c r="M38" s="64">
        <v>37077394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37077394</v>
      </c>
      <c r="W38" s="64">
        <v>8513000</v>
      </c>
      <c r="X38" s="64">
        <v>28564394</v>
      </c>
      <c r="Y38" s="65">
        <v>335.54</v>
      </c>
      <c r="Z38" s="66">
        <v>17026000</v>
      </c>
    </row>
    <row r="39" spans="1:26" ht="13.5">
      <c r="A39" s="62" t="s">
        <v>56</v>
      </c>
      <c r="B39" s="18">
        <v>0</v>
      </c>
      <c r="C39" s="18">
        <v>0</v>
      </c>
      <c r="D39" s="63">
        <v>160325000</v>
      </c>
      <c r="E39" s="64">
        <v>160325000</v>
      </c>
      <c r="F39" s="64">
        <v>144108620</v>
      </c>
      <c r="G39" s="64">
        <v>0</v>
      </c>
      <c r="H39" s="64">
        <v>131103481</v>
      </c>
      <c r="I39" s="64">
        <v>131103481</v>
      </c>
      <c r="J39" s="64">
        <v>185388875</v>
      </c>
      <c r="K39" s="64">
        <v>200104546</v>
      </c>
      <c r="L39" s="64">
        <v>175611105</v>
      </c>
      <c r="M39" s="64">
        <v>175611105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175611105</v>
      </c>
      <c r="W39" s="64">
        <v>80162500</v>
      </c>
      <c r="X39" s="64">
        <v>95448605</v>
      </c>
      <c r="Y39" s="65">
        <v>119.07</v>
      </c>
      <c r="Z39" s="66">
        <v>160325000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0</v>
      </c>
      <c r="C42" s="18">
        <v>0</v>
      </c>
      <c r="D42" s="63">
        <v>30855106</v>
      </c>
      <c r="E42" s="64">
        <v>30855106</v>
      </c>
      <c r="F42" s="64">
        <v>33347434</v>
      </c>
      <c r="G42" s="64">
        <v>-2094610</v>
      </c>
      <c r="H42" s="64">
        <v>609142</v>
      </c>
      <c r="I42" s="64">
        <v>31861966</v>
      </c>
      <c r="J42" s="64">
        <v>-15910419</v>
      </c>
      <c r="K42" s="64">
        <v>669749</v>
      </c>
      <c r="L42" s="64">
        <v>18654363</v>
      </c>
      <c r="M42" s="64">
        <v>3413693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35275659</v>
      </c>
      <c r="W42" s="64">
        <v>15427553</v>
      </c>
      <c r="X42" s="64">
        <v>19848106</v>
      </c>
      <c r="Y42" s="65">
        <v>128.65</v>
      </c>
      <c r="Z42" s="66">
        <v>30855106</v>
      </c>
    </row>
    <row r="43" spans="1:26" ht="13.5">
      <c r="A43" s="62" t="s">
        <v>59</v>
      </c>
      <c r="B43" s="18">
        <v>0</v>
      </c>
      <c r="C43" s="18">
        <v>0</v>
      </c>
      <c r="D43" s="63">
        <v>-29555748</v>
      </c>
      <c r="E43" s="64">
        <v>-29555748</v>
      </c>
      <c r="F43" s="64">
        <v>-4332795</v>
      </c>
      <c r="G43" s="64">
        <v>-4122393</v>
      </c>
      <c r="H43" s="64">
        <v>-2040671</v>
      </c>
      <c r="I43" s="64">
        <v>-10495859</v>
      </c>
      <c r="J43" s="64">
        <v>-5246634</v>
      </c>
      <c r="K43" s="64">
        <v>-8485655</v>
      </c>
      <c r="L43" s="64">
        <v>-8921416</v>
      </c>
      <c r="M43" s="64">
        <v>-22653705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-33149564</v>
      </c>
      <c r="W43" s="64">
        <v>-14777874</v>
      </c>
      <c r="X43" s="64">
        <v>-18371690</v>
      </c>
      <c r="Y43" s="65">
        <v>124.32</v>
      </c>
      <c r="Z43" s="66">
        <v>-29555748</v>
      </c>
    </row>
    <row r="44" spans="1:26" ht="13.5">
      <c r="A44" s="62" t="s">
        <v>60</v>
      </c>
      <c r="B44" s="18">
        <v>0</v>
      </c>
      <c r="C44" s="18">
        <v>0</v>
      </c>
      <c r="D44" s="63">
        <v>8850312</v>
      </c>
      <c r="E44" s="64">
        <v>8850312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4425156</v>
      </c>
      <c r="X44" s="64">
        <v>-4425156</v>
      </c>
      <c r="Y44" s="65">
        <v>-100</v>
      </c>
      <c r="Z44" s="66">
        <v>8850312</v>
      </c>
    </row>
    <row r="45" spans="1:26" ht="13.5">
      <c r="A45" s="74" t="s">
        <v>61</v>
      </c>
      <c r="B45" s="21">
        <v>0</v>
      </c>
      <c r="C45" s="21">
        <v>0</v>
      </c>
      <c r="D45" s="103">
        <v>10149672</v>
      </c>
      <c r="E45" s="104">
        <v>10149672</v>
      </c>
      <c r="F45" s="104">
        <v>44640278</v>
      </c>
      <c r="G45" s="104">
        <v>38423275</v>
      </c>
      <c r="H45" s="104">
        <v>36991746</v>
      </c>
      <c r="I45" s="104">
        <v>36991746</v>
      </c>
      <c r="J45" s="104">
        <v>15834693</v>
      </c>
      <c r="K45" s="104">
        <v>8018787</v>
      </c>
      <c r="L45" s="104">
        <v>17751734</v>
      </c>
      <c r="M45" s="104">
        <v>17751734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17751734</v>
      </c>
      <c r="W45" s="104">
        <v>5074837</v>
      </c>
      <c r="X45" s="104">
        <v>12676897</v>
      </c>
      <c r="Y45" s="105">
        <v>249.8</v>
      </c>
      <c r="Z45" s="106">
        <v>10149672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4"/>
      <c r="R47" s="124"/>
      <c r="S47" s="124"/>
      <c r="T47" s="124"/>
      <c r="U47" s="124"/>
      <c r="V47" s="123" t="s">
        <v>94</v>
      </c>
      <c r="W47" s="123" t="s">
        <v>95</v>
      </c>
      <c r="X47" s="123" t="s">
        <v>96</v>
      </c>
      <c r="Y47" s="123" t="s">
        <v>97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9023462</v>
      </c>
      <c r="C49" s="56">
        <v>0</v>
      </c>
      <c r="D49" s="133">
        <v>4144481</v>
      </c>
      <c r="E49" s="58">
        <v>4055657</v>
      </c>
      <c r="F49" s="58">
        <v>0</v>
      </c>
      <c r="G49" s="58">
        <v>0</v>
      </c>
      <c r="H49" s="58">
        <v>0</v>
      </c>
      <c r="I49" s="58">
        <v>3886332</v>
      </c>
      <c r="J49" s="58">
        <v>0</v>
      </c>
      <c r="K49" s="58">
        <v>0</v>
      </c>
      <c r="L49" s="58">
        <v>0</v>
      </c>
      <c r="M49" s="58">
        <v>3016028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82235343</v>
      </c>
      <c r="W49" s="58">
        <v>0</v>
      </c>
      <c r="X49" s="58">
        <v>0</v>
      </c>
      <c r="Y49" s="58">
        <v>106361303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-9580455</v>
      </c>
      <c r="C51" s="56">
        <v>0</v>
      </c>
      <c r="D51" s="133">
        <v>307321</v>
      </c>
      <c r="E51" s="58">
        <v>2627570</v>
      </c>
      <c r="F51" s="58">
        <v>0</v>
      </c>
      <c r="G51" s="58">
        <v>0</v>
      </c>
      <c r="H51" s="58">
        <v>0</v>
      </c>
      <c r="I51" s="58">
        <v>7643851</v>
      </c>
      <c r="J51" s="58">
        <v>0</v>
      </c>
      <c r="K51" s="58">
        <v>0</v>
      </c>
      <c r="L51" s="58">
        <v>0</v>
      </c>
      <c r="M51" s="58">
        <v>99261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-363849</v>
      </c>
      <c r="W51" s="58">
        <v>401612</v>
      </c>
      <c r="X51" s="58">
        <v>0</v>
      </c>
      <c r="Y51" s="58">
        <v>1135311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99.9999928907215</v>
      </c>
      <c r="E58" s="7">
        <f t="shared" si="6"/>
        <v>99.9999928907215</v>
      </c>
      <c r="F58" s="7">
        <f t="shared" si="6"/>
        <v>107.1041513033141</v>
      </c>
      <c r="G58" s="7">
        <f t="shared" si="6"/>
        <v>108.28466478581092</v>
      </c>
      <c r="H58" s="7">
        <f t="shared" si="6"/>
        <v>107.401843124669</v>
      </c>
      <c r="I58" s="7">
        <f t="shared" si="6"/>
        <v>107.60185751659697</v>
      </c>
      <c r="J58" s="7">
        <f t="shared" si="6"/>
        <v>100.48879154469957</v>
      </c>
      <c r="K58" s="7">
        <f t="shared" si="6"/>
        <v>32.03335778777146</v>
      </c>
      <c r="L58" s="7">
        <f t="shared" si="6"/>
        <v>166.08358075825464</v>
      </c>
      <c r="M58" s="7">
        <f t="shared" si="6"/>
        <v>72.73245507026552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86.03630924883593</v>
      </c>
      <c r="W58" s="7">
        <f t="shared" si="6"/>
        <v>99.9999928907215</v>
      </c>
      <c r="X58" s="7">
        <f t="shared" si="6"/>
        <v>0</v>
      </c>
      <c r="Y58" s="7">
        <f t="shared" si="6"/>
        <v>0</v>
      </c>
      <c r="Z58" s="8">
        <f t="shared" si="6"/>
        <v>99.9999928907215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131.97909738466075</v>
      </c>
      <c r="G59" s="10">
        <f t="shared" si="7"/>
        <v>131.854234628458</v>
      </c>
      <c r="H59" s="10">
        <f t="shared" si="7"/>
        <v>134.33772506689644</v>
      </c>
      <c r="I59" s="10">
        <f t="shared" si="7"/>
        <v>132.685537181712</v>
      </c>
      <c r="J59" s="10">
        <f t="shared" si="7"/>
        <v>149.00930153409283</v>
      </c>
      <c r="K59" s="10">
        <f t="shared" si="7"/>
        <v>87.08824716129556</v>
      </c>
      <c r="L59" s="10">
        <f t="shared" si="7"/>
        <v>32.44504496097336</v>
      </c>
      <c r="M59" s="10">
        <f t="shared" si="7"/>
        <v>89.52008217532298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110.8151857511967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99.99999012699156</v>
      </c>
      <c r="E60" s="13">
        <f t="shared" si="7"/>
        <v>99.99999012699156</v>
      </c>
      <c r="F60" s="13">
        <f t="shared" si="7"/>
        <v>100.00005664499618</v>
      </c>
      <c r="G60" s="13">
        <f t="shared" si="7"/>
        <v>101.6057612677475</v>
      </c>
      <c r="H60" s="13">
        <f t="shared" si="7"/>
        <v>100.00001947326001</v>
      </c>
      <c r="I60" s="13">
        <f t="shared" si="7"/>
        <v>100.5451502623679</v>
      </c>
      <c r="J60" s="13">
        <f t="shared" si="7"/>
        <v>85.32189266061772</v>
      </c>
      <c r="K60" s="13">
        <f t="shared" si="7"/>
        <v>27.436652125439288</v>
      </c>
      <c r="L60" s="13">
        <f t="shared" si="7"/>
        <v>205.42101293024285</v>
      </c>
      <c r="M60" s="13">
        <f t="shared" si="7"/>
        <v>70.02187887020011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80.96975911061033</v>
      </c>
      <c r="W60" s="13">
        <f t="shared" si="7"/>
        <v>99.99999012699156</v>
      </c>
      <c r="X60" s="13">
        <f t="shared" si="7"/>
        <v>0</v>
      </c>
      <c r="Y60" s="13">
        <f t="shared" si="7"/>
        <v>0</v>
      </c>
      <c r="Z60" s="14">
        <f t="shared" si="7"/>
        <v>99.99999012699156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99.99999339290729</v>
      </c>
      <c r="E61" s="13">
        <f t="shared" si="7"/>
        <v>99.99999339290729</v>
      </c>
      <c r="F61" s="13">
        <f t="shared" si="7"/>
        <v>152.2768615780159</v>
      </c>
      <c r="G61" s="13">
        <f t="shared" si="7"/>
        <v>148.29902465020015</v>
      </c>
      <c r="H61" s="13">
        <f t="shared" si="7"/>
        <v>139.39432067815065</v>
      </c>
      <c r="I61" s="13">
        <f t="shared" si="7"/>
        <v>146.45389424866266</v>
      </c>
      <c r="J61" s="13">
        <f t="shared" si="7"/>
        <v>112.30211977810983</v>
      </c>
      <c r="K61" s="13">
        <f t="shared" si="7"/>
        <v>129.6905913633556</v>
      </c>
      <c r="L61" s="13">
        <f t="shared" si="7"/>
        <v>183.99107397907986</v>
      </c>
      <c r="M61" s="13">
        <f t="shared" si="7"/>
        <v>141.8824557009536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144.18922743072235</v>
      </c>
      <c r="W61" s="13">
        <f t="shared" si="7"/>
        <v>99.99999339290729</v>
      </c>
      <c r="X61" s="13">
        <f t="shared" si="7"/>
        <v>0</v>
      </c>
      <c r="Y61" s="13">
        <f t="shared" si="7"/>
        <v>0</v>
      </c>
      <c r="Z61" s="14">
        <f t="shared" si="7"/>
        <v>99.99999339290729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100.00002935779817</v>
      </c>
      <c r="E62" s="13">
        <f t="shared" si="7"/>
        <v>100.00002935779817</v>
      </c>
      <c r="F62" s="13">
        <f t="shared" si="7"/>
        <v>100.00027245655</v>
      </c>
      <c r="G62" s="13">
        <f t="shared" si="7"/>
        <v>100.35546275156607</v>
      </c>
      <c r="H62" s="13">
        <f t="shared" si="7"/>
        <v>100</v>
      </c>
      <c r="I62" s="13">
        <f t="shared" si="7"/>
        <v>100.11920399093464</v>
      </c>
      <c r="J62" s="13">
        <f t="shared" si="7"/>
        <v>93.82053449101998</v>
      </c>
      <c r="K62" s="13">
        <f t="shared" si="7"/>
        <v>7.881918545276051</v>
      </c>
      <c r="L62" s="13">
        <f t="shared" si="7"/>
        <v>788.9950638533599</v>
      </c>
      <c r="M62" s="13">
        <f t="shared" si="7"/>
        <v>53.917943467056105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61.373202988456</v>
      </c>
      <c r="W62" s="13">
        <f t="shared" si="7"/>
        <v>100.00002935779817</v>
      </c>
      <c r="X62" s="13">
        <f t="shared" si="7"/>
        <v>0</v>
      </c>
      <c r="Y62" s="13">
        <f t="shared" si="7"/>
        <v>0</v>
      </c>
      <c r="Z62" s="14">
        <f t="shared" si="7"/>
        <v>100.00002935779817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99.99984393289114</v>
      </c>
      <c r="E63" s="13">
        <f t="shared" si="7"/>
        <v>99.99984393289114</v>
      </c>
      <c r="F63" s="13">
        <f t="shared" si="7"/>
        <v>100.0633917610835</v>
      </c>
      <c r="G63" s="13">
        <f t="shared" si="7"/>
        <v>100.05939025999734</v>
      </c>
      <c r="H63" s="13">
        <f t="shared" si="7"/>
        <v>100.29870065216309</v>
      </c>
      <c r="I63" s="13">
        <f t="shared" si="7"/>
        <v>100.14433188737681</v>
      </c>
      <c r="J63" s="13">
        <f t="shared" si="7"/>
        <v>135.88704336538717</v>
      </c>
      <c r="K63" s="13">
        <f t="shared" si="7"/>
        <v>88.46592982883026</v>
      </c>
      <c r="L63" s="13">
        <f t="shared" si="7"/>
        <v>0</v>
      </c>
      <c r="M63" s="13">
        <f t="shared" si="7"/>
        <v>73.90425921901877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87.33265626442619</v>
      </c>
      <c r="W63" s="13">
        <f t="shared" si="7"/>
        <v>99.99984393289114</v>
      </c>
      <c r="X63" s="13">
        <f t="shared" si="7"/>
        <v>0</v>
      </c>
      <c r="Y63" s="13">
        <f t="shared" si="7"/>
        <v>0</v>
      </c>
      <c r="Z63" s="14">
        <f t="shared" si="7"/>
        <v>99.99984393289114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99.99990697674419</v>
      </c>
      <c r="E64" s="13">
        <f t="shared" si="7"/>
        <v>99.99990697674419</v>
      </c>
      <c r="F64" s="13">
        <f t="shared" si="7"/>
        <v>99.97655281756975</v>
      </c>
      <c r="G64" s="13">
        <f t="shared" si="7"/>
        <v>99.986978561131</v>
      </c>
      <c r="H64" s="13">
        <f t="shared" si="7"/>
        <v>99.87741046320271</v>
      </c>
      <c r="I64" s="13">
        <f t="shared" si="7"/>
        <v>99.9469422035721</v>
      </c>
      <c r="J64" s="13">
        <f t="shared" si="7"/>
        <v>126.7171826786068</v>
      </c>
      <c r="K64" s="13">
        <f t="shared" si="7"/>
        <v>46.767716506209226</v>
      </c>
      <c r="L64" s="13">
        <f t="shared" si="7"/>
        <v>0.12150668286755771</v>
      </c>
      <c r="M64" s="13">
        <f t="shared" si="7"/>
        <v>57.38821008833895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78.68777550634228</v>
      </c>
      <c r="W64" s="13">
        <f t="shared" si="7"/>
        <v>99.99990697674419</v>
      </c>
      <c r="X64" s="13">
        <f t="shared" si="7"/>
        <v>0</v>
      </c>
      <c r="Y64" s="13">
        <f t="shared" si="7"/>
        <v>0</v>
      </c>
      <c r="Z64" s="14">
        <f t="shared" si="7"/>
        <v>99.99990697674419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112</v>
      </c>
      <c r="B67" s="23"/>
      <c r="C67" s="23"/>
      <c r="D67" s="24">
        <v>112529000</v>
      </c>
      <c r="E67" s="25">
        <v>112529000</v>
      </c>
      <c r="F67" s="25">
        <v>6808681</v>
      </c>
      <c r="G67" s="25">
        <v>6880556</v>
      </c>
      <c r="H67" s="25">
        <v>6546383</v>
      </c>
      <c r="I67" s="25">
        <v>20235620</v>
      </c>
      <c r="J67" s="25">
        <v>6391068</v>
      </c>
      <c r="K67" s="25">
        <v>19715576</v>
      </c>
      <c r="L67" s="25">
        <v>6695297</v>
      </c>
      <c r="M67" s="25">
        <v>32801941</v>
      </c>
      <c r="N67" s="25"/>
      <c r="O67" s="25"/>
      <c r="P67" s="25"/>
      <c r="Q67" s="25"/>
      <c r="R67" s="25"/>
      <c r="S67" s="25"/>
      <c r="T67" s="25"/>
      <c r="U67" s="25"/>
      <c r="V67" s="25">
        <v>53037561</v>
      </c>
      <c r="W67" s="25">
        <v>56264500</v>
      </c>
      <c r="X67" s="25"/>
      <c r="Y67" s="24"/>
      <c r="Z67" s="26">
        <v>112529000</v>
      </c>
    </row>
    <row r="68" spans="1:26" ht="13.5" hidden="1">
      <c r="A68" s="36" t="s">
        <v>31</v>
      </c>
      <c r="B68" s="18"/>
      <c r="C68" s="18"/>
      <c r="D68" s="19">
        <v>30000000</v>
      </c>
      <c r="E68" s="20">
        <v>30000000</v>
      </c>
      <c r="F68" s="20">
        <v>1512538</v>
      </c>
      <c r="G68" s="20">
        <v>1519236</v>
      </c>
      <c r="H68" s="20">
        <v>1411136</v>
      </c>
      <c r="I68" s="20">
        <v>4442910</v>
      </c>
      <c r="J68" s="20">
        <v>1522007</v>
      </c>
      <c r="K68" s="20">
        <v>1519267</v>
      </c>
      <c r="L68" s="20">
        <v>1521653</v>
      </c>
      <c r="M68" s="20">
        <v>4562927</v>
      </c>
      <c r="N68" s="20"/>
      <c r="O68" s="20"/>
      <c r="P68" s="20"/>
      <c r="Q68" s="20"/>
      <c r="R68" s="20"/>
      <c r="S68" s="20"/>
      <c r="T68" s="20"/>
      <c r="U68" s="20"/>
      <c r="V68" s="20">
        <v>9005837</v>
      </c>
      <c r="W68" s="20">
        <v>15000000</v>
      </c>
      <c r="X68" s="20"/>
      <c r="Y68" s="19"/>
      <c r="Z68" s="22">
        <v>30000000</v>
      </c>
    </row>
    <row r="69" spans="1:26" ht="13.5" hidden="1">
      <c r="A69" s="37" t="s">
        <v>32</v>
      </c>
      <c r="B69" s="18"/>
      <c r="C69" s="18"/>
      <c r="D69" s="19">
        <v>81029000</v>
      </c>
      <c r="E69" s="20">
        <v>81029000</v>
      </c>
      <c r="F69" s="20">
        <v>5296143</v>
      </c>
      <c r="G69" s="20">
        <v>5361320</v>
      </c>
      <c r="H69" s="20">
        <v>5135247</v>
      </c>
      <c r="I69" s="20">
        <v>15792710</v>
      </c>
      <c r="J69" s="20">
        <v>4869061</v>
      </c>
      <c r="K69" s="20">
        <v>18196309</v>
      </c>
      <c r="L69" s="20">
        <v>5172834</v>
      </c>
      <c r="M69" s="20">
        <v>28238204</v>
      </c>
      <c r="N69" s="20"/>
      <c r="O69" s="20"/>
      <c r="P69" s="20"/>
      <c r="Q69" s="20"/>
      <c r="R69" s="20"/>
      <c r="S69" s="20"/>
      <c r="T69" s="20"/>
      <c r="U69" s="20"/>
      <c r="V69" s="20">
        <v>44030914</v>
      </c>
      <c r="W69" s="20">
        <v>40514500</v>
      </c>
      <c r="X69" s="20"/>
      <c r="Y69" s="19"/>
      <c r="Z69" s="22">
        <v>81029000</v>
      </c>
    </row>
    <row r="70" spans="1:26" ht="13.5" hidden="1">
      <c r="A70" s="38" t="s">
        <v>106</v>
      </c>
      <c r="B70" s="18"/>
      <c r="C70" s="18"/>
      <c r="D70" s="19">
        <v>60541000</v>
      </c>
      <c r="E70" s="20">
        <v>60541000</v>
      </c>
      <c r="F70" s="20">
        <v>2271460</v>
      </c>
      <c r="G70" s="20">
        <v>2501359</v>
      </c>
      <c r="H70" s="20">
        <v>2527344</v>
      </c>
      <c r="I70" s="20">
        <v>7300163</v>
      </c>
      <c r="J70" s="20">
        <v>2179096</v>
      </c>
      <c r="K70" s="20">
        <v>2680856</v>
      </c>
      <c r="L70" s="20">
        <v>2306963</v>
      </c>
      <c r="M70" s="20">
        <v>7166915</v>
      </c>
      <c r="N70" s="20"/>
      <c r="O70" s="20"/>
      <c r="P70" s="20"/>
      <c r="Q70" s="20"/>
      <c r="R70" s="20"/>
      <c r="S70" s="20"/>
      <c r="T70" s="20"/>
      <c r="U70" s="20"/>
      <c r="V70" s="20">
        <v>14467078</v>
      </c>
      <c r="W70" s="20">
        <v>30270500</v>
      </c>
      <c r="X70" s="20"/>
      <c r="Y70" s="19"/>
      <c r="Z70" s="22">
        <v>60541000</v>
      </c>
    </row>
    <row r="71" spans="1:26" ht="13.5" hidden="1">
      <c r="A71" s="38" t="s">
        <v>107</v>
      </c>
      <c r="B71" s="18"/>
      <c r="C71" s="18"/>
      <c r="D71" s="19">
        <v>13625000</v>
      </c>
      <c r="E71" s="20">
        <v>13625000</v>
      </c>
      <c r="F71" s="20">
        <v>1101093</v>
      </c>
      <c r="G71" s="20">
        <v>984632</v>
      </c>
      <c r="H71" s="20">
        <v>852935</v>
      </c>
      <c r="I71" s="20">
        <v>2938660</v>
      </c>
      <c r="J71" s="20">
        <v>830622</v>
      </c>
      <c r="K71" s="20">
        <v>13633267</v>
      </c>
      <c r="L71" s="20">
        <v>808728</v>
      </c>
      <c r="M71" s="20">
        <v>15272617</v>
      </c>
      <c r="N71" s="20"/>
      <c r="O71" s="20"/>
      <c r="P71" s="20"/>
      <c r="Q71" s="20"/>
      <c r="R71" s="20"/>
      <c r="S71" s="20"/>
      <c r="T71" s="20"/>
      <c r="U71" s="20"/>
      <c r="V71" s="20">
        <v>18211277</v>
      </c>
      <c r="W71" s="20">
        <v>6812500</v>
      </c>
      <c r="X71" s="20"/>
      <c r="Y71" s="19"/>
      <c r="Z71" s="22">
        <v>13625000</v>
      </c>
    </row>
    <row r="72" spans="1:26" ht="13.5" hidden="1">
      <c r="A72" s="38" t="s">
        <v>108</v>
      </c>
      <c r="B72" s="18"/>
      <c r="C72" s="18"/>
      <c r="D72" s="19">
        <v>2563000</v>
      </c>
      <c r="E72" s="20">
        <v>2563000</v>
      </c>
      <c r="F72" s="20">
        <v>198764</v>
      </c>
      <c r="G72" s="20">
        <v>212156</v>
      </c>
      <c r="H72" s="20">
        <v>220957</v>
      </c>
      <c r="I72" s="20">
        <v>631877</v>
      </c>
      <c r="J72" s="20">
        <v>188745</v>
      </c>
      <c r="K72" s="20">
        <v>213706</v>
      </c>
      <c r="L72" s="20">
        <v>200406</v>
      </c>
      <c r="M72" s="20">
        <v>602857</v>
      </c>
      <c r="N72" s="20"/>
      <c r="O72" s="20"/>
      <c r="P72" s="20"/>
      <c r="Q72" s="20"/>
      <c r="R72" s="20"/>
      <c r="S72" s="20"/>
      <c r="T72" s="20"/>
      <c r="U72" s="20"/>
      <c r="V72" s="20">
        <v>1234734</v>
      </c>
      <c r="W72" s="20">
        <v>1281500</v>
      </c>
      <c r="X72" s="20"/>
      <c r="Y72" s="19"/>
      <c r="Z72" s="22">
        <v>2563000</v>
      </c>
    </row>
    <row r="73" spans="1:26" ht="13.5" hidden="1">
      <c r="A73" s="38" t="s">
        <v>109</v>
      </c>
      <c r="B73" s="18"/>
      <c r="C73" s="18"/>
      <c r="D73" s="19">
        <v>4300000</v>
      </c>
      <c r="E73" s="20">
        <v>4300000</v>
      </c>
      <c r="F73" s="20">
        <v>537378</v>
      </c>
      <c r="G73" s="20">
        <v>537575</v>
      </c>
      <c r="H73" s="20">
        <v>538382</v>
      </c>
      <c r="I73" s="20">
        <v>1613335</v>
      </c>
      <c r="J73" s="20">
        <v>529865</v>
      </c>
      <c r="K73" s="20">
        <v>538876</v>
      </c>
      <c r="L73" s="20">
        <v>541534</v>
      </c>
      <c r="M73" s="20">
        <v>1610275</v>
      </c>
      <c r="N73" s="20"/>
      <c r="O73" s="20"/>
      <c r="P73" s="20"/>
      <c r="Q73" s="20"/>
      <c r="R73" s="20"/>
      <c r="S73" s="20"/>
      <c r="T73" s="20"/>
      <c r="U73" s="20"/>
      <c r="V73" s="20">
        <v>3223610</v>
      </c>
      <c r="W73" s="20">
        <v>2150000</v>
      </c>
      <c r="X73" s="20"/>
      <c r="Y73" s="19"/>
      <c r="Z73" s="22">
        <v>4300000</v>
      </c>
    </row>
    <row r="74" spans="1:26" ht="13.5" hidden="1">
      <c r="A74" s="38" t="s">
        <v>110</v>
      </c>
      <c r="B74" s="18"/>
      <c r="C74" s="18"/>
      <c r="D74" s="19"/>
      <c r="E74" s="20"/>
      <c r="F74" s="20">
        <v>1187448</v>
      </c>
      <c r="G74" s="20">
        <v>1125598</v>
      </c>
      <c r="H74" s="20">
        <v>995629</v>
      </c>
      <c r="I74" s="20">
        <v>3308675</v>
      </c>
      <c r="J74" s="20">
        <v>1140733</v>
      </c>
      <c r="K74" s="20">
        <v>1129604</v>
      </c>
      <c r="L74" s="20">
        <v>1315203</v>
      </c>
      <c r="M74" s="20">
        <v>3585540</v>
      </c>
      <c r="N74" s="20"/>
      <c r="O74" s="20"/>
      <c r="P74" s="20"/>
      <c r="Q74" s="20"/>
      <c r="R74" s="20"/>
      <c r="S74" s="20"/>
      <c r="T74" s="20"/>
      <c r="U74" s="20"/>
      <c r="V74" s="20">
        <v>6894215</v>
      </c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>
        <v>1500000</v>
      </c>
      <c r="E75" s="29">
        <v>1500000</v>
      </c>
      <c r="F75" s="29"/>
      <c r="G75" s="29"/>
      <c r="H75" s="29"/>
      <c r="I75" s="29"/>
      <c r="J75" s="29"/>
      <c r="K75" s="29"/>
      <c r="L75" s="29">
        <v>810</v>
      </c>
      <c r="M75" s="29">
        <v>810</v>
      </c>
      <c r="N75" s="29"/>
      <c r="O75" s="29"/>
      <c r="P75" s="29"/>
      <c r="Q75" s="29"/>
      <c r="R75" s="29"/>
      <c r="S75" s="29"/>
      <c r="T75" s="29"/>
      <c r="U75" s="29"/>
      <c r="V75" s="29">
        <v>810</v>
      </c>
      <c r="W75" s="29">
        <v>750000</v>
      </c>
      <c r="X75" s="29"/>
      <c r="Y75" s="28"/>
      <c r="Z75" s="30">
        <v>1500000</v>
      </c>
    </row>
    <row r="76" spans="1:26" ht="13.5" hidden="1">
      <c r="A76" s="41" t="s">
        <v>113</v>
      </c>
      <c r="B76" s="31"/>
      <c r="C76" s="31"/>
      <c r="D76" s="32">
        <v>112528992</v>
      </c>
      <c r="E76" s="33">
        <v>112528992</v>
      </c>
      <c r="F76" s="33">
        <v>7292380</v>
      </c>
      <c r="G76" s="33">
        <v>7450587</v>
      </c>
      <c r="H76" s="33">
        <v>7030936</v>
      </c>
      <c r="I76" s="33">
        <v>21773903</v>
      </c>
      <c r="J76" s="33">
        <v>6422307</v>
      </c>
      <c r="K76" s="33">
        <v>6315561</v>
      </c>
      <c r="L76" s="33">
        <v>11119789</v>
      </c>
      <c r="M76" s="33">
        <v>23857657</v>
      </c>
      <c r="N76" s="33"/>
      <c r="O76" s="33"/>
      <c r="P76" s="33"/>
      <c r="Q76" s="33"/>
      <c r="R76" s="33"/>
      <c r="S76" s="33"/>
      <c r="T76" s="33"/>
      <c r="U76" s="33"/>
      <c r="V76" s="33">
        <v>45631560</v>
      </c>
      <c r="W76" s="33">
        <v>56264496</v>
      </c>
      <c r="X76" s="33"/>
      <c r="Y76" s="32"/>
      <c r="Z76" s="34">
        <v>112528992</v>
      </c>
    </row>
    <row r="77" spans="1:26" ht="13.5" hidden="1">
      <c r="A77" s="36" t="s">
        <v>31</v>
      </c>
      <c r="B77" s="18"/>
      <c r="C77" s="18"/>
      <c r="D77" s="19">
        <v>30000000</v>
      </c>
      <c r="E77" s="20">
        <v>30000000</v>
      </c>
      <c r="F77" s="20">
        <v>1996234</v>
      </c>
      <c r="G77" s="20">
        <v>2003177</v>
      </c>
      <c r="H77" s="20">
        <v>1895688</v>
      </c>
      <c r="I77" s="20">
        <v>5895099</v>
      </c>
      <c r="J77" s="20">
        <v>2267932</v>
      </c>
      <c r="K77" s="20">
        <v>1323103</v>
      </c>
      <c r="L77" s="20">
        <v>493701</v>
      </c>
      <c r="M77" s="20">
        <v>4084736</v>
      </c>
      <c r="N77" s="20"/>
      <c r="O77" s="20"/>
      <c r="P77" s="20"/>
      <c r="Q77" s="20"/>
      <c r="R77" s="20"/>
      <c r="S77" s="20"/>
      <c r="T77" s="20"/>
      <c r="U77" s="20"/>
      <c r="V77" s="20">
        <v>9979835</v>
      </c>
      <c r="W77" s="20">
        <v>15000000</v>
      </c>
      <c r="X77" s="20"/>
      <c r="Y77" s="19"/>
      <c r="Z77" s="22">
        <v>30000000</v>
      </c>
    </row>
    <row r="78" spans="1:26" ht="13.5" hidden="1">
      <c r="A78" s="37" t="s">
        <v>32</v>
      </c>
      <c r="B78" s="18"/>
      <c r="C78" s="18"/>
      <c r="D78" s="19">
        <v>81028992</v>
      </c>
      <c r="E78" s="20">
        <v>81028992</v>
      </c>
      <c r="F78" s="20">
        <v>5296146</v>
      </c>
      <c r="G78" s="20">
        <v>5447410</v>
      </c>
      <c r="H78" s="20">
        <v>5135248</v>
      </c>
      <c r="I78" s="20">
        <v>15878804</v>
      </c>
      <c r="J78" s="20">
        <v>4154375</v>
      </c>
      <c r="K78" s="20">
        <v>4992458</v>
      </c>
      <c r="L78" s="20">
        <v>10626088</v>
      </c>
      <c r="M78" s="20">
        <v>19772921</v>
      </c>
      <c r="N78" s="20"/>
      <c r="O78" s="20"/>
      <c r="P78" s="20"/>
      <c r="Q78" s="20"/>
      <c r="R78" s="20"/>
      <c r="S78" s="20"/>
      <c r="T78" s="20"/>
      <c r="U78" s="20"/>
      <c r="V78" s="20">
        <v>35651725</v>
      </c>
      <c r="W78" s="20">
        <v>40514496</v>
      </c>
      <c r="X78" s="20"/>
      <c r="Y78" s="19"/>
      <c r="Z78" s="22">
        <v>81028992</v>
      </c>
    </row>
    <row r="79" spans="1:26" ht="13.5" hidden="1">
      <c r="A79" s="38" t="s">
        <v>106</v>
      </c>
      <c r="B79" s="18"/>
      <c r="C79" s="18"/>
      <c r="D79" s="19">
        <v>60540996</v>
      </c>
      <c r="E79" s="20">
        <v>60540996</v>
      </c>
      <c r="F79" s="20">
        <v>3458908</v>
      </c>
      <c r="G79" s="20">
        <v>3709491</v>
      </c>
      <c r="H79" s="20">
        <v>3522974</v>
      </c>
      <c r="I79" s="20">
        <v>10691373</v>
      </c>
      <c r="J79" s="20">
        <v>2447171</v>
      </c>
      <c r="K79" s="20">
        <v>3476818</v>
      </c>
      <c r="L79" s="20">
        <v>4244606</v>
      </c>
      <c r="M79" s="20">
        <v>10168595</v>
      </c>
      <c r="N79" s="20"/>
      <c r="O79" s="20"/>
      <c r="P79" s="20"/>
      <c r="Q79" s="20"/>
      <c r="R79" s="20"/>
      <c r="S79" s="20"/>
      <c r="T79" s="20"/>
      <c r="U79" s="20"/>
      <c r="V79" s="20">
        <v>20859968</v>
      </c>
      <c r="W79" s="20">
        <v>30270498</v>
      </c>
      <c r="X79" s="20"/>
      <c r="Y79" s="19"/>
      <c r="Z79" s="22">
        <v>60540996</v>
      </c>
    </row>
    <row r="80" spans="1:26" ht="13.5" hidden="1">
      <c r="A80" s="38" t="s">
        <v>107</v>
      </c>
      <c r="B80" s="18"/>
      <c r="C80" s="18"/>
      <c r="D80" s="19">
        <v>13625004</v>
      </c>
      <c r="E80" s="20">
        <v>13625004</v>
      </c>
      <c r="F80" s="20">
        <v>1101096</v>
      </c>
      <c r="G80" s="20">
        <v>988132</v>
      </c>
      <c r="H80" s="20">
        <v>852935</v>
      </c>
      <c r="I80" s="20">
        <v>2942163</v>
      </c>
      <c r="J80" s="20">
        <v>779294</v>
      </c>
      <c r="K80" s="20">
        <v>1074563</v>
      </c>
      <c r="L80" s="20">
        <v>6380824</v>
      </c>
      <c r="M80" s="20">
        <v>8234681</v>
      </c>
      <c r="N80" s="20"/>
      <c r="O80" s="20"/>
      <c r="P80" s="20"/>
      <c r="Q80" s="20"/>
      <c r="R80" s="20"/>
      <c r="S80" s="20"/>
      <c r="T80" s="20"/>
      <c r="U80" s="20"/>
      <c r="V80" s="20">
        <v>11176844</v>
      </c>
      <c r="W80" s="20">
        <v>6812502</v>
      </c>
      <c r="X80" s="20"/>
      <c r="Y80" s="19"/>
      <c r="Z80" s="22">
        <v>13625004</v>
      </c>
    </row>
    <row r="81" spans="1:26" ht="13.5" hidden="1">
      <c r="A81" s="38" t="s">
        <v>108</v>
      </c>
      <c r="B81" s="18"/>
      <c r="C81" s="18"/>
      <c r="D81" s="19">
        <v>2562996</v>
      </c>
      <c r="E81" s="20">
        <v>2562996</v>
      </c>
      <c r="F81" s="20">
        <v>198890</v>
      </c>
      <c r="G81" s="20">
        <v>212282</v>
      </c>
      <c r="H81" s="20">
        <v>221617</v>
      </c>
      <c r="I81" s="20">
        <v>632789</v>
      </c>
      <c r="J81" s="20">
        <v>256480</v>
      </c>
      <c r="K81" s="20">
        <v>189057</v>
      </c>
      <c r="L81" s="20"/>
      <c r="M81" s="20">
        <v>445537</v>
      </c>
      <c r="N81" s="20"/>
      <c r="O81" s="20"/>
      <c r="P81" s="20"/>
      <c r="Q81" s="20"/>
      <c r="R81" s="20"/>
      <c r="S81" s="20"/>
      <c r="T81" s="20"/>
      <c r="U81" s="20"/>
      <c r="V81" s="20">
        <v>1078326</v>
      </c>
      <c r="W81" s="20">
        <v>1281498</v>
      </c>
      <c r="X81" s="20"/>
      <c r="Y81" s="19"/>
      <c r="Z81" s="22">
        <v>2562996</v>
      </c>
    </row>
    <row r="82" spans="1:26" ht="13.5" hidden="1">
      <c r="A82" s="38" t="s">
        <v>109</v>
      </c>
      <c r="B82" s="18"/>
      <c r="C82" s="18"/>
      <c r="D82" s="19">
        <v>4299996</v>
      </c>
      <c r="E82" s="20">
        <v>4299996</v>
      </c>
      <c r="F82" s="20">
        <v>537252</v>
      </c>
      <c r="G82" s="20">
        <v>537505</v>
      </c>
      <c r="H82" s="20">
        <v>537722</v>
      </c>
      <c r="I82" s="20">
        <v>1612479</v>
      </c>
      <c r="J82" s="20">
        <v>671430</v>
      </c>
      <c r="K82" s="20">
        <v>252020</v>
      </c>
      <c r="L82" s="20">
        <v>658</v>
      </c>
      <c r="M82" s="20">
        <v>924108</v>
      </c>
      <c r="N82" s="20"/>
      <c r="O82" s="20"/>
      <c r="P82" s="20"/>
      <c r="Q82" s="20"/>
      <c r="R82" s="20"/>
      <c r="S82" s="20"/>
      <c r="T82" s="20"/>
      <c r="U82" s="20"/>
      <c r="V82" s="20">
        <v>2536587</v>
      </c>
      <c r="W82" s="20">
        <v>2149998</v>
      </c>
      <c r="X82" s="20"/>
      <c r="Y82" s="19"/>
      <c r="Z82" s="22">
        <v>4299996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>
        <v>1500000</v>
      </c>
      <c r="E84" s="29">
        <v>1500000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750000</v>
      </c>
      <c r="X84" s="29"/>
      <c r="Y84" s="28"/>
      <c r="Z84" s="30">
        <v>1500000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76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5">
        <v>0</v>
      </c>
      <c r="Z5" s="66">
        <v>0</v>
      </c>
    </row>
    <row r="6" spans="1:26" ht="13.5">
      <c r="A6" s="62" t="s">
        <v>32</v>
      </c>
      <c r="B6" s="18">
        <v>0</v>
      </c>
      <c r="C6" s="18">
        <v>0</v>
      </c>
      <c r="D6" s="63">
        <v>0</v>
      </c>
      <c r="E6" s="64">
        <v>0</v>
      </c>
      <c r="F6" s="64">
        <v>0</v>
      </c>
      <c r="G6" s="64">
        <v>0</v>
      </c>
      <c r="H6" s="64">
        <v>103786</v>
      </c>
      <c r="I6" s="64">
        <v>103786</v>
      </c>
      <c r="J6" s="64">
        <v>100237</v>
      </c>
      <c r="K6" s="64">
        <v>131272</v>
      </c>
      <c r="L6" s="64">
        <v>58202</v>
      </c>
      <c r="M6" s="64">
        <v>289711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393497</v>
      </c>
      <c r="W6" s="64">
        <v>0</v>
      </c>
      <c r="X6" s="64">
        <v>393497</v>
      </c>
      <c r="Y6" s="65">
        <v>0</v>
      </c>
      <c r="Z6" s="66">
        <v>0</v>
      </c>
    </row>
    <row r="7" spans="1:26" ht="13.5">
      <c r="A7" s="62" t="s">
        <v>33</v>
      </c>
      <c r="B7" s="18">
        <v>8574729</v>
      </c>
      <c r="C7" s="18">
        <v>0</v>
      </c>
      <c r="D7" s="63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2275</v>
      </c>
      <c r="M7" s="64">
        <v>2275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2275</v>
      </c>
      <c r="W7" s="64">
        <v>0</v>
      </c>
      <c r="X7" s="64">
        <v>2275</v>
      </c>
      <c r="Y7" s="65">
        <v>0</v>
      </c>
      <c r="Z7" s="66">
        <v>0</v>
      </c>
    </row>
    <row r="8" spans="1:26" ht="13.5">
      <c r="A8" s="62" t="s">
        <v>34</v>
      </c>
      <c r="B8" s="18">
        <v>456456187</v>
      </c>
      <c r="C8" s="18">
        <v>0</v>
      </c>
      <c r="D8" s="63">
        <v>443936000</v>
      </c>
      <c r="E8" s="64">
        <v>443936000</v>
      </c>
      <c r="F8" s="64">
        <v>177707000</v>
      </c>
      <c r="G8" s="64">
        <v>40800</v>
      </c>
      <c r="H8" s="64">
        <v>250925</v>
      </c>
      <c r="I8" s="64">
        <v>177998725</v>
      </c>
      <c r="J8" s="64">
        <v>1143344</v>
      </c>
      <c r="K8" s="64">
        <v>547483</v>
      </c>
      <c r="L8" s="64">
        <v>145978197</v>
      </c>
      <c r="M8" s="64">
        <v>147669024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325667749</v>
      </c>
      <c r="W8" s="64">
        <v>221968000</v>
      </c>
      <c r="X8" s="64">
        <v>103699749</v>
      </c>
      <c r="Y8" s="65">
        <v>46.72</v>
      </c>
      <c r="Z8" s="66">
        <v>443936000</v>
      </c>
    </row>
    <row r="9" spans="1:26" ht="13.5">
      <c r="A9" s="62" t="s">
        <v>35</v>
      </c>
      <c r="B9" s="18">
        <v>4917498</v>
      </c>
      <c r="C9" s="18">
        <v>0</v>
      </c>
      <c r="D9" s="63">
        <v>11727000</v>
      </c>
      <c r="E9" s="64">
        <v>11727000</v>
      </c>
      <c r="F9" s="64">
        <v>232726</v>
      </c>
      <c r="G9" s="64">
        <v>121304</v>
      </c>
      <c r="H9" s="64">
        <v>94405</v>
      </c>
      <c r="I9" s="64">
        <v>448435</v>
      </c>
      <c r="J9" s="64">
        <v>100522</v>
      </c>
      <c r="K9" s="64">
        <v>15332</v>
      </c>
      <c r="L9" s="64">
        <v>127380</v>
      </c>
      <c r="M9" s="64">
        <v>243234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691669</v>
      </c>
      <c r="W9" s="64">
        <v>5863500</v>
      </c>
      <c r="X9" s="64">
        <v>-5171831</v>
      </c>
      <c r="Y9" s="65">
        <v>-88.2</v>
      </c>
      <c r="Z9" s="66">
        <v>11727000</v>
      </c>
    </row>
    <row r="10" spans="1:26" ht="25.5">
      <c r="A10" s="67" t="s">
        <v>98</v>
      </c>
      <c r="B10" s="68">
        <f>SUM(B5:B9)</f>
        <v>469948414</v>
      </c>
      <c r="C10" s="68">
        <f>SUM(C5:C9)</f>
        <v>0</v>
      </c>
      <c r="D10" s="69">
        <f aca="true" t="shared" si="0" ref="D10:Z10">SUM(D5:D9)</f>
        <v>455663000</v>
      </c>
      <c r="E10" s="70">
        <f t="shared" si="0"/>
        <v>455663000</v>
      </c>
      <c r="F10" s="70">
        <f t="shared" si="0"/>
        <v>177939726</v>
      </c>
      <c r="G10" s="70">
        <f t="shared" si="0"/>
        <v>162104</v>
      </c>
      <c r="H10" s="70">
        <f t="shared" si="0"/>
        <v>449116</v>
      </c>
      <c r="I10" s="70">
        <f t="shared" si="0"/>
        <v>178550946</v>
      </c>
      <c r="J10" s="70">
        <f t="shared" si="0"/>
        <v>1344103</v>
      </c>
      <c r="K10" s="70">
        <f t="shared" si="0"/>
        <v>694087</v>
      </c>
      <c r="L10" s="70">
        <f t="shared" si="0"/>
        <v>146166054</v>
      </c>
      <c r="M10" s="70">
        <f t="shared" si="0"/>
        <v>148204244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326755190</v>
      </c>
      <c r="W10" s="70">
        <f t="shared" si="0"/>
        <v>227831500</v>
      </c>
      <c r="X10" s="70">
        <f t="shared" si="0"/>
        <v>98923690</v>
      </c>
      <c r="Y10" s="71">
        <f>+IF(W10&lt;&gt;0,(X10/W10)*100,0)</f>
        <v>43.41967199443448</v>
      </c>
      <c r="Z10" s="72">
        <f t="shared" si="0"/>
        <v>455663000</v>
      </c>
    </row>
    <row r="11" spans="1:26" ht="13.5">
      <c r="A11" s="62" t="s">
        <v>36</v>
      </c>
      <c r="B11" s="18">
        <v>231057372</v>
      </c>
      <c r="C11" s="18">
        <v>0</v>
      </c>
      <c r="D11" s="63">
        <v>175000000</v>
      </c>
      <c r="E11" s="64">
        <v>175000000</v>
      </c>
      <c r="F11" s="64">
        <v>16899490</v>
      </c>
      <c r="G11" s="64">
        <v>16854681</v>
      </c>
      <c r="H11" s="64">
        <v>17784466</v>
      </c>
      <c r="I11" s="64">
        <v>51538637</v>
      </c>
      <c r="J11" s="64">
        <v>17585650</v>
      </c>
      <c r="K11" s="64">
        <v>26317178</v>
      </c>
      <c r="L11" s="64">
        <v>18263082</v>
      </c>
      <c r="M11" s="64">
        <v>62165910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113704547</v>
      </c>
      <c r="W11" s="64">
        <v>87500000</v>
      </c>
      <c r="X11" s="64">
        <v>26204547</v>
      </c>
      <c r="Y11" s="65">
        <v>29.95</v>
      </c>
      <c r="Z11" s="66">
        <v>175000000</v>
      </c>
    </row>
    <row r="12" spans="1:26" ht="13.5">
      <c r="A12" s="62" t="s">
        <v>37</v>
      </c>
      <c r="B12" s="18">
        <v>9380302</v>
      </c>
      <c r="C12" s="18">
        <v>0</v>
      </c>
      <c r="D12" s="63">
        <v>10000000</v>
      </c>
      <c r="E12" s="64">
        <v>10000000</v>
      </c>
      <c r="F12" s="64">
        <v>782934</v>
      </c>
      <c r="G12" s="64">
        <v>706060</v>
      </c>
      <c r="H12" s="64">
        <v>774842</v>
      </c>
      <c r="I12" s="64">
        <v>2263836</v>
      </c>
      <c r="J12" s="64">
        <v>753803</v>
      </c>
      <c r="K12" s="64">
        <v>879980</v>
      </c>
      <c r="L12" s="64">
        <v>828104</v>
      </c>
      <c r="M12" s="64">
        <v>2461887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4725723</v>
      </c>
      <c r="W12" s="64">
        <v>5000000</v>
      </c>
      <c r="X12" s="64">
        <v>-274277</v>
      </c>
      <c r="Y12" s="65">
        <v>-5.49</v>
      </c>
      <c r="Z12" s="66">
        <v>10000000</v>
      </c>
    </row>
    <row r="13" spans="1:26" ht="13.5">
      <c r="A13" s="62" t="s">
        <v>99</v>
      </c>
      <c r="B13" s="18">
        <v>168034969</v>
      </c>
      <c r="C13" s="18">
        <v>0</v>
      </c>
      <c r="D13" s="63">
        <v>7000000</v>
      </c>
      <c r="E13" s="64">
        <v>7000000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3500000</v>
      </c>
      <c r="X13" s="64">
        <v>-3500000</v>
      </c>
      <c r="Y13" s="65">
        <v>-100</v>
      </c>
      <c r="Z13" s="66">
        <v>7000000</v>
      </c>
    </row>
    <row r="14" spans="1:26" ht="13.5">
      <c r="A14" s="62" t="s">
        <v>38</v>
      </c>
      <c r="B14" s="18">
        <v>0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50400256</v>
      </c>
      <c r="M14" s="64">
        <v>50400256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50400256</v>
      </c>
      <c r="W14" s="64">
        <v>0</v>
      </c>
      <c r="X14" s="64">
        <v>50400256</v>
      </c>
      <c r="Y14" s="65">
        <v>0</v>
      </c>
      <c r="Z14" s="66">
        <v>0</v>
      </c>
    </row>
    <row r="15" spans="1:26" ht="13.5">
      <c r="A15" s="62" t="s">
        <v>39</v>
      </c>
      <c r="B15" s="18">
        <v>64007349</v>
      </c>
      <c r="C15" s="18">
        <v>0</v>
      </c>
      <c r="D15" s="63">
        <v>31750000</v>
      </c>
      <c r="E15" s="64">
        <v>31750000</v>
      </c>
      <c r="F15" s="64">
        <v>1333884</v>
      </c>
      <c r="G15" s="64">
        <v>4855461</v>
      </c>
      <c r="H15" s="64">
        <v>4635101</v>
      </c>
      <c r="I15" s="64">
        <v>10824446</v>
      </c>
      <c r="J15" s="64">
        <v>5376821</v>
      </c>
      <c r="K15" s="64">
        <v>5450345</v>
      </c>
      <c r="L15" s="64">
        <v>1233467</v>
      </c>
      <c r="M15" s="64">
        <v>12060633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22885079</v>
      </c>
      <c r="W15" s="64">
        <v>15875000</v>
      </c>
      <c r="X15" s="64">
        <v>7010079</v>
      </c>
      <c r="Y15" s="65">
        <v>44.16</v>
      </c>
      <c r="Z15" s="66">
        <v>31750000</v>
      </c>
    </row>
    <row r="16" spans="1:26" ht="13.5">
      <c r="A16" s="73" t="s">
        <v>40</v>
      </c>
      <c r="B16" s="18">
        <v>105233254</v>
      </c>
      <c r="C16" s="18">
        <v>0</v>
      </c>
      <c r="D16" s="63">
        <v>36500000</v>
      </c>
      <c r="E16" s="64">
        <v>36500000</v>
      </c>
      <c r="F16" s="64">
        <v>181140</v>
      </c>
      <c r="G16" s="64">
        <v>1811703</v>
      </c>
      <c r="H16" s="64">
        <v>14800</v>
      </c>
      <c r="I16" s="64">
        <v>2007643</v>
      </c>
      <c r="J16" s="64">
        <v>922019</v>
      </c>
      <c r="K16" s="64">
        <v>469020</v>
      </c>
      <c r="L16" s="64">
        <v>8235263</v>
      </c>
      <c r="M16" s="64">
        <v>9626302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11633945</v>
      </c>
      <c r="W16" s="64">
        <v>18250000</v>
      </c>
      <c r="X16" s="64">
        <v>-6616055</v>
      </c>
      <c r="Y16" s="65">
        <v>-36.25</v>
      </c>
      <c r="Z16" s="66">
        <v>36500000</v>
      </c>
    </row>
    <row r="17" spans="1:26" ht="13.5">
      <c r="A17" s="62" t="s">
        <v>41</v>
      </c>
      <c r="B17" s="18">
        <v>137968888</v>
      </c>
      <c r="C17" s="18">
        <v>0</v>
      </c>
      <c r="D17" s="63">
        <v>141710000</v>
      </c>
      <c r="E17" s="64">
        <v>141710000</v>
      </c>
      <c r="F17" s="64">
        <v>13461886</v>
      </c>
      <c r="G17" s="64">
        <v>22197305</v>
      </c>
      <c r="H17" s="64">
        <v>14919724</v>
      </c>
      <c r="I17" s="64">
        <v>50578915</v>
      </c>
      <c r="J17" s="64">
        <v>19100693</v>
      </c>
      <c r="K17" s="64">
        <v>39301113</v>
      </c>
      <c r="L17" s="64">
        <v>22029347</v>
      </c>
      <c r="M17" s="64">
        <v>80431153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131010068</v>
      </c>
      <c r="W17" s="64">
        <v>70855000</v>
      </c>
      <c r="X17" s="64">
        <v>60155068</v>
      </c>
      <c r="Y17" s="65">
        <v>84.9</v>
      </c>
      <c r="Z17" s="66">
        <v>141710000</v>
      </c>
    </row>
    <row r="18" spans="1:26" ht="13.5">
      <c r="A18" s="74" t="s">
        <v>42</v>
      </c>
      <c r="B18" s="75">
        <f>SUM(B11:B17)</f>
        <v>715682134</v>
      </c>
      <c r="C18" s="75">
        <f>SUM(C11:C17)</f>
        <v>0</v>
      </c>
      <c r="D18" s="76">
        <f aca="true" t="shared" si="1" ref="D18:Z18">SUM(D11:D17)</f>
        <v>401960000</v>
      </c>
      <c r="E18" s="77">
        <f t="shared" si="1"/>
        <v>401960000</v>
      </c>
      <c r="F18" s="77">
        <f t="shared" si="1"/>
        <v>32659334</v>
      </c>
      <c r="G18" s="77">
        <f t="shared" si="1"/>
        <v>46425210</v>
      </c>
      <c r="H18" s="77">
        <f t="shared" si="1"/>
        <v>38128933</v>
      </c>
      <c r="I18" s="77">
        <f t="shared" si="1"/>
        <v>117213477</v>
      </c>
      <c r="J18" s="77">
        <f t="shared" si="1"/>
        <v>43738986</v>
      </c>
      <c r="K18" s="77">
        <f t="shared" si="1"/>
        <v>72417636</v>
      </c>
      <c r="L18" s="77">
        <f t="shared" si="1"/>
        <v>100989519</v>
      </c>
      <c r="M18" s="77">
        <f t="shared" si="1"/>
        <v>217146141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334359618</v>
      </c>
      <c r="W18" s="77">
        <f t="shared" si="1"/>
        <v>200980000</v>
      </c>
      <c r="X18" s="77">
        <f t="shared" si="1"/>
        <v>133379618</v>
      </c>
      <c r="Y18" s="71">
        <f>+IF(W18&lt;&gt;0,(X18/W18)*100,0)</f>
        <v>66.36462235048263</v>
      </c>
      <c r="Z18" s="78">
        <f t="shared" si="1"/>
        <v>401960000</v>
      </c>
    </row>
    <row r="19" spans="1:26" ht="13.5">
      <c r="A19" s="74" t="s">
        <v>43</v>
      </c>
      <c r="B19" s="79">
        <f>+B10-B18</f>
        <v>-245733720</v>
      </c>
      <c r="C19" s="79">
        <f>+C10-C18</f>
        <v>0</v>
      </c>
      <c r="D19" s="80">
        <f aca="true" t="shared" si="2" ref="D19:Z19">+D10-D18</f>
        <v>53703000</v>
      </c>
      <c r="E19" s="81">
        <f t="shared" si="2"/>
        <v>53703000</v>
      </c>
      <c r="F19" s="81">
        <f t="shared" si="2"/>
        <v>145280392</v>
      </c>
      <c r="G19" s="81">
        <f t="shared" si="2"/>
        <v>-46263106</v>
      </c>
      <c r="H19" s="81">
        <f t="shared" si="2"/>
        <v>-37679817</v>
      </c>
      <c r="I19" s="81">
        <f t="shared" si="2"/>
        <v>61337469</v>
      </c>
      <c r="J19" s="81">
        <f t="shared" si="2"/>
        <v>-42394883</v>
      </c>
      <c r="K19" s="81">
        <f t="shared" si="2"/>
        <v>-71723549</v>
      </c>
      <c r="L19" s="81">
        <f t="shared" si="2"/>
        <v>45176535</v>
      </c>
      <c r="M19" s="81">
        <f t="shared" si="2"/>
        <v>-68941897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-7604428</v>
      </c>
      <c r="W19" s="81">
        <f>IF(E10=E18,0,W10-W18)</f>
        <v>26851500</v>
      </c>
      <c r="X19" s="81">
        <f t="shared" si="2"/>
        <v>-34455928</v>
      </c>
      <c r="Y19" s="82">
        <f>+IF(W19&lt;&gt;0,(X19/W19)*100,0)</f>
        <v>-128.320309852336</v>
      </c>
      <c r="Z19" s="83">
        <f t="shared" si="2"/>
        <v>53703000</v>
      </c>
    </row>
    <row r="20" spans="1:26" ht="13.5">
      <c r="A20" s="62" t="s">
        <v>44</v>
      </c>
      <c r="B20" s="18">
        <v>213713029</v>
      </c>
      <c r="C20" s="18">
        <v>0</v>
      </c>
      <c r="D20" s="63">
        <v>338102000</v>
      </c>
      <c r="E20" s="64">
        <v>338102000</v>
      </c>
      <c r="F20" s="64">
        <v>10701367</v>
      </c>
      <c r="G20" s="64">
        <v>0</v>
      </c>
      <c r="H20" s="64">
        <v>3300000</v>
      </c>
      <c r="I20" s="64">
        <v>14001367</v>
      </c>
      <c r="J20" s="64">
        <v>0</v>
      </c>
      <c r="K20" s="64">
        <v>0</v>
      </c>
      <c r="L20" s="64">
        <v>58359256</v>
      </c>
      <c r="M20" s="64">
        <v>58359256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72360623</v>
      </c>
      <c r="W20" s="64">
        <v>169051000</v>
      </c>
      <c r="X20" s="64">
        <v>-96690377</v>
      </c>
      <c r="Y20" s="65">
        <v>-57.2</v>
      </c>
      <c r="Z20" s="66">
        <v>338102000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-32020691</v>
      </c>
      <c r="C22" s="90">
        <f>SUM(C19:C21)</f>
        <v>0</v>
      </c>
      <c r="D22" s="91">
        <f aca="true" t="shared" si="3" ref="D22:Z22">SUM(D19:D21)</f>
        <v>391805000</v>
      </c>
      <c r="E22" s="92">
        <f t="shared" si="3"/>
        <v>391805000</v>
      </c>
      <c r="F22" s="92">
        <f t="shared" si="3"/>
        <v>155981759</v>
      </c>
      <c r="G22" s="92">
        <f t="shared" si="3"/>
        <v>-46263106</v>
      </c>
      <c r="H22" s="92">
        <f t="shared" si="3"/>
        <v>-34379817</v>
      </c>
      <c r="I22" s="92">
        <f t="shared" si="3"/>
        <v>75338836</v>
      </c>
      <c r="J22" s="92">
        <f t="shared" si="3"/>
        <v>-42394883</v>
      </c>
      <c r="K22" s="92">
        <f t="shared" si="3"/>
        <v>-71723549</v>
      </c>
      <c r="L22" s="92">
        <f t="shared" si="3"/>
        <v>103535791</v>
      </c>
      <c r="M22" s="92">
        <f t="shared" si="3"/>
        <v>-10582641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64756195</v>
      </c>
      <c r="W22" s="92">
        <f t="shared" si="3"/>
        <v>195902500</v>
      </c>
      <c r="X22" s="92">
        <f t="shared" si="3"/>
        <v>-131146305</v>
      </c>
      <c r="Y22" s="93">
        <f>+IF(W22&lt;&gt;0,(X22/W22)*100,0)</f>
        <v>-66.94468166562449</v>
      </c>
      <c r="Z22" s="94">
        <f t="shared" si="3"/>
        <v>391805000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-32020691</v>
      </c>
      <c r="C24" s="79">
        <f>SUM(C22:C23)</f>
        <v>0</v>
      </c>
      <c r="D24" s="80">
        <f aca="true" t="shared" si="4" ref="D24:Z24">SUM(D22:D23)</f>
        <v>391805000</v>
      </c>
      <c r="E24" s="81">
        <f t="shared" si="4"/>
        <v>391805000</v>
      </c>
      <c r="F24" s="81">
        <f t="shared" si="4"/>
        <v>155981759</v>
      </c>
      <c r="G24" s="81">
        <f t="shared" si="4"/>
        <v>-46263106</v>
      </c>
      <c r="H24" s="81">
        <f t="shared" si="4"/>
        <v>-34379817</v>
      </c>
      <c r="I24" s="81">
        <f t="shared" si="4"/>
        <v>75338836</v>
      </c>
      <c r="J24" s="81">
        <f t="shared" si="4"/>
        <v>-42394883</v>
      </c>
      <c r="K24" s="81">
        <f t="shared" si="4"/>
        <v>-71723549</v>
      </c>
      <c r="L24" s="81">
        <f t="shared" si="4"/>
        <v>103535791</v>
      </c>
      <c r="M24" s="81">
        <f t="shared" si="4"/>
        <v>-10582641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64756195</v>
      </c>
      <c r="W24" s="81">
        <f t="shared" si="4"/>
        <v>195902500</v>
      </c>
      <c r="X24" s="81">
        <f t="shared" si="4"/>
        <v>-131146305</v>
      </c>
      <c r="Y24" s="82">
        <f>+IF(W24&lt;&gt;0,(X24/W24)*100,0)</f>
        <v>-66.94468166562449</v>
      </c>
      <c r="Z24" s="83">
        <f t="shared" si="4"/>
        <v>391805000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330305000</v>
      </c>
      <c r="E27" s="104">
        <v>330305000</v>
      </c>
      <c r="F27" s="104">
        <v>11365042</v>
      </c>
      <c r="G27" s="104">
        <v>49634836</v>
      </c>
      <c r="H27" s="104">
        <v>4500323</v>
      </c>
      <c r="I27" s="104">
        <v>65500201</v>
      </c>
      <c r="J27" s="104">
        <v>38347064</v>
      </c>
      <c r="K27" s="104">
        <v>27666583</v>
      </c>
      <c r="L27" s="104">
        <v>27691257</v>
      </c>
      <c r="M27" s="104">
        <v>93704904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159205105</v>
      </c>
      <c r="W27" s="104">
        <v>165152500</v>
      </c>
      <c r="X27" s="104">
        <v>-5947395</v>
      </c>
      <c r="Y27" s="105">
        <v>-3.6</v>
      </c>
      <c r="Z27" s="106">
        <v>330305000</v>
      </c>
    </row>
    <row r="28" spans="1:26" ht="13.5">
      <c r="A28" s="107" t="s">
        <v>44</v>
      </c>
      <c r="B28" s="18">
        <v>0</v>
      </c>
      <c r="C28" s="18">
        <v>0</v>
      </c>
      <c r="D28" s="63">
        <v>268102000</v>
      </c>
      <c r="E28" s="64">
        <v>268102000</v>
      </c>
      <c r="F28" s="64">
        <v>9514693</v>
      </c>
      <c r="G28" s="64">
        <v>33998825</v>
      </c>
      <c r="H28" s="64">
        <v>4434621</v>
      </c>
      <c r="I28" s="64">
        <v>47948139</v>
      </c>
      <c r="J28" s="64">
        <v>30462036</v>
      </c>
      <c r="K28" s="64">
        <v>16443387</v>
      </c>
      <c r="L28" s="64">
        <v>20232595</v>
      </c>
      <c r="M28" s="64">
        <v>67138018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115086157</v>
      </c>
      <c r="W28" s="64">
        <v>134051000</v>
      </c>
      <c r="X28" s="64">
        <v>-18964843</v>
      </c>
      <c r="Y28" s="65">
        <v>-14.15</v>
      </c>
      <c r="Z28" s="66">
        <v>268102000</v>
      </c>
    </row>
    <row r="29" spans="1:26" ht="13.5">
      <c r="A29" s="62" t="s">
        <v>103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744841</v>
      </c>
      <c r="K29" s="64">
        <v>0</v>
      </c>
      <c r="L29" s="64">
        <v>0</v>
      </c>
      <c r="M29" s="64">
        <v>744841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744841</v>
      </c>
      <c r="W29" s="64">
        <v>0</v>
      </c>
      <c r="X29" s="64">
        <v>744841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8500000</v>
      </c>
      <c r="E30" s="64">
        <v>8500000</v>
      </c>
      <c r="F30" s="64">
        <v>196064</v>
      </c>
      <c r="G30" s="64">
        <v>6598392</v>
      </c>
      <c r="H30" s="64">
        <v>0</v>
      </c>
      <c r="I30" s="64">
        <v>6794456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6794456</v>
      </c>
      <c r="W30" s="64">
        <v>4250000</v>
      </c>
      <c r="X30" s="64">
        <v>2544456</v>
      </c>
      <c r="Y30" s="65">
        <v>59.87</v>
      </c>
      <c r="Z30" s="66">
        <v>8500000</v>
      </c>
    </row>
    <row r="31" spans="1:26" ht="13.5">
      <c r="A31" s="62" t="s">
        <v>49</v>
      </c>
      <c r="B31" s="18">
        <v>0</v>
      </c>
      <c r="C31" s="18">
        <v>0</v>
      </c>
      <c r="D31" s="63">
        <v>53703000</v>
      </c>
      <c r="E31" s="64">
        <v>53703000</v>
      </c>
      <c r="F31" s="64">
        <v>1654285</v>
      </c>
      <c r="G31" s="64">
        <v>9037619</v>
      </c>
      <c r="H31" s="64">
        <v>65702</v>
      </c>
      <c r="I31" s="64">
        <v>10757606</v>
      </c>
      <c r="J31" s="64">
        <v>7140187</v>
      </c>
      <c r="K31" s="64">
        <v>11223196</v>
      </c>
      <c r="L31" s="64">
        <v>7458662</v>
      </c>
      <c r="M31" s="64">
        <v>25822045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36579651</v>
      </c>
      <c r="W31" s="64">
        <v>26851500</v>
      </c>
      <c r="X31" s="64">
        <v>9728151</v>
      </c>
      <c r="Y31" s="65">
        <v>36.23</v>
      </c>
      <c r="Z31" s="66">
        <v>53703000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330305000</v>
      </c>
      <c r="E32" s="104">
        <f t="shared" si="5"/>
        <v>330305000</v>
      </c>
      <c r="F32" s="104">
        <f t="shared" si="5"/>
        <v>11365042</v>
      </c>
      <c r="G32" s="104">
        <f t="shared" si="5"/>
        <v>49634836</v>
      </c>
      <c r="H32" s="104">
        <f t="shared" si="5"/>
        <v>4500323</v>
      </c>
      <c r="I32" s="104">
        <f t="shared" si="5"/>
        <v>65500201</v>
      </c>
      <c r="J32" s="104">
        <f t="shared" si="5"/>
        <v>38347064</v>
      </c>
      <c r="K32" s="104">
        <f t="shared" si="5"/>
        <v>27666583</v>
      </c>
      <c r="L32" s="104">
        <f t="shared" si="5"/>
        <v>27691257</v>
      </c>
      <c r="M32" s="104">
        <f t="shared" si="5"/>
        <v>93704904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159205105</v>
      </c>
      <c r="W32" s="104">
        <f t="shared" si="5"/>
        <v>165152500</v>
      </c>
      <c r="X32" s="104">
        <f t="shared" si="5"/>
        <v>-5947395</v>
      </c>
      <c r="Y32" s="105">
        <f>+IF(W32&lt;&gt;0,(X32/W32)*100,0)</f>
        <v>-3.6011534793599855</v>
      </c>
      <c r="Z32" s="106">
        <f t="shared" si="5"/>
        <v>330305000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114269210</v>
      </c>
      <c r="C35" s="18">
        <v>0</v>
      </c>
      <c r="D35" s="63">
        <v>39093357</v>
      </c>
      <c r="E35" s="64">
        <v>39093357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19546679</v>
      </c>
      <c r="X35" s="64">
        <v>-19546679</v>
      </c>
      <c r="Y35" s="65">
        <v>-100</v>
      </c>
      <c r="Z35" s="66">
        <v>39093357</v>
      </c>
    </row>
    <row r="36" spans="1:26" ht="13.5">
      <c r="A36" s="62" t="s">
        <v>53</v>
      </c>
      <c r="B36" s="18">
        <v>1750376209</v>
      </c>
      <c r="C36" s="18">
        <v>0</v>
      </c>
      <c r="D36" s="63">
        <v>303179785</v>
      </c>
      <c r="E36" s="64">
        <v>303179785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151589893</v>
      </c>
      <c r="X36" s="64">
        <v>-151589893</v>
      </c>
      <c r="Y36" s="65">
        <v>-100</v>
      </c>
      <c r="Z36" s="66">
        <v>303179785</v>
      </c>
    </row>
    <row r="37" spans="1:26" ht="13.5">
      <c r="A37" s="62" t="s">
        <v>54</v>
      </c>
      <c r="B37" s="18">
        <v>376706016</v>
      </c>
      <c r="C37" s="18">
        <v>0</v>
      </c>
      <c r="D37" s="63">
        <v>241501946</v>
      </c>
      <c r="E37" s="64">
        <v>241501946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120750973</v>
      </c>
      <c r="X37" s="64">
        <v>-120750973</v>
      </c>
      <c r="Y37" s="65">
        <v>-100</v>
      </c>
      <c r="Z37" s="66">
        <v>241501946</v>
      </c>
    </row>
    <row r="38" spans="1:26" ht="13.5">
      <c r="A38" s="62" t="s">
        <v>55</v>
      </c>
      <c r="B38" s="18">
        <v>0</v>
      </c>
      <c r="C38" s="18">
        <v>0</v>
      </c>
      <c r="D38" s="63">
        <v>19955827</v>
      </c>
      <c r="E38" s="64">
        <v>19955827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9977914</v>
      </c>
      <c r="X38" s="64">
        <v>-9977914</v>
      </c>
      <c r="Y38" s="65">
        <v>-100</v>
      </c>
      <c r="Z38" s="66">
        <v>19955827</v>
      </c>
    </row>
    <row r="39" spans="1:26" ht="13.5">
      <c r="A39" s="62" t="s">
        <v>56</v>
      </c>
      <c r="B39" s="18">
        <v>1487939403</v>
      </c>
      <c r="C39" s="18">
        <v>0</v>
      </c>
      <c r="D39" s="63">
        <v>80815369</v>
      </c>
      <c r="E39" s="64">
        <v>80815369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40407685</v>
      </c>
      <c r="X39" s="64">
        <v>-40407685</v>
      </c>
      <c r="Y39" s="65">
        <v>-100</v>
      </c>
      <c r="Z39" s="66">
        <v>80815369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484712152</v>
      </c>
      <c r="C42" s="18">
        <v>0</v>
      </c>
      <c r="D42" s="63">
        <v>391805000</v>
      </c>
      <c r="E42" s="64">
        <v>391805000</v>
      </c>
      <c r="F42" s="64">
        <v>178375433</v>
      </c>
      <c r="G42" s="64">
        <v>-47477570</v>
      </c>
      <c r="H42" s="64">
        <v>-19903519</v>
      </c>
      <c r="I42" s="64">
        <v>110994344</v>
      </c>
      <c r="J42" s="64">
        <v>48260912</v>
      </c>
      <c r="K42" s="64">
        <v>-18002909</v>
      </c>
      <c r="L42" s="64">
        <v>86683986</v>
      </c>
      <c r="M42" s="64">
        <v>116941989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227936333</v>
      </c>
      <c r="W42" s="64">
        <v>397122166</v>
      </c>
      <c r="X42" s="64">
        <v>-169185833</v>
      </c>
      <c r="Y42" s="65">
        <v>-42.6</v>
      </c>
      <c r="Z42" s="66">
        <v>391805000</v>
      </c>
    </row>
    <row r="43" spans="1:26" ht="13.5">
      <c r="A43" s="62" t="s">
        <v>59</v>
      </c>
      <c r="B43" s="18">
        <v>474823246</v>
      </c>
      <c r="C43" s="18">
        <v>0</v>
      </c>
      <c r="D43" s="63">
        <v>-330305000</v>
      </c>
      <c r="E43" s="64">
        <v>-330305000</v>
      </c>
      <c r="F43" s="64">
        <v>-78227864</v>
      </c>
      <c r="G43" s="64">
        <v>-56362247</v>
      </c>
      <c r="H43" s="64">
        <v>-4500323</v>
      </c>
      <c r="I43" s="64">
        <v>-139090434</v>
      </c>
      <c r="J43" s="64">
        <v>-10412961</v>
      </c>
      <c r="K43" s="64">
        <v>-16968393</v>
      </c>
      <c r="L43" s="64">
        <v>-81383462</v>
      </c>
      <c r="M43" s="64">
        <v>-108764816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-247855250</v>
      </c>
      <c r="W43" s="64">
        <v>-165152502</v>
      </c>
      <c r="X43" s="64">
        <v>-82702748</v>
      </c>
      <c r="Y43" s="65">
        <v>50.08</v>
      </c>
      <c r="Z43" s="66">
        <v>-330305000</v>
      </c>
    </row>
    <row r="44" spans="1:26" ht="13.5">
      <c r="A44" s="62" t="s">
        <v>60</v>
      </c>
      <c r="B44" s="18">
        <v>0</v>
      </c>
      <c r="C44" s="18">
        <v>0</v>
      </c>
      <c r="D44" s="63">
        <v>-61500000</v>
      </c>
      <c r="E44" s="64">
        <v>-61500000</v>
      </c>
      <c r="F44" s="64">
        <v>-1511539</v>
      </c>
      <c r="G44" s="64">
        <v>38881545</v>
      </c>
      <c r="H44" s="64">
        <v>0</v>
      </c>
      <c r="I44" s="64">
        <v>37370006</v>
      </c>
      <c r="J44" s="64">
        <v>0</v>
      </c>
      <c r="K44" s="64">
        <v>-25176762</v>
      </c>
      <c r="L44" s="64">
        <v>10864759</v>
      </c>
      <c r="M44" s="64">
        <v>-14312003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23058003</v>
      </c>
      <c r="W44" s="64">
        <v>-26500000</v>
      </c>
      <c r="X44" s="64">
        <v>49558003</v>
      </c>
      <c r="Y44" s="65">
        <v>-187.01</v>
      </c>
      <c r="Z44" s="66">
        <v>-61500000</v>
      </c>
    </row>
    <row r="45" spans="1:26" ht="13.5">
      <c r="A45" s="74" t="s">
        <v>61</v>
      </c>
      <c r="B45" s="21">
        <v>1050174987</v>
      </c>
      <c r="C45" s="21">
        <v>0</v>
      </c>
      <c r="D45" s="103">
        <v>0</v>
      </c>
      <c r="E45" s="104">
        <v>0</v>
      </c>
      <c r="F45" s="104">
        <v>98561894</v>
      </c>
      <c r="G45" s="104">
        <v>33603622</v>
      </c>
      <c r="H45" s="104">
        <v>9199780</v>
      </c>
      <c r="I45" s="104">
        <v>9199780</v>
      </c>
      <c r="J45" s="104">
        <v>47047731</v>
      </c>
      <c r="K45" s="104">
        <v>-13100333</v>
      </c>
      <c r="L45" s="104">
        <v>3064950</v>
      </c>
      <c r="M45" s="104">
        <v>3064950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3064950</v>
      </c>
      <c r="W45" s="104">
        <v>205469664</v>
      </c>
      <c r="X45" s="104">
        <v>-202404714</v>
      </c>
      <c r="Y45" s="105">
        <v>-98.51</v>
      </c>
      <c r="Z45" s="106">
        <v>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4"/>
      <c r="R47" s="124"/>
      <c r="S47" s="124"/>
      <c r="T47" s="124"/>
      <c r="U47" s="124"/>
      <c r="V47" s="123" t="s">
        <v>94</v>
      </c>
      <c r="W47" s="123" t="s">
        <v>95</v>
      </c>
      <c r="X47" s="123" t="s">
        <v>96</v>
      </c>
      <c r="Y47" s="123" t="s">
        <v>97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0</v>
      </c>
      <c r="C49" s="56">
        <v>0</v>
      </c>
      <c r="D49" s="133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36874411</v>
      </c>
      <c r="C51" s="56">
        <v>0</v>
      </c>
      <c r="D51" s="133">
        <v>3179738</v>
      </c>
      <c r="E51" s="58">
        <v>169450</v>
      </c>
      <c r="F51" s="58">
        <v>0</v>
      </c>
      <c r="G51" s="58">
        <v>0</v>
      </c>
      <c r="H51" s="58">
        <v>0</v>
      </c>
      <c r="I51" s="58">
        <v>164286</v>
      </c>
      <c r="J51" s="58">
        <v>0</v>
      </c>
      <c r="K51" s="58">
        <v>0</v>
      </c>
      <c r="L51" s="58">
        <v>0</v>
      </c>
      <c r="M51" s="58">
        <v>126240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11081218</v>
      </c>
      <c r="W51" s="58">
        <v>0</v>
      </c>
      <c r="X51" s="58">
        <v>0</v>
      </c>
      <c r="Y51" s="58">
        <v>51595343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/>
      <c r="C67" s="23"/>
      <c r="D67" s="24"/>
      <c r="E67" s="25"/>
      <c r="F67" s="25"/>
      <c r="G67" s="25"/>
      <c r="H67" s="25">
        <v>103786</v>
      </c>
      <c r="I67" s="25">
        <v>103786</v>
      </c>
      <c r="J67" s="25">
        <v>100237</v>
      </c>
      <c r="K67" s="25">
        <v>131272</v>
      </c>
      <c r="L67" s="25">
        <v>58202</v>
      </c>
      <c r="M67" s="25">
        <v>289711</v>
      </c>
      <c r="N67" s="25"/>
      <c r="O67" s="25"/>
      <c r="P67" s="25"/>
      <c r="Q67" s="25"/>
      <c r="R67" s="25"/>
      <c r="S67" s="25"/>
      <c r="T67" s="25"/>
      <c r="U67" s="25"/>
      <c r="V67" s="25">
        <v>393497</v>
      </c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>
        <v>103786</v>
      </c>
      <c r="I69" s="20">
        <v>103786</v>
      </c>
      <c r="J69" s="20">
        <v>100237</v>
      </c>
      <c r="K69" s="20">
        <v>131272</v>
      </c>
      <c r="L69" s="20">
        <v>58202</v>
      </c>
      <c r="M69" s="20">
        <v>289711</v>
      </c>
      <c r="N69" s="20"/>
      <c r="O69" s="20"/>
      <c r="P69" s="20"/>
      <c r="Q69" s="20"/>
      <c r="R69" s="20"/>
      <c r="S69" s="20"/>
      <c r="T69" s="20"/>
      <c r="U69" s="20"/>
      <c r="V69" s="20">
        <v>393497</v>
      </c>
      <c r="W69" s="20"/>
      <c r="X69" s="20"/>
      <c r="Y69" s="19"/>
      <c r="Z69" s="22"/>
    </row>
    <row r="70" spans="1:26" ht="13.5" hidden="1">
      <c r="A70" s="38" t="s">
        <v>106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107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108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109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>
        <v>103786</v>
      </c>
      <c r="I74" s="20">
        <v>103786</v>
      </c>
      <c r="J74" s="20">
        <v>100237</v>
      </c>
      <c r="K74" s="20">
        <v>131272</v>
      </c>
      <c r="L74" s="20">
        <v>58202</v>
      </c>
      <c r="M74" s="20">
        <v>289711</v>
      </c>
      <c r="N74" s="20"/>
      <c r="O74" s="20"/>
      <c r="P74" s="20"/>
      <c r="Q74" s="20"/>
      <c r="R74" s="20"/>
      <c r="S74" s="20"/>
      <c r="T74" s="20"/>
      <c r="U74" s="20"/>
      <c r="V74" s="20">
        <v>393497</v>
      </c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113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106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108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109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77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27872109</v>
      </c>
      <c r="C5" s="18">
        <v>0</v>
      </c>
      <c r="D5" s="63">
        <v>26645518</v>
      </c>
      <c r="E5" s="64">
        <v>26645518</v>
      </c>
      <c r="F5" s="64">
        <v>28140317</v>
      </c>
      <c r="G5" s="64">
        <v>2004485</v>
      </c>
      <c r="H5" s="64">
        <v>-132282</v>
      </c>
      <c r="I5" s="64">
        <v>30012520</v>
      </c>
      <c r="J5" s="64">
        <v>-135262</v>
      </c>
      <c r="K5" s="64">
        <v>-73167</v>
      </c>
      <c r="L5" s="64">
        <v>0</v>
      </c>
      <c r="M5" s="64">
        <v>-208429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29804091</v>
      </c>
      <c r="W5" s="64">
        <v>13322759</v>
      </c>
      <c r="X5" s="64">
        <v>16481332</v>
      </c>
      <c r="Y5" s="65">
        <v>123.71</v>
      </c>
      <c r="Z5" s="66">
        <v>26645518</v>
      </c>
    </row>
    <row r="6" spans="1:26" ht="13.5">
      <c r="A6" s="62" t="s">
        <v>32</v>
      </c>
      <c r="B6" s="18">
        <v>127324183</v>
      </c>
      <c r="C6" s="18">
        <v>0</v>
      </c>
      <c r="D6" s="63">
        <v>152715338</v>
      </c>
      <c r="E6" s="64">
        <v>152715338</v>
      </c>
      <c r="F6" s="64">
        <v>21839658</v>
      </c>
      <c r="G6" s="64">
        <v>18077070</v>
      </c>
      <c r="H6" s="64">
        <v>12503050</v>
      </c>
      <c r="I6" s="64">
        <v>52419778</v>
      </c>
      <c r="J6" s="64">
        <v>15463435</v>
      </c>
      <c r="K6" s="64">
        <v>3508539</v>
      </c>
      <c r="L6" s="64">
        <v>11449967</v>
      </c>
      <c r="M6" s="64">
        <v>30421941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82841719</v>
      </c>
      <c r="W6" s="64">
        <v>76357669</v>
      </c>
      <c r="X6" s="64">
        <v>6484050</v>
      </c>
      <c r="Y6" s="65">
        <v>8.49</v>
      </c>
      <c r="Z6" s="66">
        <v>152715338</v>
      </c>
    </row>
    <row r="7" spans="1:26" ht="13.5">
      <c r="A7" s="62" t="s">
        <v>33</v>
      </c>
      <c r="B7" s="18">
        <v>593214</v>
      </c>
      <c r="C7" s="18">
        <v>0</v>
      </c>
      <c r="D7" s="63">
        <v>596000</v>
      </c>
      <c r="E7" s="64">
        <v>596000</v>
      </c>
      <c r="F7" s="64">
        <v>27331</v>
      </c>
      <c r="G7" s="64">
        <v>39609</v>
      </c>
      <c r="H7" s="64">
        <v>43053</v>
      </c>
      <c r="I7" s="64">
        <v>109993</v>
      </c>
      <c r="J7" s="64">
        <v>41803</v>
      </c>
      <c r="K7" s="64">
        <v>52620</v>
      </c>
      <c r="L7" s="64">
        <v>77802</v>
      </c>
      <c r="M7" s="64">
        <v>172225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282218</v>
      </c>
      <c r="W7" s="64">
        <v>298000</v>
      </c>
      <c r="X7" s="64">
        <v>-15782</v>
      </c>
      <c r="Y7" s="65">
        <v>-5.3</v>
      </c>
      <c r="Z7" s="66">
        <v>596000</v>
      </c>
    </row>
    <row r="8" spans="1:26" ht="13.5">
      <c r="A8" s="62" t="s">
        <v>34</v>
      </c>
      <c r="B8" s="18">
        <v>58826208</v>
      </c>
      <c r="C8" s="18">
        <v>0</v>
      </c>
      <c r="D8" s="63">
        <v>54331000</v>
      </c>
      <c r="E8" s="64">
        <v>54331000</v>
      </c>
      <c r="F8" s="64">
        <v>15971000</v>
      </c>
      <c r="G8" s="64">
        <v>8047636</v>
      </c>
      <c r="H8" s="64">
        <v>1224742</v>
      </c>
      <c r="I8" s="64">
        <v>25243378</v>
      </c>
      <c r="J8" s="64">
        <v>1278651</v>
      </c>
      <c r="K8" s="64">
        <v>12238485</v>
      </c>
      <c r="L8" s="64">
        <v>3295348</v>
      </c>
      <c r="M8" s="64">
        <v>16812484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42055862</v>
      </c>
      <c r="W8" s="64">
        <v>27165500</v>
      </c>
      <c r="X8" s="64">
        <v>14890362</v>
      </c>
      <c r="Y8" s="65">
        <v>54.81</v>
      </c>
      <c r="Z8" s="66">
        <v>54331000</v>
      </c>
    </row>
    <row r="9" spans="1:26" ht="13.5">
      <c r="A9" s="62" t="s">
        <v>35</v>
      </c>
      <c r="B9" s="18">
        <v>24314249</v>
      </c>
      <c r="C9" s="18">
        <v>0</v>
      </c>
      <c r="D9" s="63">
        <v>23679070</v>
      </c>
      <c r="E9" s="64">
        <v>23679070</v>
      </c>
      <c r="F9" s="64">
        <v>1700079</v>
      </c>
      <c r="G9" s="64">
        <v>1870044</v>
      </c>
      <c r="H9" s="64">
        <v>1590049</v>
      </c>
      <c r="I9" s="64">
        <v>5160172</v>
      </c>
      <c r="J9" s="64">
        <v>1907480</v>
      </c>
      <c r="K9" s="64">
        <v>2434611</v>
      </c>
      <c r="L9" s="64">
        <v>1742298</v>
      </c>
      <c r="M9" s="64">
        <v>6084389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11244561</v>
      </c>
      <c r="W9" s="64">
        <v>11839535</v>
      </c>
      <c r="X9" s="64">
        <v>-594974</v>
      </c>
      <c r="Y9" s="65">
        <v>-5.03</v>
      </c>
      <c r="Z9" s="66">
        <v>23679070</v>
      </c>
    </row>
    <row r="10" spans="1:26" ht="25.5">
      <c r="A10" s="67" t="s">
        <v>98</v>
      </c>
      <c r="B10" s="68">
        <f>SUM(B5:B9)</f>
        <v>238929963</v>
      </c>
      <c r="C10" s="68">
        <f>SUM(C5:C9)</f>
        <v>0</v>
      </c>
      <c r="D10" s="69">
        <f aca="true" t="shared" si="0" ref="D10:Z10">SUM(D5:D9)</f>
        <v>257966926</v>
      </c>
      <c r="E10" s="70">
        <f t="shared" si="0"/>
        <v>257966926</v>
      </c>
      <c r="F10" s="70">
        <f t="shared" si="0"/>
        <v>67678385</v>
      </c>
      <c r="G10" s="70">
        <f t="shared" si="0"/>
        <v>30038844</v>
      </c>
      <c r="H10" s="70">
        <f t="shared" si="0"/>
        <v>15228612</v>
      </c>
      <c r="I10" s="70">
        <f t="shared" si="0"/>
        <v>112945841</v>
      </c>
      <c r="J10" s="70">
        <f t="shared" si="0"/>
        <v>18556107</v>
      </c>
      <c r="K10" s="70">
        <f t="shared" si="0"/>
        <v>18161088</v>
      </c>
      <c r="L10" s="70">
        <f t="shared" si="0"/>
        <v>16565415</v>
      </c>
      <c r="M10" s="70">
        <f t="shared" si="0"/>
        <v>53282610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166228451</v>
      </c>
      <c r="W10" s="70">
        <f t="shared" si="0"/>
        <v>128983463</v>
      </c>
      <c r="X10" s="70">
        <f t="shared" si="0"/>
        <v>37244988</v>
      </c>
      <c r="Y10" s="71">
        <f>+IF(W10&lt;&gt;0,(X10/W10)*100,0)</f>
        <v>28.875785417546123</v>
      </c>
      <c r="Z10" s="72">
        <f t="shared" si="0"/>
        <v>257966926</v>
      </c>
    </row>
    <row r="11" spans="1:26" ht="13.5">
      <c r="A11" s="62" t="s">
        <v>36</v>
      </c>
      <c r="B11" s="18">
        <v>89168571</v>
      </c>
      <c r="C11" s="18">
        <v>0</v>
      </c>
      <c r="D11" s="63">
        <v>106286176</v>
      </c>
      <c r="E11" s="64">
        <v>106286176</v>
      </c>
      <c r="F11" s="64">
        <v>8482743</v>
      </c>
      <c r="G11" s="64">
        <v>8747706</v>
      </c>
      <c r="H11" s="64">
        <v>8615586</v>
      </c>
      <c r="I11" s="64">
        <v>25846035</v>
      </c>
      <c r="J11" s="64">
        <v>8505562</v>
      </c>
      <c r="K11" s="64">
        <v>8762364</v>
      </c>
      <c r="L11" s="64">
        <v>8705942</v>
      </c>
      <c r="M11" s="64">
        <v>25973868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51819903</v>
      </c>
      <c r="W11" s="64">
        <v>53143088</v>
      </c>
      <c r="X11" s="64">
        <v>-1323185</v>
      </c>
      <c r="Y11" s="65">
        <v>-2.49</v>
      </c>
      <c r="Z11" s="66">
        <v>106286176</v>
      </c>
    </row>
    <row r="12" spans="1:26" ht="13.5">
      <c r="A12" s="62" t="s">
        <v>37</v>
      </c>
      <c r="B12" s="18">
        <v>4602514</v>
      </c>
      <c r="C12" s="18">
        <v>0</v>
      </c>
      <c r="D12" s="63">
        <v>4805738</v>
      </c>
      <c r="E12" s="64">
        <v>4805738</v>
      </c>
      <c r="F12" s="64">
        <v>383399</v>
      </c>
      <c r="G12" s="64">
        <v>457911</v>
      </c>
      <c r="H12" s="64">
        <v>443792</v>
      </c>
      <c r="I12" s="64">
        <v>1285102</v>
      </c>
      <c r="J12" s="64">
        <v>452078</v>
      </c>
      <c r="K12" s="64">
        <v>456836</v>
      </c>
      <c r="L12" s="64">
        <v>456852</v>
      </c>
      <c r="M12" s="64">
        <v>1365766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2650868</v>
      </c>
      <c r="W12" s="64">
        <v>2402869</v>
      </c>
      <c r="X12" s="64">
        <v>247999</v>
      </c>
      <c r="Y12" s="65">
        <v>10.32</v>
      </c>
      <c r="Z12" s="66">
        <v>4805738</v>
      </c>
    </row>
    <row r="13" spans="1:26" ht="13.5">
      <c r="A13" s="62" t="s">
        <v>99</v>
      </c>
      <c r="B13" s="18">
        <v>47220809</v>
      </c>
      <c r="C13" s="18">
        <v>0</v>
      </c>
      <c r="D13" s="63">
        <v>55363536</v>
      </c>
      <c r="E13" s="64">
        <v>55363536</v>
      </c>
      <c r="F13" s="64">
        <v>4019928</v>
      </c>
      <c r="G13" s="64">
        <v>3480072</v>
      </c>
      <c r="H13" s="64">
        <v>3750000</v>
      </c>
      <c r="I13" s="64">
        <v>11250000</v>
      </c>
      <c r="J13" s="64">
        <v>3750000</v>
      </c>
      <c r="K13" s="64">
        <v>3750000</v>
      </c>
      <c r="L13" s="64">
        <v>3750000</v>
      </c>
      <c r="M13" s="64">
        <v>11250000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22500000</v>
      </c>
      <c r="W13" s="64">
        <v>27681768</v>
      </c>
      <c r="X13" s="64">
        <v>-5181768</v>
      </c>
      <c r="Y13" s="65">
        <v>-18.72</v>
      </c>
      <c r="Z13" s="66">
        <v>55363536</v>
      </c>
    </row>
    <row r="14" spans="1:26" ht="13.5">
      <c r="A14" s="62" t="s">
        <v>38</v>
      </c>
      <c r="B14" s="18">
        <v>18755914</v>
      </c>
      <c r="C14" s="18">
        <v>0</v>
      </c>
      <c r="D14" s="63">
        <v>5723396</v>
      </c>
      <c r="E14" s="64">
        <v>5723396</v>
      </c>
      <c r="F14" s="64">
        <v>456301</v>
      </c>
      <c r="G14" s="64">
        <v>1746300</v>
      </c>
      <c r="H14" s="64">
        <v>1092486</v>
      </c>
      <c r="I14" s="64">
        <v>3295087</v>
      </c>
      <c r="J14" s="64">
        <v>1275963</v>
      </c>
      <c r="K14" s="64">
        <v>1700145</v>
      </c>
      <c r="L14" s="64">
        <v>1287859</v>
      </c>
      <c r="M14" s="64">
        <v>4263967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7559054</v>
      </c>
      <c r="W14" s="64">
        <v>2861698</v>
      </c>
      <c r="X14" s="64">
        <v>4697356</v>
      </c>
      <c r="Y14" s="65">
        <v>164.15</v>
      </c>
      <c r="Z14" s="66">
        <v>5723396</v>
      </c>
    </row>
    <row r="15" spans="1:26" ht="13.5">
      <c r="A15" s="62" t="s">
        <v>39</v>
      </c>
      <c r="B15" s="18">
        <v>84079157</v>
      </c>
      <c r="C15" s="18">
        <v>0</v>
      </c>
      <c r="D15" s="63">
        <v>97713439</v>
      </c>
      <c r="E15" s="64">
        <v>97713439</v>
      </c>
      <c r="F15" s="64">
        <v>9448838</v>
      </c>
      <c r="G15" s="64">
        <v>9558471</v>
      </c>
      <c r="H15" s="64">
        <v>6191542</v>
      </c>
      <c r="I15" s="64">
        <v>25198851</v>
      </c>
      <c r="J15" s="64">
        <v>5925065</v>
      </c>
      <c r="K15" s="64">
        <v>5333961</v>
      </c>
      <c r="L15" s="64">
        <v>6313786</v>
      </c>
      <c r="M15" s="64">
        <v>17572812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42771663</v>
      </c>
      <c r="W15" s="64">
        <v>48856720</v>
      </c>
      <c r="X15" s="64">
        <v>-6085057</v>
      </c>
      <c r="Y15" s="65">
        <v>-12.45</v>
      </c>
      <c r="Z15" s="66">
        <v>97713439</v>
      </c>
    </row>
    <row r="16" spans="1:26" ht="13.5">
      <c r="A16" s="73" t="s">
        <v>40</v>
      </c>
      <c r="B16" s="18">
        <v>1686644</v>
      </c>
      <c r="C16" s="18">
        <v>0</v>
      </c>
      <c r="D16" s="63">
        <v>1563840</v>
      </c>
      <c r="E16" s="64">
        <v>1563840</v>
      </c>
      <c r="F16" s="64">
        <v>80025</v>
      </c>
      <c r="G16" s="64">
        <v>78000</v>
      </c>
      <c r="H16" s="64">
        <v>77000</v>
      </c>
      <c r="I16" s="64">
        <v>235025</v>
      </c>
      <c r="J16" s="64">
        <v>210384</v>
      </c>
      <c r="K16" s="64">
        <v>-260959</v>
      </c>
      <c r="L16" s="64">
        <v>18355</v>
      </c>
      <c r="M16" s="64">
        <v>-32220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202805</v>
      </c>
      <c r="W16" s="64">
        <v>781920</v>
      </c>
      <c r="X16" s="64">
        <v>-579115</v>
      </c>
      <c r="Y16" s="65">
        <v>-74.06</v>
      </c>
      <c r="Z16" s="66">
        <v>1563840</v>
      </c>
    </row>
    <row r="17" spans="1:26" ht="13.5">
      <c r="A17" s="62" t="s">
        <v>41</v>
      </c>
      <c r="B17" s="18">
        <v>105144248</v>
      </c>
      <c r="C17" s="18">
        <v>0</v>
      </c>
      <c r="D17" s="63">
        <v>38233661</v>
      </c>
      <c r="E17" s="64">
        <v>38233661</v>
      </c>
      <c r="F17" s="64">
        <v>2904984</v>
      </c>
      <c r="G17" s="64">
        <v>5406919</v>
      </c>
      <c r="H17" s="64">
        <v>1145848</v>
      </c>
      <c r="I17" s="64">
        <v>9457751</v>
      </c>
      <c r="J17" s="64">
        <v>4536925</v>
      </c>
      <c r="K17" s="64">
        <v>8304868</v>
      </c>
      <c r="L17" s="64">
        <v>4575029</v>
      </c>
      <c r="M17" s="64">
        <v>17416822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26874573</v>
      </c>
      <c r="W17" s="64">
        <v>19116831</v>
      </c>
      <c r="X17" s="64">
        <v>7757742</v>
      </c>
      <c r="Y17" s="65">
        <v>40.58</v>
      </c>
      <c r="Z17" s="66">
        <v>38233661</v>
      </c>
    </row>
    <row r="18" spans="1:26" ht="13.5">
      <c r="A18" s="74" t="s">
        <v>42</v>
      </c>
      <c r="B18" s="75">
        <f>SUM(B11:B17)</f>
        <v>350657857</v>
      </c>
      <c r="C18" s="75">
        <f>SUM(C11:C17)</f>
        <v>0</v>
      </c>
      <c r="D18" s="76">
        <f aca="true" t="shared" si="1" ref="D18:Z18">SUM(D11:D17)</f>
        <v>309689786</v>
      </c>
      <c r="E18" s="77">
        <f t="shared" si="1"/>
        <v>309689786</v>
      </c>
      <c r="F18" s="77">
        <f t="shared" si="1"/>
        <v>25776218</v>
      </c>
      <c r="G18" s="77">
        <f t="shared" si="1"/>
        <v>29475379</v>
      </c>
      <c r="H18" s="77">
        <f t="shared" si="1"/>
        <v>21316254</v>
      </c>
      <c r="I18" s="77">
        <f t="shared" si="1"/>
        <v>76567851</v>
      </c>
      <c r="J18" s="77">
        <f t="shared" si="1"/>
        <v>24655977</v>
      </c>
      <c r="K18" s="77">
        <f t="shared" si="1"/>
        <v>28047215</v>
      </c>
      <c r="L18" s="77">
        <f t="shared" si="1"/>
        <v>25107823</v>
      </c>
      <c r="M18" s="77">
        <f t="shared" si="1"/>
        <v>77811015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154378866</v>
      </c>
      <c r="W18" s="77">
        <f t="shared" si="1"/>
        <v>154844894</v>
      </c>
      <c r="X18" s="77">
        <f t="shared" si="1"/>
        <v>-466028</v>
      </c>
      <c r="Y18" s="71">
        <f>+IF(W18&lt;&gt;0,(X18/W18)*100,0)</f>
        <v>-0.3009643960232877</v>
      </c>
      <c r="Z18" s="78">
        <f t="shared" si="1"/>
        <v>309689786</v>
      </c>
    </row>
    <row r="19" spans="1:26" ht="13.5">
      <c r="A19" s="74" t="s">
        <v>43</v>
      </c>
      <c r="B19" s="79">
        <f>+B10-B18</f>
        <v>-111727894</v>
      </c>
      <c r="C19" s="79">
        <f>+C10-C18</f>
        <v>0</v>
      </c>
      <c r="D19" s="80">
        <f aca="true" t="shared" si="2" ref="D19:Z19">+D10-D18</f>
        <v>-51722860</v>
      </c>
      <c r="E19" s="81">
        <f t="shared" si="2"/>
        <v>-51722860</v>
      </c>
      <c r="F19" s="81">
        <f t="shared" si="2"/>
        <v>41902167</v>
      </c>
      <c r="G19" s="81">
        <f t="shared" si="2"/>
        <v>563465</v>
      </c>
      <c r="H19" s="81">
        <f t="shared" si="2"/>
        <v>-6087642</v>
      </c>
      <c r="I19" s="81">
        <f t="shared" si="2"/>
        <v>36377990</v>
      </c>
      <c r="J19" s="81">
        <f t="shared" si="2"/>
        <v>-6099870</v>
      </c>
      <c r="K19" s="81">
        <f t="shared" si="2"/>
        <v>-9886127</v>
      </c>
      <c r="L19" s="81">
        <f t="shared" si="2"/>
        <v>-8542408</v>
      </c>
      <c r="M19" s="81">
        <f t="shared" si="2"/>
        <v>-24528405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11849585</v>
      </c>
      <c r="W19" s="81">
        <f>IF(E10=E18,0,W10-W18)</f>
        <v>-25861431</v>
      </c>
      <c r="X19" s="81">
        <f t="shared" si="2"/>
        <v>37711016</v>
      </c>
      <c r="Y19" s="82">
        <f>+IF(W19&lt;&gt;0,(X19/W19)*100,0)</f>
        <v>-145.81952560939106</v>
      </c>
      <c r="Z19" s="83">
        <f t="shared" si="2"/>
        <v>-51722860</v>
      </c>
    </row>
    <row r="20" spans="1:26" ht="13.5">
      <c r="A20" s="62" t="s">
        <v>44</v>
      </c>
      <c r="B20" s="18">
        <v>23256051</v>
      </c>
      <c r="C20" s="18">
        <v>0</v>
      </c>
      <c r="D20" s="63">
        <v>57606000</v>
      </c>
      <c r="E20" s="64">
        <v>57606000</v>
      </c>
      <c r="F20" s="64">
        <v>9971000</v>
      </c>
      <c r="G20" s="64">
        <v>3000000</v>
      </c>
      <c r="H20" s="64">
        <v>3421700</v>
      </c>
      <c r="I20" s="64">
        <v>16392700</v>
      </c>
      <c r="J20" s="64">
        <v>9585000</v>
      </c>
      <c r="K20" s="64">
        <v>3150000</v>
      </c>
      <c r="L20" s="64">
        <v>0</v>
      </c>
      <c r="M20" s="64">
        <v>12735000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29127700</v>
      </c>
      <c r="W20" s="64">
        <v>28803000</v>
      </c>
      <c r="X20" s="64">
        <v>324700</v>
      </c>
      <c r="Y20" s="65">
        <v>1.13</v>
      </c>
      <c r="Z20" s="66">
        <v>57606000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-88471843</v>
      </c>
      <c r="C22" s="90">
        <f>SUM(C19:C21)</f>
        <v>0</v>
      </c>
      <c r="D22" s="91">
        <f aca="true" t="shared" si="3" ref="D22:Z22">SUM(D19:D21)</f>
        <v>5883140</v>
      </c>
      <c r="E22" s="92">
        <f t="shared" si="3"/>
        <v>5883140</v>
      </c>
      <c r="F22" s="92">
        <f t="shared" si="3"/>
        <v>51873167</v>
      </c>
      <c r="G22" s="92">
        <f t="shared" si="3"/>
        <v>3563465</v>
      </c>
      <c r="H22" s="92">
        <f t="shared" si="3"/>
        <v>-2665942</v>
      </c>
      <c r="I22" s="92">
        <f t="shared" si="3"/>
        <v>52770690</v>
      </c>
      <c r="J22" s="92">
        <f t="shared" si="3"/>
        <v>3485130</v>
      </c>
      <c r="K22" s="92">
        <f t="shared" si="3"/>
        <v>-6736127</v>
      </c>
      <c r="L22" s="92">
        <f t="shared" si="3"/>
        <v>-8542408</v>
      </c>
      <c r="M22" s="92">
        <f t="shared" si="3"/>
        <v>-11793405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40977285</v>
      </c>
      <c r="W22" s="92">
        <f t="shared" si="3"/>
        <v>2941569</v>
      </c>
      <c r="X22" s="92">
        <f t="shared" si="3"/>
        <v>38035716</v>
      </c>
      <c r="Y22" s="93">
        <f>+IF(W22&lt;&gt;0,(X22/W22)*100,0)</f>
        <v>1293.0417746447558</v>
      </c>
      <c r="Z22" s="94">
        <f t="shared" si="3"/>
        <v>5883140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-88471843</v>
      </c>
      <c r="C24" s="79">
        <f>SUM(C22:C23)</f>
        <v>0</v>
      </c>
      <c r="D24" s="80">
        <f aca="true" t="shared" si="4" ref="D24:Z24">SUM(D22:D23)</f>
        <v>5883140</v>
      </c>
      <c r="E24" s="81">
        <f t="shared" si="4"/>
        <v>5883140</v>
      </c>
      <c r="F24" s="81">
        <f t="shared" si="4"/>
        <v>51873167</v>
      </c>
      <c r="G24" s="81">
        <f t="shared" si="4"/>
        <v>3563465</v>
      </c>
      <c r="H24" s="81">
        <f t="shared" si="4"/>
        <v>-2665942</v>
      </c>
      <c r="I24" s="81">
        <f t="shared" si="4"/>
        <v>52770690</v>
      </c>
      <c r="J24" s="81">
        <f t="shared" si="4"/>
        <v>3485130</v>
      </c>
      <c r="K24" s="81">
        <f t="shared" si="4"/>
        <v>-6736127</v>
      </c>
      <c r="L24" s="81">
        <f t="shared" si="4"/>
        <v>-8542408</v>
      </c>
      <c r="M24" s="81">
        <f t="shared" si="4"/>
        <v>-11793405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40977285</v>
      </c>
      <c r="W24" s="81">
        <f t="shared" si="4"/>
        <v>2941569</v>
      </c>
      <c r="X24" s="81">
        <f t="shared" si="4"/>
        <v>38035716</v>
      </c>
      <c r="Y24" s="82">
        <f>+IF(W24&lt;&gt;0,(X24/W24)*100,0)</f>
        <v>1293.0417746447558</v>
      </c>
      <c r="Z24" s="83">
        <f t="shared" si="4"/>
        <v>5883140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92605750</v>
      </c>
      <c r="E27" s="104">
        <v>92605750</v>
      </c>
      <c r="F27" s="104">
        <v>128412</v>
      </c>
      <c r="G27" s="104">
        <v>1004077</v>
      </c>
      <c r="H27" s="104">
        <v>2514938</v>
      </c>
      <c r="I27" s="104">
        <v>3647427</v>
      </c>
      <c r="J27" s="104">
        <v>4765467</v>
      </c>
      <c r="K27" s="104">
        <v>1502025</v>
      </c>
      <c r="L27" s="104">
        <v>2310860</v>
      </c>
      <c r="M27" s="104">
        <v>8578352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12225779</v>
      </c>
      <c r="W27" s="104">
        <v>46302875</v>
      </c>
      <c r="X27" s="104">
        <v>-34077096</v>
      </c>
      <c r="Y27" s="105">
        <v>-73.6</v>
      </c>
      <c r="Z27" s="106">
        <v>92605750</v>
      </c>
    </row>
    <row r="28" spans="1:26" ht="13.5">
      <c r="A28" s="107" t="s">
        <v>44</v>
      </c>
      <c r="B28" s="18">
        <v>0</v>
      </c>
      <c r="C28" s="18">
        <v>0</v>
      </c>
      <c r="D28" s="63">
        <v>55850950</v>
      </c>
      <c r="E28" s="64">
        <v>55850950</v>
      </c>
      <c r="F28" s="64">
        <v>0</v>
      </c>
      <c r="G28" s="64">
        <v>957659</v>
      </c>
      <c r="H28" s="64">
        <v>2054556</v>
      </c>
      <c r="I28" s="64">
        <v>3012215</v>
      </c>
      <c r="J28" s="64">
        <v>4566140</v>
      </c>
      <c r="K28" s="64">
        <v>1462712</v>
      </c>
      <c r="L28" s="64">
        <v>2085563</v>
      </c>
      <c r="M28" s="64">
        <v>8114415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11126630</v>
      </c>
      <c r="W28" s="64">
        <v>27925475</v>
      </c>
      <c r="X28" s="64">
        <v>-16798845</v>
      </c>
      <c r="Y28" s="65">
        <v>-60.16</v>
      </c>
      <c r="Z28" s="66">
        <v>55850950</v>
      </c>
    </row>
    <row r="29" spans="1:26" ht="13.5">
      <c r="A29" s="62" t="s">
        <v>103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27000000</v>
      </c>
      <c r="E30" s="64">
        <v>27000000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13500000</v>
      </c>
      <c r="X30" s="64">
        <v>-13500000</v>
      </c>
      <c r="Y30" s="65">
        <v>-100</v>
      </c>
      <c r="Z30" s="66">
        <v>27000000</v>
      </c>
    </row>
    <row r="31" spans="1:26" ht="13.5">
      <c r="A31" s="62" t="s">
        <v>49</v>
      </c>
      <c r="B31" s="18">
        <v>0</v>
      </c>
      <c r="C31" s="18">
        <v>0</v>
      </c>
      <c r="D31" s="63">
        <v>9754800</v>
      </c>
      <c r="E31" s="64">
        <v>9754800</v>
      </c>
      <c r="F31" s="64">
        <v>128412</v>
      </c>
      <c r="G31" s="64">
        <v>46418</v>
      </c>
      <c r="H31" s="64">
        <v>460383</v>
      </c>
      <c r="I31" s="64">
        <v>635213</v>
      </c>
      <c r="J31" s="64">
        <v>199327</v>
      </c>
      <c r="K31" s="64">
        <v>39313</v>
      </c>
      <c r="L31" s="64">
        <v>225297</v>
      </c>
      <c r="M31" s="64">
        <v>463937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1099150</v>
      </c>
      <c r="W31" s="64">
        <v>4877400</v>
      </c>
      <c r="X31" s="64">
        <v>-3778250</v>
      </c>
      <c r="Y31" s="65">
        <v>-77.46</v>
      </c>
      <c r="Z31" s="66">
        <v>9754800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92605750</v>
      </c>
      <c r="E32" s="104">
        <f t="shared" si="5"/>
        <v>92605750</v>
      </c>
      <c r="F32" s="104">
        <f t="shared" si="5"/>
        <v>128412</v>
      </c>
      <c r="G32" s="104">
        <f t="shared" si="5"/>
        <v>1004077</v>
      </c>
      <c r="H32" s="104">
        <f t="shared" si="5"/>
        <v>2514939</v>
      </c>
      <c r="I32" s="104">
        <f t="shared" si="5"/>
        <v>3647428</v>
      </c>
      <c r="J32" s="104">
        <f t="shared" si="5"/>
        <v>4765467</v>
      </c>
      <c r="K32" s="104">
        <f t="shared" si="5"/>
        <v>1502025</v>
      </c>
      <c r="L32" s="104">
        <f t="shared" si="5"/>
        <v>2310860</v>
      </c>
      <c r="M32" s="104">
        <f t="shared" si="5"/>
        <v>8578352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12225780</v>
      </c>
      <c r="W32" s="104">
        <f t="shared" si="5"/>
        <v>46302875</v>
      </c>
      <c r="X32" s="104">
        <f t="shared" si="5"/>
        <v>-34077095</v>
      </c>
      <c r="Y32" s="105">
        <f>+IF(W32&lt;&gt;0,(X32/W32)*100,0)</f>
        <v>-73.59606719885105</v>
      </c>
      <c r="Z32" s="106">
        <f t="shared" si="5"/>
        <v>92605750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52064964</v>
      </c>
      <c r="C35" s="18">
        <v>0</v>
      </c>
      <c r="D35" s="63">
        <v>87363380</v>
      </c>
      <c r="E35" s="64">
        <v>87363380</v>
      </c>
      <c r="F35" s="64">
        <v>144446124</v>
      </c>
      <c r="G35" s="64">
        <v>110463468</v>
      </c>
      <c r="H35" s="64">
        <v>122873441</v>
      </c>
      <c r="I35" s="64">
        <v>122873441</v>
      </c>
      <c r="J35" s="64">
        <v>120918040</v>
      </c>
      <c r="K35" s="64">
        <v>142593125</v>
      </c>
      <c r="L35" s="64">
        <v>135305380</v>
      </c>
      <c r="M35" s="64">
        <v>135305380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135305380</v>
      </c>
      <c r="W35" s="64">
        <v>43681690</v>
      </c>
      <c r="X35" s="64">
        <v>91623690</v>
      </c>
      <c r="Y35" s="65">
        <v>209.75</v>
      </c>
      <c r="Z35" s="66">
        <v>87363380</v>
      </c>
    </row>
    <row r="36" spans="1:26" ht="13.5">
      <c r="A36" s="62" t="s">
        <v>53</v>
      </c>
      <c r="B36" s="18">
        <v>981674111</v>
      </c>
      <c r="C36" s="18">
        <v>0</v>
      </c>
      <c r="D36" s="63">
        <v>955139841</v>
      </c>
      <c r="E36" s="64">
        <v>955139841</v>
      </c>
      <c r="F36" s="64">
        <v>933309924</v>
      </c>
      <c r="G36" s="64">
        <v>986316686</v>
      </c>
      <c r="H36" s="64">
        <v>985081624</v>
      </c>
      <c r="I36" s="64">
        <v>985081624</v>
      </c>
      <c r="J36" s="64">
        <v>986097091</v>
      </c>
      <c r="K36" s="64">
        <v>972839032</v>
      </c>
      <c r="L36" s="64">
        <v>971399891</v>
      </c>
      <c r="M36" s="64">
        <v>971399891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971399891</v>
      </c>
      <c r="W36" s="64">
        <v>477569921</v>
      </c>
      <c r="X36" s="64">
        <v>493829970</v>
      </c>
      <c r="Y36" s="65">
        <v>103.4</v>
      </c>
      <c r="Z36" s="66">
        <v>955139841</v>
      </c>
    </row>
    <row r="37" spans="1:26" ht="13.5">
      <c r="A37" s="62" t="s">
        <v>54</v>
      </c>
      <c r="B37" s="18">
        <v>243711904</v>
      </c>
      <c r="C37" s="18">
        <v>0</v>
      </c>
      <c r="D37" s="63">
        <v>128892286</v>
      </c>
      <c r="E37" s="64">
        <v>128892286</v>
      </c>
      <c r="F37" s="64">
        <v>248172635</v>
      </c>
      <c r="G37" s="64">
        <v>254299148</v>
      </c>
      <c r="H37" s="64">
        <v>269335375</v>
      </c>
      <c r="I37" s="64">
        <v>269335375</v>
      </c>
      <c r="J37" s="64">
        <v>269349337</v>
      </c>
      <c r="K37" s="64">
        <v>298361765</v>
      </c>
      <c r="L37" s="64">
        <v>297908020</v>
      </c>
      <c r="M37" s="64">
        <v>297908020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297908020</v>
      </c>
      <c r="W37" s="64">
        <v>64446143</v>
      </c>
      <c r="X37" s="64">
        <v>233461877</v>
      </c>
      <c r="Y37" s="65">
        <v>362.26</v>
      </c>
      <c r="Z37" s="66">
        <v>128892286</v>
      </c>
    </row>
    <row r="38" spans="1:26" ht="13.5">
      <c r="A38" s="62" t="s">
        <v>55</v>
      </c>
      <c r="B38" s="18">
        <v>103760259</v>
      </c>
      <c r="C38" s="18">
        <v>0</v>
      </c>
      <c r="D38" s="63">
        <v>85815018</v>
      </c>
      <c r="E38" s="64">
        <v>85815018</v>
      </c>
      <c r="F38" s="64">
        <v>18828776</v>
      </c>
      <c r="G38" s="64">
        <v>15026721</v>
      </c>
      <c r="H38" s="64">
        <v>15026721</v>
      </c>
      <c r="I38" s="64">
        <v>15026721</v>
      </c>
      <c r="J38" s="64">
        <v>15513642</v>
      </c>
      <c r="K38" s="64">
        <v>104056838</v>
      </c>
      <c r="L38" s="64">
        <v>104056838</v>
      </c>
      <c r="M38" s="64">
        <v>104056838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104056838</v>
      </c>
      <c r="W38" s="64">
        <v>42907509</v>
      </c>
      <c r="X38" s="64">
        <v>61149329</v>
      </c>
      <c r="Y38" s="65">
        <v>142.51</v>
      </c>
      <c r="Z38" s="66">
        <v>85815018</v>
      </c>
    </row>
    <row r="39" spans="1:26" ht="13.5">
      <c r="A39" s="62" t="s">
        <v>56</v>
      </c>
      <c r="B39" s="18">
        <v>686266912</v>
      </c>
      <c r="C39" s="18">
        <v>0</v>
      </c>
      <c r="D39" s="63">
        <v>827795918</v>
      </c>
      <c r="E39" s="64">
        <v>827795918</v>
      </c>
      <c r="F39" s="64">
        <v>810754637</v>
      </c>
      <c r="G39" s="64">
        <v>827454285</v>
      </c>
      <c r="H39" s="64">
        <v>823592969</v>
      </c>
      <c r="I39" s="64">
        <v>823592969</v>
      </c>
      <c r="J39" s="64">
        <v>822152152</v>
      </c>
      <c r="K39" s="64">
        <v>713013554</v>
      </c>
      <c r="L39" s="64">
        <v>704740413</v>
      </c>
      <c r="M39" s="64">
        <v>704740413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704740413</v>
      </c>
      <c r="W39" s="64">
        <v>413897959</v>
      </c>
      <c r="X39" s="64">
        <v>290842454</v>
      </c>
      <c r="Y39" s="65">
        <v>70.27</v>
      </c>
      <c r="Z39" s="66">
        <v>827795918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23181555</v>
      </c>
      <c r="C42" s="18">
        <v>0</v>
      </c>
      <c r="D42" s="63">
        <v>10821888</v>
      </c>
      <c r="E42" s="64">
        <v>10821888</v>
      </c>
      <c r="F42" s="64">
        <v>20184228</v>
      </c>
      <c r="G42" s="64">
        <v>-824704</v>
      </c>
      <c r="H42" s="64">
        <v>-16789</v>
      </c>
      <c r="I42" s="64">
        <v>19342735</v>
      </c>
      <c r="J42" s="64">
        <v>5459854</v>
      </c>
      <c r="K42" s="64">
        <v>15227603</v>
      </c>
      <c r="L42" s="64">
        <v>-4909231</v>
      </c>
      <c r="M42" s="64">
        <v>15778226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35120961</v>
      </c>
      <c r="W42" s="64">
        <v>39048373</v>
      </c>
      <c r="X42" s="64">
        <v>-3927412</v>
      </c>
      <c r="Y42" s="65">
        <v>-10.06</v>
      </c>
      <c r="Z42" s="66">
        <v>10821888</v>
      </c>
    </row>
    <row r="43" spans="1:26" ht="13.5">
      <c r="A43" s="62" t="s">
        <v>59</v>
      </c>
      <c r="B43" s="18">
        <v>-26196487</v>
      </c>
      <c r="C43" s="18">
        <v>0</v>
      </c>
      <c r="D43" s="63">
        <v>-25255750</v>
      </c>
      <c r="E43" s="64">
        <v>-25255750</v>
      </c>
      <c r="F43" s="64">
        <v>-15473749</v>
      </c>
      <c r="G43" s="64">
        <v>8125182</v>
      </c>
      <c r="H43" s="64">
        <v>4114860</v>
      </c>
      <c r="I43" s="64">
        <v>-3233707</v>
      </c>
      <c r="J43" s="64">
        <v>-8751383</v>
      </c>
      <c r="K43" s="64">
        <v>-6162689</v>
      </c>
      <c r="L43" s="64">
        <v>-7754614</v>
      </c>
      <c r="M43" s="64">
        <v>-22668686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-25902393</v>
      </c>
      <c r="W43" s="64">
        <v>-12427334</v>
      </c>
      <c r="X43" s="64">
        <v>-13475059</v>
      </c>
      <c r="Y43" s="65">
        <v>108.43</v>
      </c>
      <c r="Z43" s="66">
        <v>-25255750</v>
      </c>
    </row>
    <row r="44" spans="1:26" ht="13.5">
      <c r="A44" s="62" t="s">
        <v>60</v>
      </c>
      <c r="B44" s="18">
        <v>0</v>
      </c>
      <c r="C44" s="18">
        <v>0</v>
      </c>
      <c r="D44" s="63">
        <v>16978236</v>
      </c>
      <c r="E44" s="64">
        <v>16978236</v>
      </c>
      <c r="F44" s="64">
        <v>0</v>
      </c>
      <c r="G44" s="64">
        <v>0</v>
      </c>
      <c r="H44" s="64">
        <v>1460762</v>
      </c>
      <c r="I44" s="64">
        <v>1460762</v>
      </c>
      <c r="J44" s="64">
        <v>486921</v>
      </c>
      <c r="K44" s="64">
        <v>3277428</v>
      </c>
      <c r="L44" s="64">
        <v>1045022</v>
      </c>
      <c r="M44" s="64">
        <v>4809371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6270133</v>
      </c>
      <c r="W44" s="64">
        <v>21989118</v>
      </c>
      <c r="X44" s="64">
        <v>-15718985</v>
      </c>
      <c r="Y44" s="65">
        <v>-71.49</v>
      </c>
      <c r="Z44" s="66">
        <v>16978236</v>
      </c>
    </row>
    <row r="45" spans="1:26" ht="13.5">
      <c r="A45" s="74" t="s">
        <v>61</v>
      </c>
      <c r="B45" s="21">
        <v>6263341</v>
      </c>
      <c r="C45" s="21">
        <v>0</v>
      </c>
      <c r="D45" s="103">
        <v>4013561</v>
      </c>
      <c r="E45" s="104">
        <v>4013561</v>
      </c>
      <c r="F45" s="104">
        <v>10972810</v>
      </c>
      <c r="G45" s="104">
        <v>18273288</v>
      </c>
      <c r="H45" s="104">
        <v>23832121</v>
      </c>
      <c r="I45" s="104">
        <v>23832121</v>
      </c>
      <c r="J45" s="104">
        <v>21027513</v>
      </c>
      <c r="K45" s="104">
        <v>33369855</v>
      </c>
      <c r="L45" s="104">
        <v>21751032</v>
      </c>
      <c r="M45" s="104">
        <v>21751032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21751032</v>
      </c>
      <c r="W45" s="104">
        <v>50079344</v>
      </c>
      <c r="X45" s="104">
        <v>-28328312</v>
      </c>
      <c r="Y45" s="105">
        <v>-56.57</v>
      </c>
      <c r="Z45" s="106">
        <v>4013561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4"/>
      <c r="R47" s="124"/>
      <c r="S47" s="124"/>
      <c r="T47" s="124"/>
      <c r="U47" s="124"/>
      <c r="V47" s="123" t="s">
        <v>94</v>
      </c>
      <c r="W47" s="123" t="s">
        <v>95</v>
      </c>
      <c r="X47" s="123" t="s">
        <v>96</v>
      </c>
      <c r="Y47" s="123" t="s">
        <v>97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32161820</v>
      </c>
      <c r="C49" s="56">
        <v>0</v>
      </c>
      <c r="D49" s="133">
        <v>11696892</v>
      </c>
      <c r="E49" s="58">
        <v>8891567</v>
      </c>
      <c r="F49" s="58">
        <v>0</v>
      </c>
      <c r="G49" s="58">
        <v>0</v>
      </c>
      <c r="H49" s="58">
        <v>0</v>
      </c>
      <c r="I49" s="58">
        <v>15379916</v>
      </c>
      <c r="J49" s="58">
        <v>0</v>
      </c>
      <c r="K49" s="58">
        <v>0</v>
      </c>
      <c r="L49" s="58">
        <v>0</v>
      </c>
      <c r="M49" s="58">
        <v>5987664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5850932</v>
      </c>
      <c r="W49" s="58">
        <v>23543563</v>
      </c>
      <c r="X49" s="58">
        <v>156672696</v>
      </c>
      <c r="Y49" s="58">
        <v>260185050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7420772</v>
      </c>
      <c r="C51" s="56">
        <v>0</v>
      </c>
      <c r="D51" s="133">
        <v>7260088</v>
      </c>
      <c r="E51" s="58">
        <v>10508330</v>
      </c>
      <c r="F51" s="58">
        <v>0</v>
      </c>
      <c r="G51" s="58">
        <v>0</v>
      </c>
      <c r="H51" s="58">
        <v>0</v>
      </c>
      <c r="I51" s="58">
        <v>1869412</v>
      </c>
      <c r="J51" s="58">
        <v>0</v>
      </c>
      <c r="K51" s="58">
        <v>0</v>
      </c>
      <c r="L51" s="58">
        <v>0</v>
      </c>
      <c r="M51" s="58">
        <v>9154531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5749646</v>
      </c>
      <c r="W51" s="58">
        <v>5510751</v>
      </c>
      <c r="X51" s="58">
        <v>107821839</v>
      </c>
      <c r="Y51" s="58">
        <v>155295369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93.1298294244352</v>
      </c>
      <c r="C58" s="5">
        <f>IF(C67=0,0,+(C76/C67)*100)</f>
        <v>0</v>
      </c>
      <c r="D58" s="6">
        <f aca="true" t="shared" si="6" ref="D58:Z58">IF(D67=0,0,+(D76/D67)*100)</f>
        <v>92.86013846333161</v>
      </c>
      <c r="E58" s="7">
        <f t="shared" si="6"/>
        <v>92.86013846333161</v>
      </c>
      <c r="F58" s="7">
        <f t="shared" si="6"/>
        <v>29.658531478829257</v>
      </c>
      <c r="G58" s="7">
        <f t="shared" si="6"/>
        <v>52.254865822368025</v>
      </c>
      <c r="H58" s="7">
        <f t="shared" si="6"/>
        <v>106.51314277352542</v>
      </c>
      <c r="I58" s="7">
        <f t="shared" si="6"/>
        <v>47.37966257182433</v>
      </c>
      <c r="J58" s="7">
        <f t="shared" si="6"/>
        <v>87.82108957438315</v>
      </c>
      <c r="K58" s="7">
        <f t="shared" si="6"/>
        <v>473.5850036251471</v>
      </c>
      <c r="L58" s="7">
        <f t="shared" si="6"/>
        <v>93.47121310621695</v>
      </c>
      <c r="M58" s="7">
        <f t="shared" si="6"/>
        <v>144.3659777584326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74.89309060635726</v>
      </c>
      <c r="W58" s="7">
        <f t="shared" si="6"/>
        <v>93.38260235136369</v>
      </c>
      <c r="X58" s="7">
        <f t="shared" si="6"/>
        <v>0</v>
      </c>
      <c r="Y58" s="7">
        <f t="shared" si="6"/>
        <v>0</v>
      </c>
      <c r="Z58" s="8">
        <f t="shared" si="6"/>
        <v>92.86013846333161</v>
      </c>
    </row>
    <row r="59" spans="1:26" ht="13.5">
      <c r="A59" s="36" t="s">
        <v>31</v>
      </c>
      <c r="B59" s="9">
        <f aca="true" t="shared" si="7" ref="B59:Z66">IF(B68=0,0,+(B77/B68)*100)</f>
        <v>63.751702463563134</v>
      </c>
      <c r="C59" s="9">
        <f t="shared" si="7"/>
        <v>0</v>
      </c>
      <c r="D59" s="2">
        <f t="shared" si="7"/>
        <v>83.18897384543247</v>
      </c>
      <c r="E59" s="10">
        <f t="shared" si="7"/>
        <v>83.18897384543247</v>
      </c>
      <c r="F59" s="10">
        <f t="shared" si="7"/>
        <v>5.895196560863191</v>
      </c>
      <c r="G59" s="10">
        <f t="shared" si="7"/>
        <v>112.8690411751647</v>
      </c>
      <c r="H59" s="10">
        <f t="shared" si="7"/>
        <v>-1449.5554950786955</v>
      </c>
      <c r="I59" s="10">
        <f t="shared" si="7"/>
        <v>19.45478420339245</v>
      </c>
      <c r="J59" s="10">
        <f t="shared" si="7"/>
        <v>-1673.0715204565954</v>
      </c>
      <c r="K59" s="10">
        <f t="shared" si="7"/>
        <v>-1829.0964505856464</v>
      </c>
      <c r="L59" s="10">
        <f t="shared" si="7"/>
        <v>0</v>
      </c>
      <c r="M59" s="10">
        <f t="shared" si="7"/>
        <v>-2169.0047929990546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34.75934226613387</v>
      </c>
      <c r="W59" s="10">
        <f t="shared" si="7"/>
        <v>81.78676053511138</v>
      </c>
      <c r="X59" s="10">
        <f t="shared" si="7"/>
        <v>0</v>
      </c>
      <c r="Y59" s="10">
        <f t="shared" si="7"/>
        <v>0</v>
      </c>
      <c r="Z59" s="11">
        <f t="shared" si="7"/>
        <v>83.18897384543247</v>
      </c>
    </row>
    <row r="60" spans="1:26" ht="13.5">
      <c r="A60" s="37" t="s">
        <v>32</v>
      </c>
      <c r="B60" s="12">
        <f t="shared" si="7"/>
        <v>99.02139800103804</v>
      </c>
      <c r="C60" s="12">
        <f t="shared" si="7"/>
        <v>0</v>
      </c>
      <c r="D60" s="3">
        <f t="shared" si="7"/>
        <v>94.15015144058418</v>
      </c>
      <c r="E60" s="13">
        <f t="shared" si="7"/>
        <v>94.15015144058418</v>
      </c>
      <c r="F60" s="13">
        <f t="shared" si="7"/>
        <v>61.78096287038927</v>
      </c>
      <c r="G60" s="13">
        <f t="shared" si="7"/>
        <v>49.85225481784382</v>
      </c>
      <c r="H60" s="13">
        <f t="shared" si="7"/>
        <v>99.93404009421701</v>
      </c>
      <c r="I60" s="13">
        <f t="shared" si="7"/>
        <v>66.76751091925647</v>
      </c>
      <c r="J60" s="13">
        <f t="shared" si="7"/>
        <v>78.772568966727</v>
      </c>
      <c r="K60" s="13">
        <f t="shared" si="7"/>
        <v>611.7849623447253</v>
      </c>
      <c r="L60" s="13">
        <f t="shared" si="7"/>
        <v>97.06017493325525</v>
      </c>
      <c r="M60" s="13">
        <f t="shared" si="7"/>
        <v>147.12742030497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96.27805767767808</v>
      </c>
      <c r="W60" s="13">
        <f t="shared" si="7"/>
        <v>95.03750965685569</v>
      </c>
      <c r="X60" s="13">
        <f t="shared" si="7"/>
        <v>0</v>
      </c>
      <c r="Y60" s="13">
        <f t="shared" si="7"/>
        <v>0</v>
      </c>
      <c r="Z60" s="14">
        <f t="shared" si="7"/>
        <v>94.15015144058418</v>
      </c>
    </row>
    <row r="61" spans="1:26" ht="13.5">
      <c r="A61" s="38" t="s">
        <v>106</v>
      </c>
      <c r="B61" s="12">
        <f t="shared" si="7"/>
        <v>112.45217204955213</v>
      </c>
      <c r="C61" s="12">
        <f t="shared" si="7"/>
        <v>0</v>
      </c>
      <c r="D61" s="3">
        <f t="shared" si="7"/>
        <v>99.99999799144254</v>
      </c>
      <c r="E61" s="13">
        <f t="shared" si="7"/>
        <v>99.99999799144254</v>
      </c>
      <c r="F61" s="13">
        <f t="shared" si="7"/>
        <v>95.37033271450822</v>
      </c>
      <c r="G61" s="13">
        <f t="shared" si="7"/>
        <v>69.86920214916589</v>
      </c>
      <c r="H61" s="13">
        <f t="shared" si="7"/>
        <v>113.10914279098989</v>
      </c>
      <c r="I61" s="13">
        <f t="shared" si="7"/>
        <v>91.88545554941237</v>
      </c>
      <c r="J61" s="13">
        <f t="shared" si="7"/>
        <v>99.504339282842</v>
      </c>
      <c r="K61" s="13">
        <f t="shared" si="7"/>
        <v>-737.4763307633802</v>
      </c>
      <c r="L61" s="13">
        <f t="shared" si="7"/>
        <v>74.59468586351066</v>
      </c>
      <c r="M61" s="13">
        <f t="shared" si="7"/>
        <v>223.81361842268666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138.49638071298</v>
      </c>
      <c r="W61" s="13">
        <f t="shared" si="7"/>
        <v>100.65864817053054</v>
      </c>
      <c r="X61" s="13">
        <f t="shared" si="7"/>
        <v>0</v>
      </c>
      <c r="Y61" s="13">
        <f t="shared" si="7"/>
        <v>0</v>
      </c>
      <c r="Z61" s="14">
        <f t="shared" si="7"/>
        <v>99.99999799144254</v>
      </c>
    </row>
    <row r="62" spans="1:26" ht="13.5">
      <c r="A62" s="38" t="s">
        <v>107</v>
      </c>
      <c r="B62" s="12">
        <f t="shared" si="7"/>
        <v>62.54749545095522</v>
      </c>
      <c r="C62" s="12">
        <f t="shared" si="7"/>
        <v>0</v>
      </c>
      <c r="D62" s="3">
        <f t="shared" si="7"/>
        <v>83.18897903972739</v>
      </c>
      <c r="E62" s="13">
        <f t="shared" si="7"/>
        <v>83.18897903972739</v>
      </c>
      <c r="F62" s="13">
        <f t="shared" si="7"/>
        <v>16.959207734639584</v>
      </c>
      <c r="G62" s="13">
        <f t="shared" si="7"/>
        <v>15.792271517781934</v>
      </c>
      <c r="H62" s="13">
        <f t="shared" si="7"/>
        <v>51.66245916946206</v>
      </c>
      <c r="I62" s="13">
        <f t="shared" si="7"/>
        <v>21.498417537179222</v>
      </c>
      <c r="J62" s="13">
        <f t="shared" si="7"/>
        <v>38.34221762871083</v>
      </c>
      <c r="K62" s="13">
        <f t="shared" si="7"/>
        <v>32.8611770336183</v>
      </c>
      <c r="L62" s="13">
        <f t="shared" si="7"/>
        <v>478.9431313513066</v>
      </c>
      <c r="M62" s="13">
        <f t="shared" si="7"/>
        <v>78.04540400223824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38.04074210921958</v>
      </c>
      <c r="W62" s="13">
        <f t="shared" si="7"/>
        <v>85.32445368420363</v>
      </c>
      <c r="X62" s="13">
        <f t="shared" si="7"/>
        <v>0</v>
      </c>
      <c r="Y62" s="13">
        <f t="shared" si="7"/>
        <v>0</v>
      </c>
      <c r="Z62" s="14">
        <f t="shared" si="7"/>
        <v>83.18897903972739</v>
      </c>
    </row>
    <row r="63" spans="1:26" ht="13.5">
      <c r="A63" s="38" t="s">
        <v>108</v>
      </c>
      <c r="B63" s="12">
        <f t="shared" si="7"/>
        <v>80.06883460412949</v>
      </c>
      <c r="C63" s="12">
        <f t="shared" si="7"/>
        <v>0</v>
      </c>
      <c r="D63" s="3">
        <f t="shared" si="7"/>
        <v>83.18896747532409</v>
      </c>
      <c r="E63" s="13">
        <f t="shared" si="7"/>
        <v>83.18896747532409</v>
      </c>
      <c r="F63" s="13">
        <f t="shared" si="7"/>
        <v>93.32145268549266</v>
      </c>
      <c r="G63" s="13">
        <f t="shared" si="7"/>
        <v>56.112856390836996</v>
      </c>
      <c r="H63" s="13">
        <f t="shared" si="7"/>
        <v>111.91256158509329</v>
      </c>
      <c r="I63" s="13">
        <f t="shared" si="7"/>
        <v>84.4882233280445</v>
      </c>
      <c r="J63" s="13">
        <f t="shared" si="7"/>
        <v>54.341676331917284</v>
      </c>
      <c r="K63" s="13">
        <f t="shared" si="7"/>
        <v>64.50439380031649</v>
      </c>
      <c r="L63" s="13">
        <f t="shared" si="7"/>
        <v>60.78906956759705</v>
      </c>
      <c r="M63" s="13">
        <f t="shared" si="7"/>
        <v>59.51235447538895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70.86102835532273</v>
      </c>
      <c r="W63" s="13">
        <f t="shared" si="7"/>
        <v>84.55614405545198</v>
      </c>
      <c r="X63" s="13">
        <f t="shared" si="7"/>
        <v>0</v>
      </c>
      <c r="Y63" s="13">
        <f t="shared" si="7"/>
        <v>0</v>
      </c>
      <c r="Z63" s="14">
        <f t="shared" si="7"/>
        <v>83.18896747532409</v>
      </c>
    </row>
    <row r="64" spans="1:26" ht="13.5">
      <c r="A64" s="38" t="s">
        <v>109</v>
      </c>
      <c r="B64" s="12">
        <f t="shared" si="7"/>
        <v>69.46581699932833</v>
      </c>
      <c r="C64" s="12">
        <f t="shared" si="7"/>
        <v>0</v>
      </c>
      <c r="D64" s="3">
        <f t="shared" si="7"/>
        <v>83.18896357680572</v>
      </c>
      <c r="E64" s="13">
        <f t="shared" si="7"/>
        <v>83.18896357680572</v>
      </c>
      <c r="F64" s="13">
        <f t="shared" si="7"/>
        <v>79.82278647512665</v>
      </c>
      <c r="G64" s="13">
        <f t="shared" si="7"/>
        <v>55.41282399335438</v>
      </c>
      <c r="H64" s="13">
        <f t="shared" si="7"/>
        <v>99.77938733781578</v>
      </c>
      <c r="I64" s="13">
        <f t="shared" si="7"/>
        <v>76.15360146696979</v>
      </c>
      <c r="J64" s="13">
        <f t="shared" si="7"/>
        <v>51.133121125816714</v>
      </c>
      <c r="K64" s="13">
        <f t="shared" si="7"/>
        <v>65.78911508072886</v>
      </c>
      <c r="L64" s="13">
        <f t="shared" si="7"/>
        <v>60.06530362249476</v>
      </c>
      <c r="M64" s="13">
        <f t="shared" si="7"/>
        <v>58.32800861428954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66.45344172603454</v>
      </c>
      <c r="W64" s="13">
        <f t="shared" si="7"/>
        <v>83.23822552379234</v>
      </c>
      <c r="X64" s="13">
        <f t="shared" si="7"/>
        <v>0</v>
      </c>
      <c r="Y64" s="13">
        <f t="shared" si="7"/>
        <v>0</v>
      </c>
      <c r="Z64" s="14">
        <f t="shared" si="7"/>
        <v>83.18896357680572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100</v>
      </c>
      <c r="C66" s="15">
        <f t="shared" si="7"/>
        <v>0</v>
      </c>
      <c r="D66" s="4">
        <f t="shared" si="7"/>
        <v>99.99995294117647</v>
      </c>
      <c r="E66" s="16">
        <f t="shared" si="7"/>
        <v>99.99995294117647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99.99995294117647</v>
      </c>
      <c r="X66" s="16">
        <f t="shared" si="7"/>
        <v>0</v>
      </c>
      <c r="Y66" s="16">
        <f t="shared" si="7"/>
        <v>0</v>
      </c>
      <c r="Z66" s="17">
        <f t="shared" si="7"/>
        <v>99.99995294117647</v>
      </c>
    </row>
    <row r="67" spans="1:26" ht="13.5" hidden="1">
      <c r="A67" s="40" t="s">
        <v>112</v>
      </c>
      <c r="B67" s="23">
        <v>165194763</v>
      </c>
      <c r="C67" s="23"/>
      <c r="D67" s="24">
        <v>187860856</v>
      </c>
      <c r="E67" s="25">
        <v>187860856</v>
      </c>
      <c r="F67" s="25">
        <v>51087081</v>
      </c>
      <c r="G67" s="25">
        <v>21575541</v>
      </c>
      <c r="H67" s="25">
        <v>13531010</v>
      </c>
      <c r="I67" s="25">
        <v>86193632</v>
      </c>
      <c r="J67" s="25">
        <v>16447046</v>
      </c>
      <c r="K67" s="25">
        <v>4814977</v>
      </c>
      <c r="L67" s="25">
        <v>12873341</v>
      </c>
      <c r="M67" s="25">
        <v>34135364</v>
      </c>
      <c r="N67" s="25"/>
      <c r="O67" s="25"/>
      <c r="P67" s="25"/>
      <c r="Q67" s="25"/>
      <c r="R67" s="25"/>
      <c r="S67" s="25"/>
      <c r="T67" s="25"/>
      <c r="U67" s="25"/>
      <c r="V67" s="25">
        <v>120328996</v>
      </c>
      <c r="W67" s="25">
        <v>93930429</v>
      </c>
      <c r="X67" s="25"/>
      <c r="Y67" s="24"/>
      <c r="Z67" s="26">
        <v>187860856</v>
      </c>
    </row>
    <row r="68" spans="1:26" ht="13.5" hidden="1">
      <c r="A68" s="36" t="s">
        <v>31</v>
      </c>
      <c r="B68" s="18">
        <v>27872109</v>
      </c>
      <c r="C68" s="18"/>
      <c r="D68" s="19">
        <v>26645518</v>
      </c>
      <c r="E68" s="20">
        <v>26645518</v>
      </c>
      <c r="F68" s="20">
        <v>28140317</v>
      </c>
      <c r="G68" s="20">
        <v>2004485</v>
      </c>
      <c r="H68" s="20">
        <v>-132282</v>
      </c>
      <c r="I68" s="20">
        <v>30012520</v>
      </c>
      <c r="J68" s="20">
        <v>-135262</v>
      </c>
      <c r="K68" s="20">
        <v>-73167</v>
      </c>
      <c r="L68" s="20"/>
      <c r="M68" s="20">
        <v>-208429</v>
      </c>
      <c r="N68" s="20"/>
      <c r="O68" s="20"/>
      <c r="P68" s="20"/>
      <c r="Q68" s="20"/>
      <c r="R68" s="20"/>
      <c r="S68" s="20"/>
      <c r="T68" s="20"/>
      <c r="U68" s="20"/>
      <c r="V68" s="20">
        <v>29804091</v>
      </c>
      <c r="W68" s="20">
        <v>13322759</v>
      </c>
      <c r="X68" s="20"/>
      <c r="Y68" s="19"/>
      <c r="Z68" s="22">
        <v>26645518</v>
      </c>
    </row>
    <row r="69" spans="1:26" ht="13.5" hidden="1">
      <c r="A69" s="37" t="s">
        <v>32</v>
      </c>
      <c r="B69" s="18">
        <v>127324183</v>
      </c>
      <c r="C69" s="18"/>
      <c r="D69" s="19">
        <v>152715338</v>
      </c>
      <c r="E69" s="20">
        <v>152715338</v>
      </c>
      <c r="F69" s="20">
        <v>21839658</v>
      </c>
      <c r="G69" s="20">
        <v>18077070</v>
      </c>
      <c r="H69" s="20">
        <v>12503050</v>
      </c>
      <c r="I69" s="20">
        <v>52419778</v>
      </c>
      <c r="J69" s="20">
        <v>15463435</v>
      </c>
      <c r="K69" s="20">
        <v>3508539</v>
      </c>
      <c r="L69" s="20">
        <v>11449967</v>
      </c>
      <c r="M69" s="20">
        <v>30421941</v>
      </c>
      <c r="N69" s="20"/>
      <c r="O69" s="20"/>
      <c r="P69" s="20"/>
      <c r="Q69" s="20"/>
      <c r="R69" s="20"/>
      <c r="S69" s="20"/>
      <c r="T69" s="20"/>
      <c r="U69" s="20"/>
      <c r="V69" s="20">
        <v>82841719</v>
      </c>
      <c r="W69" s="20">
        <v>76357670</v>
      </c>
      <c r="X69" s="20"/>
      <c r="Y69" s="19"/>
      <c r="Z69" s="22">
        <v>152715338</v>
      </c>
    </row>
    <row r="70" spans="1:26" ht="13.5" hidden="1">
      <c r="A70" s="38" t="s">
        <v>106</v>
      </c>
      <c r="B70" s="18">
        <v>77554285</v>
      </c>
      <c r="C70" s="18"/>
      <c r="D70" s="19">
        <v>99573950</v>
      </c>
      <c r="E70" s="20">
        <v>99573950</v>
      </c>
      <c r="F70" s="20">
        <v>10302857</v>
      </c>
      <c r="G70" s="20">
        <v>9591442</v>
      </c>
      <c r="H70" s="20">
        <v>8257916</v>
      </c>
      <c r="I70" s="20">
        <v>28152215</v>
      </c>
      <c r="J70" s="20">
        <v>9493389</v>
      </c>
      <c r="K70" s="20">
        <v>-2534936</v>
      </c>
      <c r="L70" s="20">
        <v>8421801</v>
      </c>
      <c r="M70" s="20">
        <v>15380254</v>
      </c>
      <c r="N70" s="20"/>
      <c r="O70" s="20"/>
      <c r="P70" s="20"/>
      <c r="Q70" s="20"/>
      <c r="R70" s="20"/>
      <c r="S70" s="20"/>
      <c r="T70" s="20"/>
      <c r="U70" s="20"/>
      <c r="V70" s="20">
        <v>43532469</v>
      </c>
      <c r="W70" s="20">
        <v>49786975</v>
      </c>
      <c r="X70" s="20"/>
      <c r="Y70" s="19"/>
      <c r="Z70" s="22">
        <v>99573950</v>
      </c>
    </row>
    <row r="71" spans="1:26" ht="13.5" hidden="1">
      <c r="A71" s="38" t="s">
        <v>107</v>
      </c>
      <c r="B71" s="18">
        <v>21733134</v>
      </c>
      <c r="C71" s="18"/>
      <c r="D71" s="19">
        <v>22615307</v>
      </c>
      <c r="E71" s="20">
        <v>22615307</v>
      </c>
      <c r="F71" s="20">
        <v>9207824</v>
      </c>
      <c r="G71" s="20">
        <v>6126921</v>
      </c>
      <c r="H71" s="20">
        <v>2544664</v>
      </c>
      <c r="I71" s="20">
        <v>17879409</v>
      </c>
      <c r="J71" s="20">
        <v>3020686</v>
      </c>
      <c r="K71" s="20">
        <v>3660864</v>
      </c>
      <c r="L71" s="20">
        <v>711763</v>
      </c>
      <c r="M71" s="20">
        <v>7393313</v>
      </c>
      <c r="N71" s="20"/>
      <c r="O71" s="20"/>
      <c r="P71" s="20"/>
      <c r="Q71" s="20"/>
      <c r="R71" s="20"/>
      <c r="S71" s="20"/>
      <c r="T71" s="20"/>
      <c r="U71" s="20"/>
      <c r="V71" s="20">
        <v>25272722</v>
      </c>
      <c r="W71" s="20">
        <v>11307654</v>
      </c>
      <c r="X71" s="20"/>
      <c r="Y71" s="19"/>
      <c r="Z71" s="22">
        <v>22615307</v>
      </c>
    </row>
    <row r="72" spans="1:26" ht="13.5" hidden="1">
      <c r="A72" s="38" t="s">
        <v>108</v>
      </c>
      <c r="B72" s="18">
        <v>14049329</v>
      </c>
      <c r="C72" s="18"/>
      <c r="D72" s="19">
        <v>15274618</v>
      </c>
      <c r="E72" s="20">
        <v>15274618</v>
      </c>
      <c r="F72" s="20">
        <v>1158186</v>
      </c>
      <c r="G72" s="20">
        <v>1177780</v>
      </c>
      <c r="H72" s="20">
        <v>845578</v>
      </c>
      <c r="I72" s="20">
        <v>3181544</v>
      </c>
      <c r="J72" s="20">
        <v>1457110</v>
      </c>
      <c r="K72" s="20">
        <v>1215804</v>
      </c>
      <c r="L72" s="20">
        <v>1147402</v>
      </c>
      <c r="M72" s="20">
        <v>3820316</v>
      </c>
      <c r="N72" s="20"/>
      <c r="O72" s="20"/>
      <c r="P72" s="20"/>
      <c r="Q72" s="20"/>
      <c r="R72" s="20"/>
      <c r="S72" s="20"/>
      <c r="T72" s="20"/>
      <c r="U72" s="20"/>
      <c r="V72" s="20">
        <v>7001860</v>
      </c>
      <c r="W72" s="20">
        <v>7637309</v>
      </c>
      <c r="X72" s="20"/>
      <c r="Y72" s="19"/>
      <c r="Z72" s="22">
        <v>15274618</v>
      </c>
    </row>
    <row r="73" spans="1:26" ht="13.5" hidden="1">
      <c r="A73" s="38" t="s">
        <v>109</v>
      </c>
      <c r="B73" s="18">
        <v>13987435</v>
      </c>
      <c r="C73" s="18"/>
      <c r="D73" s="19">
        <v>15251463</v>
      </c>
      <c r="E73" s="20">
        <v>15251463</v>
      </c>
      <c r="F73" s="20">
        <v>1170791</v>
      </c>
      <c r="G73" s="20">
        <v>1180927</v>
      </c>
      <c r="H73" s="20">
        <v>854892</v>
      </c>
      <c r="I73" s="20">
        <v>3206610</v>
      </c>
      <c r="J73" s="20">
        <v>1492250</v>
      </c>
      <c r="K73" s="20">
        <v>1166807</v>
      </c>
      <c r="L73" s="20">
        <v>1169001</v>
      </c>
      <c r="M73" s="20">
        <v>3828058</v>
      </c>
      <c r="N73" s="20"/>
      <c r="O73" s="20"/>
      <c r="P73" s="20"/>
      <c r="Q73" s="20"/>
      <c r="R73" s="20"/>
      <c r="S73" s="20"/>
      <c r="T73" s="20"/>
      <c r="U73" s="20"/>
      <c r="V73" s="20">
        <v>7034668</v>
      </c>
      <c r="W73" s="20">
        <v>7625732</v>
      </c>
      <c r="X73" s="20"/>
      <c r="Y73" s="19"/>
      <c r="Z73" s="22">
        <v>15251463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9998471</v>
      </c>
      <c r="C75" s="27"/>
      <c r="D75" s="28">
        <v>8500000</v>
      </c>
      <c r="E75" s="29">
        <v>8500000</v>
      </c>
      <c r="F75" s="29">
        <v>1107106</v>
      </c>
      <c r="G75" s="29">
        <v>1493986</v>
      </c>
      <c r="H75" s="29">
        <v>1160242</v>
      </c>
      <c r="I75" s="29">
        <v>3761334</v>
      </c>
      <c r="J75" s="29">
        <v>1118873</v>
      </c>
      <c r="K75" s="29">
        <v>1379605</v>
      </c>
      <c r="L75" s="29">
        <v>1423374</v>
      </c>
      <c r="M75" s="29">
        <v>3921852</v>
      </c>
      <c r="N75" s="29"/>
      <c r="O75" s="29"/>
      <c r="P75" s="29"/>
      <c r="Q75" s="29"/>
      <c r="R75" s="29"/>
      <c r="S75" s="29"/>
      <c r="T75" s="29"/>
      <c r="U75" s="29"/>
      <c r="V75" s="29">
        <v>7683186</v>
      </c>
      <c r="W75" s="29">
        <v>4250000</v>
      </c>
      <c r="X75" s="29"/>
      <c r="Y75" s="28"/>
      <c r="Z75" s="30">
        <v>8500000</v>
      </c>
    </row>
    <row r="76" spans="1:26" ht="13.5" hidden="1">
      <c r="A76" s="41" t="s">
        <v>113</v>
      </c>
      <c r="B76" s="31">
        <v>153845601</v>
      </c>
      <c r="C76" s="31"/>
      <c r="D76" s="32">
        <v>174447851</v>
      </c>
      <c r="E76" s="33">
        <v>174447851</v>
      </c>
      <c r="F76" s="33">
        <v>15151678</v>
      </c>
      <c r="G76" s="33">
        <v>11274270</v>
      </c>
      <c r="H76" s="33">
        <v>14412304</v>
      </c>
      <c r="I76" s="33">
        <v>40838252</v>
      </c>
      <c r="J76" s="33">
        <v>14443975</v>
      </c>
      <c r="K76" s="33">
        <v>22803009</v>
      </c>
      <c r="L76" s="33">
        <v>12032868</v>
      </c>
      <c r="M76" s="33">
        <v>49279852</v>
      </c>
      <c r="N76" s="33"/>
      <c r="O76" s="33"/>
      <c r="P76" s="33"/>
      <c r="Q76" s="33"/>
      <c r="R76" s="33"/>
      <c r="S76" s="33"/>
      <c r="T76" s="33"/>
      <c r="U76" s="33"/>
      <c r="V76" s="33">
        <v>90118104</v>
      </c>
      <c r="W76" s="33">
        <v>87714679</v>
      </c>
      <c r="X76" s="33"/>
      <c r="Y76" s="32"/>
      <c r="Z76" s="34">
        <v>174447851</v>
      </c>
    </row>
    <row r="77" spans="1:26" ht="13.5" hidden="1">
      <c r="A77" s="36" t="s">
        <v>31</v>
      </c>
      <c r="B77" s="18">
        <v>17768944</v>
      </c>
      <c r="C77" s="18"/>
      <c r="D77" s="19">
        <v>22166133</v>
      </c>
      <c r="E77" s="20">
        <v>22166133</v>
      </c>
      <c r="F77" s="20">
        <v>1658927</v>
      </c>
      <c r="G77" s="20">
        <v>2262443</v>
      </c>
      <c r="H77" s="20">
        <v>1917501</v>
      </c>
      <c r="I77" s="20">
        <v>5838871</v>
      </c>
      <c r="J77" s="20">
        <v>2263030</v>
      </c>
      <c r="K77" s="20">
        <v>1338295</v>
      </c>
      <c r="L77" s="20">
        <v>919510</v>
      </c>
      <c r="M77" s="20">
        <v>4520835</v>
      </c>
      <c r="N77" s="20"/>
      <c r="O77" s="20"/>
      <c r="P77" s="20"/>
      <c r="Q77" s="20"/>
      <c r="R77" s="20"/>
      <c r="S77" s="20"/>
      <c r="T77" s="20"/>
      <c r="U77" s="20"/>
      <c r="V77" s="20">
        <v>10359706</v>
      </c>
      <c r="W77" s="20">
        <v>10896253</v>
      </c>
      <c r="X77" s="20"/>
      <c r="Y77" s="19"/>
      <c r="Z77" s="22">
        <v>22166133</v>
      </c>
    </row>
    <row r="78" spans="1:26" ht="13.5" hidden="1">
      <c r="A78" s="37" t="s">
        <v>32</v>
      </c>
      <c r="B78" s="18">
        <v>126078186</v>
      </c>
      <c r="C78" s="18"/>
      <c r="D78" s="19">
        <v>143781722</v>
      </c>
      <c r="E78" s="20">
        <v>143781722</v>
      </c>
      <c r="F78" s="20">
        <v>13492751</v>
      </c>
      <c r="G78" s="20">
        <v>9011827</v>
      </c>
      <c r="H78" s="20">
        <v>12494803</v>
      </c>
      <c r="I78" s="20">
        <v>34999381</v>
      </c>
      <c r="J78" s="20">
        <v>12180945</v>
      </c>
      <c r="K78" s="20">
        <v>21464714</v>
      </c>
      <c r="L78" s="20">
        <v>11113358</v>
      </c>
      <c r="M78" s="20">
        <v>44759017</v>
      </c>
      <c r="N78" s="20"/>
      <c r="O78" s="20"/>
      <c r="P78" s="20"/>
      <c r="Q78" s="20"/>
      <c r="R78" s="20"/>
      <c r="S78" s="20"/>
      <c r="T78" s="20"/>
      <c r="U78" s="20"/>
      <c r="V78" s="20">
        <v>79758398</v>
      </c>
      <c r="W78" s="20">
        <v>72568428</v>
      </c>
      <c r="X78" s="20"/>
      <c r="Y78" s="19"/>
      <c r="Z78" s="22">
        <v>143781722</v>
      </c>
    </row>
    <row r="79" spans="1:26" ht="13.5" hidden="1">
      <c r="A79" s="38" t="s">
        <v>106</v>
      </c>
      <c r="B79" s="18">
        <v>87211478</v>
      </c>
      <c r="C79" s="18"/>
      <c r="D79" s="19">
        <v>99573948</v>
      </c>
      <c r="E79" s="20">
        <v>99573948</v>
      </c>
      <c r="F79" s="20">
        <v>9825869</v>
      </c>
      <c r="G79" s="20">
        <v>6701464</v>
      </c>
      <c r="H79" s="20">
        <v>9340458</v>
      </c>
      <c r="I79" s="20">
        <v>25867791</v>
      </c>
      <c r="J79" s="20">
        <v>9446334</v>
      </c>
      <c r="K79" s="20">
        <v>18694553</v>
      </c>
      <c r="L79" s="20">
        <v>6282216</v>
      </c>
      <c r="M79" s="20">
        <v>34423103</v>
      </c>
      <c r="N79" s="20"/>
      <c r="O79" s="20"/>
      <c r="P79" s="20"/>
      <c r="Q79" s="20"/>
      <c r="R79" s="20"/>
      <c r="S79" s="20"/>
      <c r="T79" s="20"/>
      <c r="U79" s="20"/>
      <c r="V79" s="20">
        <v>60290894</v>
      </c>
      <c r="W79" s="20">
        <v>50114896</v>
      </c>
      <c r="X79" s="20"/>
      <c r="Y79" s="19"/>
      <c r="Z79" s="22">
        <v>99573948</v>
      </c>
    </row>
    <row r="80" spans="1:26" ht="13.5" hidden="1">
      <c r="A80" s="38" t="s">
        <v>107</v>
      </c>
      <c r="B80" s="18">
        <v>13593531</v>
      </c>
      <c r="C80" s="18"/>
      <c r="D80" s="19">
        <v>18813443</v>
      </c>
      <c r="E80" s="20">
        <v>18813443</v>
      </c>
      <c r="F80" s="20">
        <v>1561574</v>
      </c>
      <c r="G80" s="20">
        <v>967580</v>
      </c>
      <c r="H80" s="20">
        <v>1314636</v>
      </c>
      <c r="I80" s="20">
        <v>3843790</v>
      </c>
      <c r="J80" s="20">
        <v>1158198</v>
      </c>
      <c r="K80" s="20">
        <v>1203003</v>
      </c>
      <c r="L80" s="20">
        <v>3408940</v>
      </c>
      <c r="M80" s="20">
        <v>5770141</v>
      </c>
      <c r="N80" s="20"/>
      <c r="O80" s="20"/>
      <c r="P80" s="20"/>
      <c r="Q80" s="20"/>
      <c r="R80" s="20"/>
      <c r="S80" s="20"/>
      <c r="T80" s="20"/>
      <c r="U80" s="20"/>
      <c r="V80" s="20">
        <v>9613931</v>
      </c>
      <c r="W80" s="20">
        <v>9648194</v>
      </c>
      <c r="X80" s="20"/>
      <c r="Y80" s="19"/>
      <c r="Z80" s="22">
        <v>18813443</v>
      </c>
    </row>
    <row r="81" spans="1:26" ht="13.5" hidden="1">
      <c r="A81" s="38" t="s">
        <v>108</v>
      </c>
      <c r="B81" s="18">
        <v>11249134</v>
      </c>
      <c r="C81" s="18"/>
      <c r="D81" s="19">
        <v>12706797</v>
      </c>
      <c r="E81" s="20">
        <v>12706797</v>
      </c>
      <c r="F81" s="20">
        <v>1080836</v>
      </c>
      <c r="G81" s="20">
        <v>660886</v>
      </c>
      <c r="H81" s="20">
        <v>946308</v>
      </c>
      <c r="I81" s="20">
        <v>2688030</v>
      </c>
      <c r="J81" s="20">
        <v>791818</v>
      </c>
      <c r="K81" s="20">
        <v>784247</v>
      </c>
      <c r="L81" s="20">
        <v>697495</v>
      </c>
      <c r="M81" s="20">
        <v>2273560</v>
      </c>
      <c r="N81" s="20"/>
      <c r="O81" s="20"/>
      <c r="P81" s="20"/>
      <c r="Q81" s="20"/>
      <c r="R81" s="20"/>
      <c r="S81" s="20"/>
      <c r="T81" s="20"/>
      <c r="U81" s="20"/>
      <c r="V81" s="20">
        <v>4961590</v>
      </c>
      <c r="W81" s="20">
        <v>6457814</v>
      </c>
      <c r="X81" s="20"/>
      <c r="Y81" s="19"/>
      <c r="Z81" s="22">
        <v>12706797</v>
      </c>
    </row>
    <row r="82" spans="1:26" ht="13.5" hidden="1">
      <c r="A82" s="38" t="s">
        <v>109</v>
      </c>
      <c r="B82" s="18">
        <v>9716486</v>
      </c>
      <c r="C82" s="18"/>
      <c r="D82" s="19">
        <v>12687534</v>
      </c>
      <c r="E82" s="20">
        <v>12687534</v>
      </c>
      <c r="F82" s="20">
        <v>934558</v>
      </c>
      <c r="G82" s="20">
        <v>654385</v>
      </c>
      <c r="H82" s="20">
        <v>853006</v>
      </c>
      <c r="I82" s="20">
        <v>2441949</v>
      </c>
      <c r="J82" s="20">
        <v>763034</v>
      </c>
      <c r="K82" s="20">
        <v>767632</v>
      </c>
      <c r="L82" s="20">
        <v>702164</v>
      </c>
      <c r="M82" s="20">
        <v>2232830</v>
      </c>
      <c r="N82" s="20"/>
      <c r="O82" s="20"/>
      <c r="P82" s="20"/>
      <c r="Q82" s="20"/>
      <c r="R82" s="20"/>
      <c r="S82" s="20"/>
      <c r="T82" s="20"/>
      <c r="U82" s="20"/>
      <c r="V82" s="20">
        <v>4674779</v>
      </c>
      <c r="W82" s="20">
        <v>6347524</v>
      </c>
      <c r="X82" s="20"/>
      <c r="Y82" s="19"/>
      <c r="Z82" s="22">
        <v>12687534</v>
      </c>
    </row>
    <row r="83" spans="1:26" ht="13.5" hidden="1">
      <c r="A83" s="38" t="s">
        <v>110</v>
      </c>
      <c r="B83" s="18">
        <v>4307557</v>
      </c>
      <c r="C83" s="18"/>
      <c r="D83" s="19"/>
      <c r="E83" s="20"/>
      <c r="F83" s="20">
        <v>89914</v>
      </c>
      <c r="G83" s="20">
        <v>27512</v>
      </c>
      <c r="H83" s="20">
        <v>40395</v>
      </c>
      <c r="I83" s="20">
        <v>157821</v>
      </c>
      <c r="J83" s="20">
        <v>21561</v>
      </c>
      <c r="K83" s="20">
        <v>15279</v>
      </c>
      <c r="L83" s="20">
        <v>22543</v>
      </c>
      <c r="M83" s="20">
        <v>59383</v>
      </c>
      <c r="N83" s="20"/>
      <c r="O83" s="20"/>
      <c r="P83" s="20"/>
      <c r="Q83" s="20"/>
      <c r="R83" s="20"/>
      <c r="S83" s="20"/>
      <c r="T83" s="20"/>
      <c r="U83" s="20"/>
      <c r="V83" s="20">
        <v>217204</v>
      </c>
      <c r="W83" s="20"/>
      <c r="X83" s="20"/>
      <c r="Y83" s="19"/>
      <c r="Z83" s="22"/>
    </row>
    <row r="84" spans="1:26" ht="13.5" hidden="1">
      <c r="A84" s="39" t="s">
        <v>111</v>
      </c>
      <c r="B84" s="27">
        <v>9998471</v>
      </c>
      <c r="C84" s="27"/>
      <c r="D84" s="28">
        <v>8499996</v>
      </c>
      <c r="E84" s="29">
        <v>8499996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4249998</v>
      </c>
      <c r="X84" s="29"/>
      <c r="Y84" s="28"/>
      <c r="Z84" s="30">
        <v>8499996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78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4832792</v>
      </c>
      <c r="E5" s="64">
        <v>4832792</v>
      </c>
      <c r="F5" s="64">
        <v>2590026</v>
      </c>
      <c r="G5" s="64">
        <v>459856</v>
      </c>
      <c r="H5" s="64">
        <v>459856</v>
      </c>
      <c r="I5" s="64">
        <v>3509738</v>
      </c>
      <c r="J5" s="64">
        <v>459856</v>
      </c>
      <c r="K5" s="64">
        <v>459856</v>
      </c>
      <c r="L5" s="64">
        <v>459856</v>
      </c>
      <c r="M5" s="64">
        <v>1379568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4889306</v>
      </c>
      <c r="W5" s="64">
        <v>2416396</v>
      </c>
      <c r="X5" s="64">
        <v>2472910</v>
      </c>
      <c r="Y5" s="65">
        <v>102.34</v>
      </c>
      <c r="Z5" s="66">
        <v>4832792</v>
      </c>
    </row>
    <row r="6" spans="1:26" ht="13.5">
      <c r="A6" s="62" t="s">
        <v>32</v>
      </c>
      <c r="B6" s="18">
        <v>0</v>
      </c>
      <c r="C6" s="18">
        <v>0</v>
      </c>
      <c r="D6" s="63">
        <v>50060964</v>
      </c>
      <c r="E6" s="64">
        <v>50060964</v>
      </c>
      <c r="F6" s="64">
        <v>4237472</v>
      </c>
      <c r="G6" s="64">
        <v>3844000</v>
      </c>
      <c r="H6" s="64">
        <v>3626610</v>
      </c>
      <c r="I6" s="64">
        <v>11708082</v>
      </c>
      <c r="J6" s="64">
        <v>3410007</v>
      </c>
      <c r="K6" s="64">
        <v>3315329</v>
      </c>
      <c r="L6" s="64">
        <v>3025426</v>
      </c>
      <c r="M6" s="64">
        <v>9750762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21458844</v>
      </c>
      <c r="W6" s="64">
        <v>25030482</v>
      </c>
      <c r="X6" s="64">
        <v>-3571638</v>
      </c>
      <c r="Y6" s="65">
        <v>-14.27</v>
      </c>
      <c r="Z6" s="66">
        <v>50060964</v>
      </c>
    </row>
    <row r="7" spans="1:26" ht="13.5">
      <c r="A7" s="62" t="s">
        <v>33</v>
      </c>
      <c r="B7" s="18">
        <v>0</v>
      </c>
      <c r="C7" s="18">
        <v>0</v>
      </c>
      <c r="D7" s="63">
        <v>178929</v>
      </c>
      <c r="E7" s="64">
        <v>178929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98354</v>
      </c>
      <c r="L7" s="64">
        <v>14694</v>
      </c>
      <c r="M7" s="64">
        <v>113048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113048</v>
      </c>
      <c r="W7" s="64">
        <v>89465</v>
      </c>
      <c r="X7" s="64">
        <v>23583</v>
      </c>
      <c r="Y7" s="65">
        <v>26.36</v>
      </c>
      <c r="Z7" s="66">
        <v>178929</v>
      </c>
    </row>
    <row r="8" spans="1:26" ht="13.5">
      <c r="A8" s="62" t="s">
        <v>34</v>
      </c>
      <c r="B8" s="18">
        <v>0</v>
      </c>
      <c r="C8" s="18">
        <v>0</v>
      </c>
      <c r="D8" s="63">
        <v>68741000</v>
      </c>
      <c r="E8" s="64">
        <v>68741000</v>
      </c>
      <c r="F8" s="64">
        <v>2612666</v>
      </c>
      <c r="G8" s="64">
        <v>400000</v>
      </c>
      <c r="H8" s="64">
        <v>0</v>
      </c>
      <c r="I8" s="64">
        <v>3012666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3012666</v>
      </c>
      <c r="W8" s="64">
        <v>34370500</v>
      </c>
      <c r="X8" s="64">
        <v>-31357834</v>
      </c>
      <c r="Y8" s="65">
        <v>-91.23</v>
      </c>
      <c r="Z8" s="66">
        <v>68741000</v>
      </c>
    </row>
    <row r="9" spans="1:26" ht="13.5">
      <c r="A9" s="62" t="s">
        <v>35</v>
      </c>
      <c r="B9" s="18">
        <v>0</v>
      </c>
      <c r="C9" s="18">
        <v>0</v>
      </c>
      <c r="D9" s="63">
        <v>10602401</v>
      </c>
      <c r="E9" s="64">
        <v>10602401</v>
      </c>
      <c r="F9" s="64">
        <v>10577179</v>
      </c>
      <c r="G9" s="64">
        <v>2008339</v>
      </c>
      <c r="H9" s="64">
        <v>516555</v>
      </c>
      <c r="I9" s="64">
        <v>13102073</v>
      </c>
      <c r="J9" s="64">
        <v>3242200</v>
      </c>
      <c r="K9" s="64">
        <v>1355573</v>
      </c>
      <c r="L9" s="64">
        <v>1931000</v>
      </c>
      <c r="M9" s="64">
        <v>6528773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19630846</v>
      </c>
      <c r="W9" s="64">
        <v>5301201</v>
      </c>
      <c r="X9" s="64">
        <v>14329645</v>
      </c>
      <c r="Y9" s="65">
        <v>270.31</v>
      </c>
      <c r="Z9" s="66">
        <v>10602401</v>
      </c>
    </row>
    <row r="10" spans="1:26" ht="25.5">
      <c r="A10" s="67" t="s">
        <v>98</v>
      </c>
      <c r="B10" s="68">
        <f>SUM(B5:B9)</f>
        <v>0</v>
      </c>
      <c r="C10" s="68">
        <f>SUM(C5:C9)</f>
        <v>0</v>
      </c>
      <c r="D10" s="69">
        <f aca="true" t="shared" si="0" ref="D10:Z10">SUM(D5:D9)</f>
        <v>134416086</v>
      </c>
      <c r="E10" s="70">
        <f t="shared" si="0"/>
        <v>134416086</v>
      </c>
      <c r="F10" s="70">
        <f t="shared" si="0"/>
        <v>20017343</v>
      </c>
      <c r="G10" s="70">
        <f t="shared" si="0"/>
        <v>6712195</v>
      </c>
      <c r="H10" s="70">
        <f t="shared" si="0"/>
        <v>4603021</v>
      </c>
      <c r="I10" s="70">
        <f t="shared" si="0"/>
        <v>31332559</v>
      </c>
      <c r="J10" s="70">
        <f t="shared" si="0"/>
        <v>7112063</v>
      </c>
      <c r="K10" s="70">
        <f t="shared" si="0"/>
        <v>5229112</v>
      </c>
      <c r="L10" s="70">
        <f t="shared" si="0"/>
        <v>5430976</v>
      </c>
      <c r="M10" s="70">
        <f t="shared" si="0"/>
        <v>17772151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49104710</v>
      </c>
      <c r="W10" s="70">
        <f t="shared" si="0"/>
        <v>67208044</v>
      </c>
      <c r="X10" s="70">
        <f t="shared" si="0"/>
        <v>-18103334</v>
      </c>
      <c r="Y10" s="71">
        <f>+IF(W10&lt;&gt;0,(X10/W10)*100,0)</f>
        <v>-26.93626078449776</v>
      </c>
      <c r="Z10" s="72">
        <f t="shared" si="0"/>
        <v>134416086</v>
      </c>
    </row>
    <row r="11" spans="1:26" ht="13.5">
      <c r="A11" s="62" t="s">
        <v>36</v>
      </c>
      <c r="B11" s="18">
        <v>0</v>
      </c>
      <c r="C11" s="18">
        <v>0</v>
      </c>
      <c r="D11" s="63">
        <v>44811921</v>
      </c>
      <c r="E11" s="64">
        <v>44811921</v>
      </c>
      <c r="F11" s="64">
        <v>3477125</v>
      </c>
      <c r="G11" s="64">
        <v>3285938</v>
      </c>
      <c r="H11" s="64">
        <v>3416867</v>
      </c>
      <c r="I11" s="64">
        <v>10179930</v>
      </c>
      <c r="J11" s="64">
        <v>3140246</v>
      </c>
      <c r="K11" s="64">
        <v>3154731</v>
      </c>
      <c r="L11" s="64">
        <v>3423456</v>
      </c>
      <c r="M11" s="64">
        <v>9718433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19898363</v>
      </c>
      <c r="W11" s="64">
        <v>22405961</v>
      </c>
      <c r="X11" s="64">
        <v>-2507598</v>
      </c>
      <c r="Y11" s="65">
        <v>-11.19</v>
      </c>
      <c r="Z11" s="66">
        <v>44811921</v>
      </c>
    </row>
    <row r="12" spans="1:26" ht="13.5">
      <c r="A12" s="62" t="s">
        <v>37</v>
      </c>
      <c r="B12" s="18">
        <v>0</v>
      </c>
      <c r="C12" s="18">
        <v>0</v>
      </c>
      <c r="D12" s="63">
        <v>4548711</v>
      </c>
      <c r="E12" s="64">
        <v>4548711</v>
      </c>
      <c r="F12" s="64">
        <v>0</v>
      </c>
      <c r="G12" s="64">
        <v>0</v>
      </c>
      <c r="H12" s="64">
        <v>0</v>
      </c>
      <c r="I12" s="64">
        <v>0</v>
      </c>
      <c r="J12" s="64">
        <v>1033349</v>
      </c>
      <c r="K12" s="64">
        <v>321079</v>
      </c>
      <c r="L12" s="64">
        <v>642941</v>
      </c>
      <c r="M12" s="64">
        <v>1997369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1997369</v>
      </c>
      <c r="W12" s="64">
        <v>2274356</v>
      </c>
      <c r="X12" s="64">
        <v>-276987</v>
      </c>
      <c r="Y12" s="65">
        <v>-12.18</v>
      </c>
      <c r="Z12" s="66">
        <v>4548711</v>
      </c>
    </row>
    <row r="13" spans="1:26" ht="13.5">
      <c r="A13" s="62" t="s">
        <v>99</v>
      </c>
      <c r="B13" s="18">
        <v>0</v>
      </c>
      <c r="C13" s="18">
        <v>0</v>
      </c>
      <c r="D13" s="63">
        <v>770944</v>
      </c>
      <c r="E13" s="64">
        <v>770944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385472</v>
      </c>
      <c r="X13" s="64">
        <v>-385472</v>
      </c>
      <c r="Y13" s="65">
        <v>-100</v>
      </c>
      <c r="Z13" s="66">
        <v>770944</v>
      </c>
    </row>
    <row r="14" spans="1:26" ht="13.5">
      <c r="A14" s="62" t="s">
        <v>38</v>
      </c>
      <c r="B14" s="18">
        <v>0</v>
      </c>
      <c r="C14" s="18">
        <v>0</v>
      </c>
      <c r="D14" s="63">
        <v>688512</v>
      </c>
      <c r="E14" s="64">
        <v>688512</v>
      </c>
      <c r="F14" s="64">
        <v>0</v>
      </c>
      <c r="G14" s="64">
        <v>0</v>
      </c>
      <c r="H14" s="64">
        <v>14835</v>
      </c>
      <c r="I14" s="64">
        <v>14835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14835</v>
      </c>
      <c r="W14" s="64">
        <v>344256</v>
      </c>
      <c r="X14" s="64">
        <v>-329421</v>
      </c>
      <c r="Y14" s="65">
        <v>-95.69</v>
      </c>
      <c r="Z14" s="66">
        <v>688512</v>
      </c>
    </row>
    <row r="15" spans="1:26" ht="13.5">
      <c r="A15" s="62" t="s">
        <v>39</v>
      </c>
      <c r="B15" s="18">
        <v>0</v>
      </c>
      <c r="C15" s="18">
        <v>0</v>
      </c>
      <c r="D15" s="63">
        <v>34318827</v>
      </c>
      <c r="E15" s="64">
        <v>34318827</v>
      </c>
      <c r="F15" s="64">
        <v>3474741</v>
      </c>
      <c r="G15" s="64">
        <v>912211</v>
      </c>
      <c r="H15" s="64">
        <v>3575754</v>
      </c>
      <c r="I15" s="64">
        <v>7962706</v>
      </c>
      <c r="J15" s="64">
        <v>236951</v>
      </c>
      <c r="K15" s="64">
        <v>6366163</v>
      </c>
      <c r="L15" s="64">
        <v>2074844</v>
      </c>
      <c r="M15" s="64">
        <v>8677958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16640664</v>
      </c>
      <c r="W15" s="64">
        <v>17159414</v>
      </c>
      <c r="X15" s="64">
        <v>-518750</v>
      </c>
      <c r="Y15" s="65">
        <v>-3.02</v>
      </c>
      <c r="Z15" s="66">
        <v>34318827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3137670</v>
      </c>
      <c r="K16" s="64">
        <v>1231008</v>
      </c>
      <c r="L16" s="64">
        <v>1601126</v>
      </c>
      <c r="M16" s="64">
        <v>5969804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5969804</v>
      </c>
      <c r="W16" s="64">
        <v>0</v>
      </c>
      <c r="X16" s="64">
        <v>5969804</v>
      </c>
      <c r="Y16" s="65">
        <v>0</v>
      </c>
      <c r="Z16" s="66">
        <v>0</v>
      </c>
    </row>
    <row r="17" spans="1:26" ht="13.5">
      <c r="A17" s="62" t="s">
        <v>41</v>
      </c>
      <c r="B17" s="18">
        <v>0</v>
      </c>
      <c r="C17" s="18">
        <v>0</v>
      </c>
      <c r="D17" s="63">
        <v>42183879</v>
      </c>
      <c r="E17" s="64">
        <v>42183879</v>
      </c>
      <c r="F17" s="64">
        <v>1597046</v>
      </c>
      <c r="G17" s="64">
        <v>2323247</v>
      </c>
      <c r="H17" s="64">
        <v>3117983</v>
      </c>
      <c r="I17" s="64">
        <v>7038276</v>
      </c>
      <c r="J17" s="64">
        <v>2741517</v>
      </c>
      <c r="K17" s="64">
        <v>3117370</v>
      </c>
      <c r="L17" s="64">
        <v>1167090</v>
      </c>
      <c r="M17" s="64">
        <v>7025977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14064253</v>
      </c>
      <c r="W17" s="64">
        <v>21091940</v>
      </c>
      <c r="X17" s="64">
        <v>-7027687</v>
      </c>
      <c r="Y17" s="65">
        <v>-33.32</v>
      </c>
      <c r="Z17" s="66">
        <v>42183879</v>
      </c>
    </row>
    <row r="18" spans="1:26" ht="13.5">
      <c r="A18" s="74" t="s">
        <v>42</v>
      </c>
      <c r="B18" s="75">
        <f>SUM(B11:B17)</f>
        <v>0</v>
      </c>
      <c r="C18" s="75">
        <f>SUM(C11:C17)</f>
        <v>0</v>
      </c>
      <c r="D18" s="76">
        <f aca="true" t="shared" si="1" ref="D18:Z18">SUM(D11:D17)</f>
        <v>127322794</v>
      </c>
      <c r="E18" s="77">
        <f t="shared" si="1"/>
        <v>127322794</v>
      </c>
      <c r="F18" s="77">
        <f t="shared" si="1"/>
        <v>8548912</v>
      </c>
      <c r="G18" s="77">
        <f t="shared" si="1"/>
        <v>6521396</v>
      </c>
      <c r="H18" s="77">
        <f t="shared" si="1"/>
        <v>10125439</v>
      </c>
      <c r="I18" s="77">
        <f t="shared" si="1"/>
        <v>25195747</v>
      </c>
      <c r="J18" s="77">
        <f t="shared" si="1"/>
        <v>10289733</v>
      </c>
      <c r="K18" s="77">
        <f t="shared" si="1"/>
        <v>14190351</v>
      </c>
      <c r="L18" s="77">
        <f t="shared" si="1"/>
        <v>8909457</v>
      </c>
      <c r="M18" s="77">
        <f t="shared" si="1"/>
        <v>33389541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58585288</v>
      </c>
      <c r="W18" s="77">
        <f t="shared" si="1"/>
        <v>63661399</v>
      </c>
      <c r="X18" s="77">
        <f t="shared" si="1"/>
        <v>-5076111</v>
      </c>
      <c r="Y18" s="71">
        <f>+IF(W18&lt;&gt;0,(X18/W18)*100,0)</f>
        <v>-7.973608936869264</v>
      </c>
      <c r="Z18" s="78">
        <f t="shared" si="1"/>
        <v>127322794</v>
      </c>
    </row>
    <row r="19" spans="1:26" ht="13.5">
      <c r="A19" s="74" t="s">
        <v>43</v>
      </c>
      <c r="B19" s="79">
        <f>+B10-B18</f>
        <v>0</v>
      </c>
      <c r="C19" s="79">
        <f>+C10-C18</f>
        <v>0</v>
      </c>
      <c r="D19" s="80">
        <f aca="true" t="shared" si="2" ref="D19:Z19">+D10-D18</f>
        <v>7093292</v>
      </c>
      <c r="E19" s="81">
        <f t="shared" si="2"/>
        <v>7093292</v>
      </c>
      <c r="F19" s="81">
        <f t="shared" si="2"/>
        <v>11468431</v>
      </c>
      <c r="G19" s="81">
        <f t="shared" si="2"/>
        <v>190799</v>
      </c>
      <c r="H19" s="81">
        <f t="shared" si="2"/>
        <v>-5522418</v>
      </c>
      <c r="I19" s="81">
        <f t="shared" si="2"/>
        <v>6136812</v>
      </c>
      <c r="J19" s="81">
        <f t="shared" si="2"/>
        <v>-3177670</v>
      </c>
      <c r="K19" s="81">
        <f t="shared" si="2"/>
        <v>-8961239</v>
      </c>
      <c r="L19" s="81">
        <f t="shared" si="2"/>
        <v>-3478481</v>
      </c>
      <c r="M19" s="81">
        <f t="shared" si="2"/>
        <v>-15617390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-9480578</v>
      </c>
      <c r="W19" s="81">
        <f>IF(E10=E18,0,W10-W18)</f>
        <v>3546645</v>
      </c>
      <c r="X19" s="81">
        <f t="shared" si="2"/>
        <v>-13027223</v>
      </c>
      <c r="Y19" s="82">
        <f>+IF(W19&lt;&gt;0,(X19/W19)*100,0)</f>
        <v>-367.3111630851128</v>
      </c>
      <c r="Z19" s="83">
        <f t="shared" si="2"/>
        <v>7093292</v>
      </c>
    </row>
    <row r="20" spans="1:26" ht="13.5">
      <c r="A20" s="62" t="s">
        <v>44</v>
      </c>
      <c r="B20" s="18">
        <v>0</v>
      </c>
      <c r="C20" s="18">
        <v>0</v>
      </c>
      <c r="D20" s="63">
        <v>15892000</v>
      </c>
      <c r="E20" s="64">
        <v>15892000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3324000</v>
      </c>
      <c r="M20" s="64">
        <v>3324000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3324000</v>
      </c>
      <c r="W20" s="64">
        <v>7946000</v>
      </c>
      <c r="X20" s="64">
        <v>-4622000</v>
      </c>
      <c r="Y20" s="65">
        <v>-58.17</v>
      </c>
      <c r="Z20" s="66">
        <v>15892000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0</v>
      </c>
      <c r="C22" s="90">
        <f>SUM(C19:C21)</f>
        <v>0</v>
      </c>
      <c r="D22" s="91">
        <f aca="true" t="shared" si="3" ref="D22:Z22">SUM(D19:D21)</f>
        <v>22985292</v>
      </c>
      <c r="E22" s="92">
        <f t="shared" si="3"/>
        <v>22985292</v>
      </c>
      <c r="F22" s="92">
        <f t="shared" si="3"/>
        <v>11468431</v>
      </c>
      <c r="G22" s="92">
        <f t="shared" si="3"/>
        <v>190799</v>
      </c>
      <c r="H22" s="92">
        <f t="shared" si="3"/>
        <v>-5522418</v>
      </c>
      <c r="I22" s="92">
        <f t="shared" si="3"/>
        <v>6136812</v>
      </c>
      <c r="J22" s="92">
        <f t="shared" si="3"/>
        <v>-3177670</v>
      </c>
      <c r="K22" s="92">
        <f t="shared" si="3"/>
        <v>-8961239</v>
      </c>
      <c r="L22" s="92">
        <f t="shared" si="3"/>
        <v>-154481</v>
      </c>
      <c r="M22" s="92">
        <f t="shared" si="3"/>
        <v>-12293390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-6156578</v>
      </c>
      <c r="W22" s="92">
        <f t="shared" si="3"/>
        <v>11492645</v>
      </c>
      <c r="X22" s="92">
        <f t="shared" si="3"/>
        <v>-17649223</v>
      </c>
      <c r="Y22" s="93">
        <f>+IF(W22&lt;&gt;0,(X22/W22)*100,0)</f>
        <v>-153.56972220059</v>
      </c>
      <c r="Z22" s="94">
        <f t="shared" si="3"/>
        <v>22985292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0</v>
      </c>
      <c r="C24" s="79">
        <f>SUM(C22:C23)</f>
        <v>0</v>
      </c>
      <c r="D24" s="80">
        <f aca="true" t="shared" si="4" ref="D24:Z24">SUM(D22:D23)</f>
        <v>22985292</v>
      </c>
      <c r="E24" s="81">
        <f t="shared" si="4"/>
        <v>22985292</v>
      </c>
      <c r="F24" s="81">
        <f t="shared" si="4"/>
        <v>11468431</v>
      </c>
      <c r="G24" s="81">
        <f t="shared" si="4"/>
        <v>190799</v>
      </c>
      <c r="H24" s="81">
        <f t="shared" si="4"/>
        <v>-5522418</v>
      </c>
      <c r="I24" s="81">
        <f t="shared" si="4"/>
        <v>6136812</v>
      </c>
      <c r="J24" s="81">
        <f t="shared" si="4"/>
        <v>-3177670</v>
      </c>
      <c r="K24" s="81">
        <f t="shared" si="4"/>
        <v>-8961239</v>
      </c>
      <c r="L24" s="81">
        <f t="shared" si="4"/>
        <v>-154481</v>
      </c>
      <c r="M24" s="81">
        <f t="shared" si="4"/>
        <v>-12293390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-6156578</v>
      </c>
      <c r="W24" s="81">
        <f t="shared" si="4"/>
        <v>11492645</v>
      </c>
      <c r="X24" s="81">
        <f t="shared" si="4"/>
        <v>-17649223</v>
      </c>
      <c r="Y24" s="82">
        <f>+IF(W24&lt;&gt;0,(X24/W24)*100,0)</f>
        <v>-153.56972220059</v>
      </c>
      <c r="Z24" s="83">
        <f t="shared" si="4"/>
        <v>22985292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36622000</v>
      </c>
      <c r="E27" s="104">
        <v>36622000</v>
      </c>
      <c r="F27" s="104">
        <v>1530321</v>
      </c>
      <c r="G27" s="104">
        <v>2986079</v>
      </c>
      <c r="H27" s="104">
        <v>2986079</v>
      </c>
      <c r="I27" s="104">
        <v>7502479</v>
      </c>
      <c r="J27" s="104">
        <v>2808999</v>
      </c>
      <c r="K27" s="104">
        <v>902569</v>
      </c>
      <c r="L27" s="104">
        <v>1229884</v>
      </c>
      <c r="M27" s="104">
        <v>4941452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12443931</v>
      </c>
      <c r="W27" s="104">
        <v>18311000</v>
      </c>
      <c r="X27" s="104">
        <v>-5867069</v>
      </c>
      <c r="Y27" s="105">
        <v>-32.04</v>
      </c>
      <c r="Z27" s="106">
        <v>36622000</v>
      </c>
    </row>
    <row r="28" spans="1:26" ht="13.5">
      <c r="A28" s="107" t="s">
        <v>44</v>
      </c>
      <c r="B28" s="18">
        <v>0</v>
      </c>
      <c r="C28" s="18">
        <v>0</v>
      </c>
      <c r="D28" s="63">
        <v>0</v>
      </c>
      <c r="E28" s="64">
        <v>0</v>
      </c>
      <c r="F28" s="64">
        <v>1530321</v>
      </c>
      <c r="G28" s="64">
        <v>2986079</v>
      </c>
      <c r="H28" s="64">
        <v>2986079</v>
      </c>
      <c r="I28" s="64">
        <v>7502479</v>
      </c>
      <c r="J28" s="64">
        <v>2808999</v>
      </c>
      <c r="K28" s="64">
        <v>902569</v>
      </c>
      <c r="L28" s="64">
        <v>1229884</v>
      </c>
      <c r="M28" s="64">
        <v>4941452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12443931</v>
      </c>
      <c r="W28" s="64">
        <v>0</v>
      </c>
      <c r="X28" s="64">
        <v>12443931</v>
      </c>
      <c r="Y28" s="65">
        <v>0</v>
      </c>
      <c r="Z28" s="66">
        <v>0</v>
      </c>
    </row>
    <row r="29" spans="1:26" ht="13.5">
      <c r="A29" s="62" t="s">
        <v>103</v>
      </c>
      <c r="B29" s="18">
        <v>0</v>
      </c>
      <c r="C29" s="18">
        <v>0</v>
      </c>
      <c r="D29" s="63">
        <v>36622000</v>
      </c>
      <c r="E29" s="64">
        <v>36622000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18311000</v>
      </c>
      <c r="X29" s="64">
        <v>-18311000</v>
      </c>
      <c r="Y29" s="65">
        <v>-100</v>
      </c>
      <c r="Z29" s="66">
        <v>36622000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36622000</v>
      </c>
      <c r="E32" s="104">
        <f t="shared" si="5"/>
        <v>36622000</v>
      </c>
      <c r="F32" s="104">
        <f t="shared" si="5"/>
        <v>1530321</v>
      </c>
      <c r="G32" s="104">
        <f t="shared" si="5"/>
        <v>2986079</v>
      </c>
      <c r="H32" s="104">
        <f t="shared" si="5"/>
        <v>2986079</v>
      </c>
      <c r="I32" s="104">
        <f t="shared" si="5"/>
        <v>7502479</v>
      </c>
      <c r="J32" s="104">
        <f t="shared" si="5"/>
        <v>2808999</v>
      </c>
      <c r="K32" s="104">
        <f t="shared" si="5"/>
        <v>902569</v>
      </c>
      <c r="L32" s="104">
        <f t="shared" si="5"/>
        <v>1229884</v>
      </c>
      <c r="M32" s="104">
        <f t="shared" si="5"/>
        <v>4941452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12443931</v>
      </c>
      <c r="W32" s="104">
        <f t="shared" si="5"/>
        <v>18311000</v>
      </c>
      <c r="X32" s="104">
        <f t="shared" si="5"/>
        <v>-5867069</v>
      </c>
      <c r="Y32" s="105">
        <f>+IF(W32&lt;&gt;0,(X32/W32)*100,0)</f>
        <v>-32.041226585112774</v>
      </c>
      <c r="Z32" s="106">
        <f t="shared" si="5"/>
        <v>36622000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0</v>
      </c>
      <c r="C35" s="18">
        <v>0</v>
      </c>
      <c r="D35" s="63">
        <v>59555000</v>
      </c>
      <c r="E35" s="64">
        <v>59555000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29777500</v>
      </c>
      <c r="X35" s="64">
        <v>-29777500</v>
      </c>
      <c r="Y35" s="65">
        <v>-100</v>
      </c>
      <c r="Z35" s="66">
        <v>59555000</v>
      </c>
    </row>
    <row r="36" spans="1:26" ht="13.5">
      <c r="A36" s="62" t="s">
        <v>53</v>
      </c>
      <c r="B36" s="18">
        <v>0</v>
      </c>
      <c r="C36" s="18">
        <v>0</v>
      </c>
      <c r="D36" s="63">
        <v>32142000</v>
      </c>
      <c r="E36" s="64">
        <v>32142000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16071000</v>
      </c>
      <c r="X36" s="64">
        <v>-16071000</v>
      </c>
      <c r="Y36" s="65">
        <v>-100</v>
      </c>
      <c r="Z36" s="66">
        <v>32142000</v>
      </c>
    </row>
    <row r="37" spans="1:26" ht="13.5">
      <c r="A37" s="62" t="s">
        <v>54</v>
      </c>
      <c r="B37" s="18">
        <v>0</v>
      </c>
      <c r="C37" s="18">
        <v>0</v>
      </c>
      <c r="D37" s="63">
        <v>10560000</v>
      </c>
      <c r="E37" s="64">
        <v>10560000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5280000</v>
      </c>
      <c r="X37" s="64">
        <v>-5280000</v>
      </c>
      <c r="Y37" s="65">
        <v>-100</v>
      </c>
      <c r="Z37" s="66">
        <v>10560000</v>
      </c>
    </row>
    <row r="38" spans="1:26" ht="13.5">
      <c r="A38" s="62" t="s">
        <v>55</v>
      </c>
      <c r="B38" s="18">
        <v>0</v>
      </c>
      <c r="C38" s="18">
        <v>0</v>
      </c>
      <c r="D38" s="63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65">
        <v>0</v>
      </c>
      <c r="Z38" s="66">
        <v>0</v>
      </c>
    </row>
    <row r="39" spans="1:26" ht="13.5">
      <c r="A39" s="62" t="s">
        <v>56</v>
      </c>
      <c r="B39" s="18">
        <v>0</v>
      </c>
      <c r="C39" s="18">
        <v>0</v>
      </c>
      <c r="D39" s="63">
        <v>81137000</v>
      </c>
      <c r="E39" s="64">
        <v>81137000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40568500</v>
      </c>
      <c r="X39" s="64">
        <v>-40568500</v>
      </c>
      <c r="Y39" s="65">
        <v>-100</v>
      </c>
      <c r="Z39" s="66">
        <v>81137000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0</v>
      </c>
      <c r="C42" s="18">
        <v>0</v>
      </c>
      <c r="D42" s="63">
        <v>168333620</v>
      </c>
      <c r="E42" s="64">
        <v>168333620</v>
      </c>
      <c r="F42" s="64">
        <v>14724798</v>
      </c>
      <c r="G42" s="64">
        <v>-5117956</v>
      </c>
      <c r="H42" s="64">
        <v>-1723783</v>
      </c>
      <c r="I42" s="64">
        <v>7883059</v>
      </c>
      <c r="J42" s="64">
        <v>2587592</v>
      </c>
      <c r="K42" s="64">
        <v>1794132</v>
      </c>
      <c r="L42" s="64">
        <v>2777094</v>
      </c>
      <c r="M42" s="64">
        <v>7158818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15041877</v>
      </c>
      <c r="W42" s="64">
        <v>80685160</v>
      </c>
      <c r="X42" s="64">
        <v>-65643283</v>
      </c>
      <c r="Y42" s="65">
        <v>-81.36</v>
      </c>
      <c r="Z42" s="66">
        <v>168333620</v>
      </c>
    </row>
    <row r="43" spans="1:26" ht="13.5">
      <c r="A43" s="62" t="s">
        <v>59</v>
      </c>
      <c r="B43" s="18">
        <v>0</v>
      </c>
      <c r="C43" s="18">
        <v>0</v>
      </c>
      <c r="D43" s="63">
        <v>0</v>
      </c>
      <c r="E43" s="64">
        <v>0</v>
      </c>
      <c r="F43" s="64">
        <v>-1530321</v>
      </c>
      <c r="G43" s="64">
        <v>-2986079</v>
      </c>
      <c r="H43" s="64">
        <v>-3380629</v>
      </c>
      <c r="I43" s="64">
        <v>-7897029</v>
      </c>
      <c r="J43" s="64">
        <v>-2808999</v>
      </c>
      <c r="K43" s="64">
        <v>-902569</v>
      </c>
      <c r="L43" s="64">
        <v>-1229884</v>
      </c>
      <c r="M43" s="64">
        <v>-4941452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-12838481</v>
      </c>
      <c r="W43" s="64">
        <v>0</v>
      </c>
      <c r="X43" s="64">
        <v>-12838481</v>
      </c>
      <c r="Y43" s="65">
        <v>0</v>
      </c>
      <c r="Z43" s="66">
        <v>0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0</v>
      </c>
      <c r="C45" s="21">
        <v>0</v>
      </c>
      <c r="D45" s="103">
        <v>168333620</v>
      </c>
      <c r="E45" s="104">
        <v>168333620</v>
      </c>
      <c r="F45" s="104">
        <v>9180529</v>
      </c>
      <c r="G45" s="104">
        <v>1076494</v>
      </c>
      <c r="H45" s="104">
        <v>-4027918</v>
      </c>
      <c r="I45" s="104">
        <v>-4027918</v>
      </c>
      <c r="J45" s="104">
        <v>-4249325</v>
      </c>
      <c r="K45" s="104">
        <v>-3357762</v>
      </c>
      <c r="L45" s="104">
        <v>-1810552</v>
      </c>
      <c r="M45" s="104">
        <v>-1810552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-1810552</v>
      </c>
      <c r="W45" s="104">
        <v>80685160</v>
      </c>
      <c r="X45" s="104">
        <v>-82495712</v>
      </c>
      <c r="Y45" s="105">
        <v>-102.24</v>
      </c>
      <c r="Z45" s="106">
        <v>168333620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4"/>
      <c r="R47" s="124"/>
      <c r="S47" s="124"/>
      <c r="T47" s="124"/>
      <c r="U47" s="124"/>
      <c r="V47" s="123" t="s">
        <v>94</v>
      </c>
      <c r="W47" s="123" t="s">
        <v>95</v>
      </c>
      <c r="X47" s="123" t="s">
        <v>96</v>
      </c>
      <c r="Y47" s="123" t="s">
        <v>97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5724070</v>
      </c>
      <c r="C49" s="56">
        <v>0</v>
      </c>
      <c r="D49" s="133">
        <v>4195855</v>
      </c>
      <c r="E49" s="58">
        <v>3643327</v>
      </c>
      <c r="F49" s="58">
        <v>0</v>
      </c>
      <c r="G49" s="58">
        <v>0</v>
      </c>
      <c r="H49" s="58">
        <v>0</v>
      </c>
      <c r="I49" s="58">
        <v>3392671</v>
      </c>
      <c r="J49" s="58">
        <v>0</v>
      </c>
      <c r="K49" s="58">
        <v>0</v>
      </c>
      <c r="L49" s="58">
        <v>0</v>
      </c>
      <c r="M49" s="58">
        <v>3285474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118114273</v>
      </c>
      <c r="W49" s="58">
        <v>0</v>
      </c>
      <c r="X49" s="58">
        <v>0</v>
      </c>
      <c r="Y49" s="58">
        <v>138355670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1989025</v>
      </c>
      <c r="C51" s="56">
        <v>0</v>
      </c>
      <c r="D51" s="133">
        <v>2572535</v>
      </c>
      <c r="E51" s="58">
        <v>841188</v>
      </c>
      <c r="F51" s="58">
        <v>0</v>
      </c>
      <c r="G51" s="58">
        <v>0</v>
      </c>
      <c r="H51" s="58">
        <v>0</v>
      </c>
      <c r="I51" s="58">
        <v>63126</v>
      </c>
      <c r="J51" s="58">
        <v>0</v>
      </c>
      <c r="K51" s="58">
        <v>0</v>
      </c>
      <c r="L51" s="58">
        <v>0</v>
      </c>
      <c r="M51" s="58">
        <v>219475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8775</v>
      </c>
      <c r="W51" s="58">
        <v>27330</v>
      </c>
      <c r="X51" s="58">
        <v>1272763</v>
      </c>
      <c r="Y51" s="58">
        <v>6994217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5.39520944056089</v>
      </c>
      <c r="E58" s="7">
        <f t="shared" si="6"/>
        <v>5.39520944056089</v>
      </c>
      <c r="F58" s="7">
        <f t="shared" si="6"/>
        <v>31.615589800037224</v>
      </c>
      <c r="G58" s="7">
        <f t="shared" si="6"/>
        <v>85.75000776637289</v>
      </c>
      <c r="H58" s="7">
        <f t="shared" si="6"/>
        <v>58.677448925306116</v>
      </c>
      <c r="I58" s="7">
        <f t="shared" si="6"/>
        <v>54.26357321556039</v>
      </c>
      <c r="J58" s="7">
        <f t="shared" si="6"/>
        <v>57.54661310881979</v>
      </c>
      <c r="K58" s="7">
        <f t="shared" si="6"/>
        <v>44.29111867291389</v>
      </c>
      <c r="L58" s="7">
        <f t="shared" si="6"/>
        <v>56.780426672566186</v>
      </c>
      <c r="M58" s="7">
        <f t="shared" si="6"/>
        <v>52.82160066210353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53.56574815244433</v>
      </c>
      <c r="W58" s="7">
        <f t="shared" si="6"/>
        <v>5.395209267186459</v>
      </c>
      <c r="X58" s="7">
        <f t="shared" si="6"/>
        <v>0</v>
      </c>
      <c r="Y58" s="7">
        <f t="shared" si="6"/>
        <v>0</v>
      </c>
      <c r="Z58" s="8">
        <f t="shared" si="6"/>
        <v>5.39520944056089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4.431723939288097</v>
      </c>
      <c r="E59" s="10">
        <f t="shared" si="7"/>
        <v>4.431723939288097</v>
      </c>
      <c r="F59" s="10">
        <f t="shared" si="7"/>
        <v>13.684264173409844</v>
      </c>
      <c r="G59" s="10">
        <f t="shared" si="7"/>
        <v>376.9173393410111</v>
      </c>
      <c r="H59" s="10">
        <f t="shared" si="7"/>
        <v>92.86254827598205</v>
      </c>
      <c r="I59" s="10">
        <f t="shared" si="7"/>
        <v>71.65027702922553</v>
      </c>
      <c r="J59" s="10">
        <f t="shared" si="7"/>
        <v>128.10945165443096</v>
      </c>
      <c r="K59" s="10">
        <f t="shared" si="7"/>
        <v>96.87010716398177</v>
      </c>
      <c r="L59" s="10">
        <f t="shared" si="7"/>
        <v>86.49794718346612</v>
      </c>
      <c r="M59" s="10">
        <f t="shared" si="7"/>
        <v>103.82583533395962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80.72894189891161</v>
      </c>
      <c r="W59" s="10">
        <f t="shared" si="7"/>
        <v>4.431723939288097</v>
      </c>
      <c r="X59" s="10">
        <f t="shared" si="7"/>
        <v>0</v>
      </c>
      <c r="Y59" s="10">
        <f t="shared" si="7"/>
        <v>0</v>
      </c>
      <c r="Z59" s="11">
        <f t="shared" si="7"/>
        <v>4.431723939288097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4.751582490500982</v>
      </c>
      <c r="E60" s="13">
        <f t="shared" si="7"/>
        <v>4.751582490500982</v>
      </c>
      <c r="F60" s="13">
        <f t="shared" si="7"/>
        <v>41.68414564155232</v>
      </c>
      <c r="G60" s="13">
        <f t="shared" si="7"/>
        <v>50.64349635796046</v>
      </c>
      <c r="H60" s="13">
        <f t="shared" si="7"/>
        <v>53.44437367127979</v>
      </c>
      <c r="I60" s="13">
        <f t="shared" si="7"/>
        <v>48.268443968875516</v>
      </c>
      <c r="J60" s="13">
        <f t="shared" si="7"/>
        <v>62.96004670958153</v>
      </c>
      <c r="K60" s="13">
        <f t="shared" si="7"/>
        <v>49.9265382108382</v>
      </c>
      <c r="L60" s="13">
        <f t="shared" si="7"/>
        <v>70.90898934563265</v>
      </c>
      <c r="M60" s="13">
        <f t="shared" si="7"/>
        <v>60.9949253196827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54.05127601468187</v>
      </c>
      <c r="W60" s="13">
        <f t="shared" si="7"/>
        <v>4.751582300669148</v>
      </c>
      <c r="X60" s="13">
        <f t="shared" si="7"/>
        <v>0</v>
      </c>
      <c r="Y60" s="13">
        <f t="shared" si="7"/>
        <v>0</v>
      </c>
      <c r="Z60" s="14">
        <f t="shared" si="7"/>
        <v>4.751582490500982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5.3556933190623255</v>
      </c>
      <c r="E61" s="13">
        <f t="shared" si="7"/>
        <v>5.3556933190623255</v>
      </c>
      <c r="F61" s="13">
        <f t="shared" si="7"/>
        <v>72.07206197598894</v>
      </c>
      <c r="G61" s="13">
        <f t="shared" si="7"/>
        <v>82.71158388979525</v>
      </c>
      <c r="H61" s="13">
        <f t="shared" si="7"/>
        <v>90.36791646036819</v>
      </c>
      <c r="I61" s="13">
        <f t="shared" si="7"/>
        <v>81.36175116940154</v>
      </c>
      <c r="J61" s="13">
        <f t="shared" si="7"/>
        <v>90.98747084980953</v>
      </c>
      <c r="K61" s="13">
        <f t="shared" si="7"/>
        <v>69.76299242088248</v>
      </c>
      <c r="L61" s="13">
        <f t="shared" si="7"/>
        <v>92.7782508310272</v>
      </c>
      <c r="M61" s="13">
        <f t="shared" si="7"/>
        <v>84.78230748629014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83.02924137200066</v>
      </c>
      <c r="W61" s="13">
        <f t="shared" si="7"/>
        <v>5.3556933190623255</v>
      </c>
      <c r="X61" s="13">
        <f t="shared" si="7"/>
        <v>0</v>
      </c>
      <c r="Y61" s="13">
        <f t="shared" si="7"/>
        <v>0</v>
      </c>
      <c r="Z61" s="14">
        <f t="shared" si="7"/>
        <v>5.3556933190623255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4.150100491243182</v>
      </c>
      <c r="E62" s="13">
        <f t="shared" si="7"/>
        <v>4.150100491243182</v>
      </c>
      <c r="F62" s="13">
        <f t="shared" si="7"/>
        <v>19.415834692633492</v>
      </c>
      <c r="G62" s="13">
        <f t="shared" si="7"/>
        <v>30.273548081285185</v>
      </c>
      <c r="H62" s="13">
        <f t="shared" si="7"/>
        <v>29.498008163866906</v>
      </c>
      <c r="I62" s="13">
        <f t="shared" si="7"/>
        <v>25.507686032485243</v>
      </c>
      <c r="J62" s="13">
        <f t="shared" si="7"/>
        <v>64.12094305429859</v>
      </c>
      <c r="K62" s="13">
        <f t="shared" si="7"/>
        <v>54.25128118004048</v>
      </c>
      <c r="L62" s="13">
        <f t="shared" si="7"/>
        <v>30.050098964543086</v>
      </c>
      <c r="M62" s="13">
        <f t="shared" si="7"/>
        <v>45.16955563465814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33.29733581084494</v>
      </c>
      <c r="W62" s="13">
        <f t="shared" si="7"/>
        <v>4.1500999554319105</v>
      </c>
      <c r="X62" s="13">
        <f t="shared" si="7"/>
        <v>0</v>
      </c>
      <c r="Y62" s="13">
        <f t="shared" si="7"/>
        <v>0</v>
      </c>
      <c r="Z62" s="14">
        <f t="shared" si="7"/>
        <v>4.150100491243182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4.725058077626164</v>
      </c>
      <c r="E63" s="13">
        <f t="shared" si="7"/>
        <v>4.725058077626164</v>
      </c>
      <c r="F63" s="13">
        <f t="shared" si="7"/>
        <v>16.137133933285558</v>
      </c>
      <c r="G63" s="13">
        <f t="shared" si="7"/>
        <v>17.43919409407652</v>
      </c>
      <c r="H63" s="13">
        <f t="shared" si="7"/>
        <v>17.43191283584906</v>
      </c>
      <c r="I63" s="13">
        <f t="shared" si="7"/>
        <v>17.002683974553563</v>
      </c>
      <c r="J63" s="13">
        <f t="shared" si="7"/>
        <v>22.88910895758176</v>
      </c>
      <c r="K63" s="13">
        <f t="shared" si="7"/>
        <v>22.586106139263563</v>
      </c>
      <c r="L63" s="13">
        <f t="shared" si="7"/>
        <v>0</v>
      </c>
      <c r="M63" s="13">
        <f t="shared" si="7"/>
        <v>35.63557590017975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24.456545807642833</v>
      </c>
      <c r="W63" s="13">
        <f t="shared" si="7"/>
        <v>4.725058077626164</v>
      </c>
      <c r="X63" s="13">
        <f t="shared" si="7"/>
        <v>0</v>
      </c>
      <c r="Y63" s="13">
        <f t="shared" si="7"/>
        <v>0</v>
      </c>
      <c r="Z63" s="14">
        <f t="shared" si="7"/>
        <v>4.725058077626164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2.392661908014822</v>
      </c>
      <c r="E64" s="13">
        <f t="shared" si="7"/>
        <v>2.392661908014822</v>
      </c>
      <c r="F64" s="13">
        <f t="shared" si="7"/>
        <v>15.542481783727153</v>
      </c>
      <c r="G64" s="13">
        <f t="shared" si="7"/>
        <v>19.172451334849242</v>
      </c>
      <c r="H64" s="13">
        <f t="shared" si="7"/>
        <v>17.927875176523266</v>
      </c>
      <c r="I64" s="13">
        <f t="shared" si="7"/>
        <v>17.546827785917042</v>
      </c>
      <c r="J64" s="13">
        <f t="shared" si="7"/>
        <v>23.51390411534245</v>
      </c>
      <c r="K64" s="13">
        <f t="shared" si="7"/>
        <v>21.143155343364946</v>
      </c>
      <c r="L64" s="13">
        <f t="shared" si="7"/>
        <v>22.8651016095084</v>
      </c>
      <c r="M64" s="13">
        <f t="shared" si="7"/>
        <v>22.507901163625917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20.0223075401206</v>
      </c>
      <c r="W64" s="13">
        <f t="shared" si="7"/>
        <v>2.3926614627799534</v>
      </c>
      <c r="X64" s="13">
        <f t="shared" si="7"/>
        <v>0</v>
      </c>
      <c r="Y64" s="13">
        <f t="shared" si="7"/>
        <v>0</v>
      </c>
      <c r="Z64" s="14">
        <f t="shared" si="7"/>
        <v>2.392661908014822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10.416642270008506</v>
      </c>
      <c r="E66" s="16">
        <f t="shared" si="7"/>
        <v>10.416642270008506</v>
      </c>
      <c r="F66" s="16">
        <f t="shared" si="7"/>
        <v>100.00543153549508</v>
      </c>
      <c r="G66" s="16">
        <f t="shared" si="7"/>
        <v>100</v>
      </c>
      <c r="H66" s="16">
        <f t="shared" si="7"/>
        <v>0</v>
      </c>
      <c r="I66" s="16">
        <f t="shared" si="7"/>
        <v>125.2149351905591</v>
      </c>
      <c r="J66" s="16">
        <f t="shared" si="7"/>
        <v>10.116012998822354</v>
      </c>
      <c r="K66" s="16">
        <f t="shared" si="7"/>
        <v>4.964905359158096</v>
      </c>
      <c r="L66" s="16">
        <f t="shared" si="7"/>
        <v>5.4110636267357775</v>
      </c>
      <c r="M66" s="16">
        <f t="shared" si="7"/>
        <v>6.810374881530103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11.323092477383073</v>
      </c>
      <c r="W66" s="16">
        <f t="shared" si="7"/>
        <v>10.416642270008506</v>
      </c>
      <c r="X66" s="16">
        <f t="shared" si="7"/>
        <v>0</v>
      </c>
      <c r="Y66" s="16">
        <f t="shared" si="7"/>
        <v>0</v>
      </c>
      <c r="Z66" s="17">
        <f t="shared" si="7"/>
        <v>10.416642270008506</v>
      </c>
    </row>
    <row r="67" spans="1:26" ht="13.5" hidden="1">
      <c r="A67" s="40" t="s">
        <v>112</v>
      </c>
      <c r="B67" s="23"/>
      <c r="C67" s="23"/>
      <c r="D67" s="24">
        <v>62237658</v>
      </c>
      <c r="E67" s="25">
        <v>62237658</v>
      </c>
      <c r="F67" s="25">
        <v>6882731</v>
      </c>
      <c r="G67" s="25">
        <v>4377848</v>
      </c>
      <c r="H67" s="25">
        <v>4086466</v>
      </c>
      <c r="I67" s="25">
        <v>15347045</v>
      </c>
      <c r="J67" s="25">
        <v>4943191</v>
      </c>
      <c r="K67" s="25">
        <v>4865095</v>
      </c>
      <c r="L67" s="25">
        <v>4583421</v>
      </c>
      <c r="M67" s="25">
        <v>14391707</v>
      </c>
      <c r="N67" s="25"/>
      <c r="O67" s="25"/>
      <c r="P67" s="25"/>
      <c r="Q67" s="25"/>
      <c r="R67" s="25"/>
      <c r="S67" s="25"/>
      <c r="T67" s="25"/>
      <c r="U67" s="25"/>
      <c r="V67" s="25">
        <v>29738752</v>
      </c>
      <c r="W67" s="25">
        <v>31118830</v>
      </c>
      <c r="X67" s="25"/>
      <c r="Y67" s="24"/>
      <c r="Z67" s="26">
        <v>62237658</v>
      </c>
    </row>
    <row r="68" spans="1:26" ht="13.5" hidden="1">
      <c r="A68" s="36" t="s">
        <v>31</v>
      </c>
      <c r="B68" s="18"/>
      <c r="C68" s="18"/>
      <c r="D68" s="19">
        <v>4832792</v>
      </c>
      <c r="E68" s="20">
        <v>4832792</v>
      </c>
      <c r="F68" s="20">
        <v>2590026</v>
      </c>
      <c r="G68" s="20">
        <v>459856</v>
      </c>
      <c r="H68" s="20">
        <v>459856</v>
      </c>
      <c r="I68" s="20">
        <v>3509738</v>
      </c>
      <c r="J68" s="20">
        <v>459856</v>
      </c>
      <c r="K68" s="20">
        <v>459856</v>
      </c>
      <c r="L68" s="20">
        <v>459856</v>
      </c>
      <c r="M68" s="20">
        <v>1379568</v>
      </c>
      <c r="N68" s="20"/>
      <c r="O68" s="20"/>
      <c r="P68" s="20"/>
      <c r="Q68" s="20"/>
      <c r="R68" s="20"/>
      <c r="S68" s="20"/>
      <c r="T68" s="20"/>
      <c r="U68" s="20"/>
      <c r="V68" s="20">
        <v>4889306</v>
      </c>
      <c r="W68" s="20">
        <v>2416396</v>
      </c>
      <c r="X68" s="20"/>
      <c r="Y68" s="19"/>
      <c r="Z68" s="22">
        <v>4832792</v>
      </c>
    </row>
    <row r="69" spans="1:26" ht="13.5" hidden="1">
      <c r="A69" s="37" t="s">
        <v>32</v>
      </c>
      <c r="B69" s="18"/>
      <c r="C69" s="18"/>
      <c r="D69" s="19">
        <v>50060964</v>
      </c>
      <c r="E69" s="20">
        <v>50060964</v>
      </c>
      <c r="F69" s="20">
        <v>4237472</v>
      </c>
      <c r="G69" s="20">
        <v>3844000</v>
      </c>
      <c r="H69" s="20">
        <v>3626610</v>
      </c>
      <c r="I69" s="20">
        <v>11708082</v>
      </c>
      <c r="J69" s="20">
        <v>3410007</v>
      </c>
      <c r="K69" s="20">
        <v>3315329</v>
      </c>
      <c r="L69" s="20">
        <v>3025426</v>
      </c>
      <c r="M69" s="20">
        <v>9750762</v>
      </c>
      <c r="N69" s="20"/>
      <c r="O69" s="20"/>
      <c r="P69" s="20"/>
      <c r="Q69" s="20"/>
      <c r="R69" s="20"/>
      <c r="S69" s="20"/>
      <c r="T69" s="20"/>
      <c r="U69" s="20"/>
      <c r="V69" s="20">
        <v>21458844</v>
      </c>
      <c r="W69" s="20">
        <v>25030483</v>
      </c>
      <c r="X69" s="20"/>
      <c r="Y69" s="19"/>
      <c r="Z69" s="22">
        <v>50060964</v>
      </c>
    </row>
    <row r="70" spans="1:26" ht="13.5" hidden="1">
      <c r="A70" s="38" t="s">
        <v>106</v>
      </c>
      <c r="B70" s="18"/>
      <c r="C70" s="18"/>
      <c r="D70" s="19">
        <v>30009560</v>
      </c>
      <c r="E70" s="20">
        <v>30009560</v>
      </c>
      <c r="F70" s="20">
        <v>1873887</v>
      </c>
      <c r="G70" s="20">
        <v>1778798</v>
      </c>
      <c r="H70" s="20">
        <v>1666275</v>
      </c>
      <c r="I70" s="20">
        <v>5318960</v>
      </c>
      <c r="J70" s="20">
        <v>1725975</v>
      </c>
      <c r="K70" s="20">
        <v>1623408</v>
      </c>
      <c r="L70" s="20">
        <v>1709932</v>
      </c>
      <c r="M70" s="20">
        <v>5059315</v>
      </c>
      <c r="N70" s="20"/>
      <c r="O70" s="20"/>
      <c r="P70" s="20"/>
      <c r="Q70" s="20"/>
      <c r="R70" s="20"/>
      <c r="S70" s="20"/>
      <c r="T70" s="20"/>
      <c r="U70" s="20"/>
      <c r="V70" s="20">
        <v>10378275</v>
      </c>
      <c r="W70" s="20">
        <v>15004780</v>
      </c>
      <c r="X70" s="20"/>
      <c r="Y70" s="19"/>
      <c r="Z70" s="22">
        <v>30009560</v>
      </c>
    </row>
    <row r="71" spans="1:26" ht="13.5" hidden="1">
      <c r="A71" s="38" t="s">
        <v>107</v>
      </c>
      <c r="B71" s="18"/>
      <c r="C71" s="18"/>
      <c r="D71" s="19">
        <v>7745451</v>
      </c>
      <c r="E71" s="20">
        <v>7745451</v>
      </c>
      <c r="F71" s="20">
        <v>1133549</v>
      </c>
      <c r="G71" s="20">
        <v>835429</v>
      </c>
      <c r="H71" s="20">
        <v>732741</v>
      </c>
      <c r="I71" s="20">
        <v>2701719</v>
      </c>
      <c r="J71" s="20">
        <v>456347</v>
      </c>
      <c r="K71" s="20">
        <v>465001</v>
      </c>
      <c r="L71" s="20">
        <v>851315</v>
      </c>
      <c r="M71" s="20">
        <v>1772663</v>
      </c>
      <c r="N71" s="20"/>
      <c r="O71" s="20"/>
      <c r="P71" s="20"/>
      <c r="Q71" s="20"/>
      <c r="R71" s="20"/>
      <c r="S71" s="20"/>
      <c r="T71" s="20"/>
      <c r="U71" s="20"/>
      <c r="V71" s="20">
        <v>4474382</v>
      </c>
      <c r="W71" s="20">
        <v>3872726</v>
      </c>
      <c r="X71" s="20"/>
      <c r="Y71" s="19"/>
      <c r="Z71" s="22">
        <v>7745451</v>
      </c>
    </row>
    <row r="72" spans="1:26" ht="13.5" hidden="1">
      <c r="A72" s="38" t="s">
        <v>108</v>
      </c>
      <c r="B72" s="18"/>
      <c r="C72" s="18"/>
      <c r="D72" s="19">
        <v>6802964</v>
      </c>
      <c r="E72" s="20">
        <v>6802964</v>
      </c>
      <c r="F72" s="20">
        <v>763283</v>
      </c>
      <c r="G72" s="20">
        <v>763166</v>
      </c>
      <c r="H72" s="20">
        <v>763066</v>
      </c>
      <c r="I72" s="20">
        <v>2289515</v>
      </c>
      <c r="J72" s="20">
        <v>763398</v>
      </c>
      <c r="K72" s="20">
        <v>763186</v>
      </c>
      <c r="L72" s="20"/>
      <c r="M72" s="20">
        <v>1526584</v>
      </c>
      <c r="N72" s="20"/>
      <c r="O72" s="20"/>
      <c r="P72" s="20"/>
      <c r="Q72" s="20"/>
      <c r="R72" s="20"/>
      <c r="S72" s="20"/>
      <c r="T72" s="20"/>
      <c r="U72" s="20"/>
      <c r="V72" s="20">
        <v>3816099</v>
      </c>
      <c r="W72" s="20">
        <v>3401482</v>
      </c>
      <c r="X72" s="20"/>
      <c r="Y72" s="19"/>
      <c r="Z72" s="22">
        <v>6802964</v>
      </c>
    </row>
    <row r="73" spans="1:26" ht="13.5" hidden="1">
      <c r="A73" s="38" t="s">
        <v>109</v>
      </c>
      <c r="B73" s="18"/>
      <c r="C73" s="18"/>
      <c r="D73" s="19">
        <v>5373931</v>
      </c>
      <c r="E73" s="20">
        <v>5373931</v>
      </c>
      <c r="F73" s="20">
        <v>466753</v>
      </c>
      <c r="G73" s="20">
        <v>466607</v>
      </c>
      <c r="H73" s="20">
        <v>464528</v>
      </c>
      <c r="I73" s="20">
        <v>1397888</v>
      </c>
      <c r="J73" s="20">
        <v>464287</v>
      </c>
      <c r="K73" s="20">
        <v>463734</v>
      </c>
      <c r="L73" s="20">
        <v>464179</v>
      </c>
      <c r="M73" s="20">
        <v>1392200</v>
      </c>
      <c r="N73" s="20"/>
      <c r="O73" s="20"/>
      <c r="P73" s="20"/>
      <c r="Q73" s="20"/>
      <c r="R73" s="20"/>
      <c r="S73" s="20"/>
      <c r="T73" s="20"/>
      <c r="U73" s="20"/>
      <c r="V73" s="20">
        <v>2790088</v>
      </c>
      <c r="W73" s="20">
        <v>2686966</v>
      </c>
      <c r="X73" s="20"/>
      <c r="Y73" s="19"/>
      <c r="Z73" s="22">
        <v>5373931</v>
      </c>
    </row>
    <row r="74" spans="1:26" ht="13.5" hidden="1">
      <c r="A74" s="38" t="s">
        <v>110</v>
      </c>
      <c r="B74" s="18"/>
      <c r="C74" s="18"/>
      <c r="D74" s="19">
        <v>129058</v>
      </c>
      <c r="E74" s="20">
        <v>129058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64529</v>
      </c>
      <c r="X74" s="20"/>
      <c r="Y74" s="19"/>
      <c r="Z74" s="22">
        <v>129058</v>
      </c>
    </row>
    <row r="75" spans="1:26" ht="13.5" hidden="1">
      <c r="A75" s="39" t="s">
        <v>111</v>
      </c>
      <c r="B75" s="27"/>
      <c r="C75" s="27"/>
      <c r="D75" s="28">
        <v>7343902</v>
      </c>
      <c r="E75" s="29">
        <v>7343902</v>
      </c>
      <c r="F75" s="29">
        <v>55233</v>
      </c>
      <c r="G75" s="29">
        <v>73992</v>
      </c>
      <c r="H75" s="29"/>
      <c r="I75" s="29">
        <v>129225</v>
      </c>
      <c r="J75" s="29">
        <v>1073328</v>
      </c>
      <c r="K75" s="29">
        <v>1089910</v>
      </c>
      <c r="L75" s="29">
        <v>1098139</v>
      </c>
      <c r="M75" s="29">
        <v>3261377</v>
      </c>
      <c r="N75" s="29"/>
      <c r="O75" s="29"/>
      <c r="P75" s="29"/>
      <c r="Q75" s="29"/>
      <c r="R75" s="29"/>
      <c r="S75" s="29"/>
      <c r="T75" s="29"/>
      <c r="U75" s="29"/>
      <c r="V75" s="29">
        <v>3390602</v>
      </c>
      <c r="W75" s="29">
        <v>3671951</v>
      </c>
      <c r="X75" s="29"/>
      <c r="Y75" s="28"/>
      <c r="Z75" s="30">
        <v>7343902</v>
      </c>
    </row>
    <row r="76" spans="1:26" ht="13.5" hidden="1">
      <c r="A76" s="41" t="s">
        <v>113</v>
      </c>
      <c r="B76" s="31"/>
      <c r="C76" s="31"/>
      <c r="D76" s="32">
        <v>3357852</v>
      </c>
      <c r="E76" s="33">
        <v>3357852</v>
      </c>
      <c r="F76" s="33">
        <v>2176016</v>
      </c>
      <c r="G76" s="33">
        <v>3754005</v>
      </c>
      <c r="H76" s="33">
        <v>2397834</v>
      </c>
      <c r="I76" s="33">
        <v>8327855</v>
      </c>
      <c r="J76" s="33">
        <v>2844639</v>
      </c>
      <c r="K76" s="33">
        <v>2154805</v>
      </c>
      <c r="L76" s="33">
        <v>2602486</v>
      </c>
      <c r="M76" s="33">
        <v>7601930</v>
      </c>
      <c r="N76" s="33"/>
      <c r="O76" s="33"/>
      <c r="P76" s="33"/>
      <c r="Q76" s="33"/>
      <c r="R76" s="33"/>
      <c r="S76" s="33"/>
      <c r="T76" s="33"/>
      <c r="U76" s="33"/>
      <c r="V76" s="33">
        <v>15929785</v>
      </c>
      <c r="W76" s="33">
        <v>1678926</v>
      </c>
      <c r="X76" s="33"/>
      <c r="Y76" s="32"/>
      <c r="Z76" s="34">
        <v>3357852</v>
      </c>
    </row>
    <row r="77" spans="1:26" ht="13.5" hidden="1">
      <c r="A77" s="36" t="s">
        <v>31</v>
      </c>
      <c r="B77" s="18"/>
      <c r="C77" s="18"/>
      <c r="D77" s="19">
        <v>214176</v>
      </c>
      <c r="E77" s="20">
        <v>214176</v>
      </c>
      <c r="F77" s="20">
        <v>354426</v>
      </c>
      <c r="G77" s="20">
        <v>1733277</v>
      </c>
      <c r="H77" s="20">
        <v>427034</v>
      </c>
      <c r="I77" s="20">
        <v>2514737</v>
      </c>
      <c r="J77" s="20">
        <v>589119</v>
      </c>
      <c r="K77" s="20">
        <v>445463</v>
      </c>
      <c r="L77" s="20">
        <v>397766</v>
      </c>
      <c r="M77" s="20">
        <v>1432348</v>
      </c>
      <c r="N77" s="20"/>
      <c r="O77" s="20"/>
      <c r="P77" s="20"/>
      <c r="Q77" s="20"/>
      <c r="R77" s="20"/>
      <c r="S77" s="20"/>
      <c r="T77" s="20"/>
      <c r="U77" s="20"/>
      <c r="V77" s="20">
        <v>3947085</v>
      </c>
      <c r="W77" s="20">
        <v>107088</v>
      </c>
      <c r="X77" s="20"/>
      <c r="Y77" s="19"/>
      <c r="Z77" s="22">
        <v>214176</v>
      </c>
    </row>
    <row r="78" spans="1:26" ht="13.5" hidden="1">
      <c r="A78" s="37" t="s">
        <v>32</v>
      </c>
      <c r="B78" s="18"/>
      <c r="C78" s="18"/>
      <c r="D78" s="19">
        <v>2378688</v>
      </c>
      <c r="E78" s="20">
        <v>2378688</v>
      </c>
      <c r="F78" s="20">
        <v>1766354</v>
      </c>
      <c r="G78" s="20">
        <v>1946736</v>
      </c>
      <c r="H78" s="20">
        <v>1938219</v>
      </c>
      <c r="I78" s="20">
        <v>5651309</v>
      </c>
      <c r="J78" s="20">
        <v>2146942</v>
      </c>
      <c r="K78" s="20">
        <v>1655229</v>
      </c>
      <c r="L78" s="20">
        <v>2145299</v>
      </c>
      <c r="M78" s="20">
        <v>5947470</v>
      </c>
      <c r="N78" s="20"/>
      <c r="O78" s="20"/>
      <c r="P78" s="20"/>
      <c r="Q78" s="20"/>
      <c r="R78" s="20"/>
      <c r="S78" s="20"/>
      <c r="T78" s="20"/>
      <c r="U78" s="20"/>
      <c r="V78" s="20">
        <v>11598779</v>
      </c>
      <c r="W78" s="20">
        <v>1189344</v>
      </c>
      <c r="X78" s="20"/>
      <c r="Y78" s="19"/>
      <c r="Z78" s="22">
        <v>2378688</v>
      </c>
    </row>
    <row r="79" spans="1:26" ht="13.5" hidden="1">
      <c r="A79" s="38" t="s">
        <v>106</v>
      </c>
      <c r="B79" s="18"/>
      <c r="C79" s="18"/>
      <c r="D79" s="19">
        <v>1607220</v>
      </c>
      <c r="E79" s="20">
        <v>1607220</v>
      </c>
      <c r="F79" s="20">
        <v>1350549</v>
      </c>
      <c r="G79" s="20">
        <v>1471272</v>
      </c>
      <c r="H79" s="20">
        <v>1505778</v>
      </c>
      <c r="I79" s="20">
        <v>4327599</v>
      </c>
      <c r="J79" s="20">
        <v>1570421</v>
      </c>
      <c r="K79" s="20">
        <v>1132538</v>
      </c>
      <c r="L79" s="20">
        <v>1586445</v>
      </c>
      <c r="M79" s="20">
        <v>4289404</v>
      </c>
      <c r="N79" s="20"/>
      <c r="O79" s="20"/>
      <c r="P79" s="20"/>
      <c r="Q79" s="20"/>
      <c r="R79" s="20"/>
      <c r="S79" s="20"/>
      <c r="T79" s="20"/>
      <c r="U79" s="20"/>
      <c r="V79" s="20">
        <v>8617003</v>
      </c>
      <c r="W79" s="20">
        <v>803610</v>
      </c>
      <c r="X79" s="20"/>
      <c r="Y79" s="19"/>
      <c r="Z79" s="22">
        <v>1607220</v>
      </c>
    </row>
    <row r="80" spans="1:26" ht="13.5" hidden="1">
      <c r="A80" s="38" t="s">
        <v>107</v>
      </c>
      <c r="B80" s="18"/>
      <c r="C80" s="18"/>
      <c r="D80" s="19">
        <v>321444</v>
      </c>
      <c r="E80" s="20">
        <v>321444</v>
      </c>
      <c r="F80" s="20">
        <v>220088</v>
      </c>
      <c r="G80" s="20">
        <v>252914</v>
      </c>
      <c r="H80" s="20">
        <v>216144</v>
      </c>
      <c r="I80" s="20">
        <v>689146</v>
      </c>
      <c r="J80" s="20">
        <v>292614</v>
      </c>
      <c r="K80" s="20">
        <v>252269</v>
      </c>
      <c r="L80" s="20">
        <v>255821</v>
      </c>
      <c r="M80" s="20">
        <v>800704</v>
      </c>
      <c r="N80" s="20"/>
      <c r="O80" s="20"/>
      <c r="P80" s="20"/>
      <c r="Q80" s="20"/>
      <c r="R80" s="20"/>
      <c r="S80" s="20"/>
      <c r="T80" s="20"/>
      <c r="U80" s="20"/>
      <c r="V80" s="20">
        <v>1489850</v>
      </c>
      <c r="W80" s="20">
        <v>160722</v>
      </c>
      <c r="X80" s="20"/>
      <c r="Y80" s="19"/>
      <c r="Z80" s="22">
        <v>321444</v>
      </c>
    </row>
    <row r="81" spans="1:26" ht="13.5" hidden="1">
      <c r="A81" s="38" t="s">
        <v>108</v>
      </c>
      <c r="B81" s="18"/>
      <c r="C81" s="18"/>
      <c r="D81" s="19">
        <v>321444</v>
      </c>
      <c r="E81" s="20">
        <v>321444</v>
      </c>
      <c r="F81" s="20">
        <v>123172</v>
      </c>
      <c r="G81" s="20">
        <v>133090</v>
      </c>
      <c r="H81" s="20">
        <v>133017</v>
      </c>
      <c r="I81" s="20">
        <v>389279</v>
      </c>
      <c r="J81" s="20">
        <v>174735</v>
      </c>
      <c r="K81" s="20">
        <v>172374</v>
      </c>
      <c r="L81" s="20">
        <v>196898</v>
      </c>
      <c r="M81" s="20">
        <v>544007</v>
      </c>
      <c r="N81" s="20"/>
      <c r="O81" s="20"/>
      <c r="P81" s="20"/>
      <c r="Q81" s="20"/>
      <c r="R81" s="20"/>
      <c r="S81" s="20"/>
      <c r="T81" s="20"/>
      <c r="U81" s="20"/>
      <c r="V81" s="20">
        <v>933286</v>
      </c>
      <c r="W81" s="20">
        <v>160722</v>
      </c>
      <c r="X81" s="20"/>
      <c r="Y81" s="19"/>
      <c r="Z81" s="22">
        <v>321444</v>
      </c>
    </row>
    <row r="82" spans="1:26" ht="13.5" hidden="1">
      <c r="A82" s="38" t="s">
        <v>109</v>
      </c>
      <c r="B82" s="18"/>
      <c r="C82" s="18"/>
      <c r="D82" s="19">
        <v>128580</v>
      </c>
      <c r="E82" s="20">
        <v>128580</v>
      </c>
      <c r="F82" s="20">
        <v>72545</v>
      </c>
      <c r="G82" s="20">
        <v>89460</v>
      </c>
      <c r="H82" s="20">
        <v>83280</v>
      </c>
      <c r="I82" s="20">
        <v>245285</v>
      </c>
      <c r="J82" s="20">
        <v>109172</v>
      </c>
      <c r="K82" s="20">
        <v>98048</v>
      </c>
      <c r="L82" s="20">
        <v>106135</v>
      </c>
      <c r="M82" s="20">
        <v>313355</v>
      </c>
      <c r="N82" s="20"/>
      <c r="O82" s="20"/>
      <c r="P82" s="20"/>
      <c r="Q82" s="20"/>
      <c r="R82" s="20"/>
      <c r="S82" s="20"/>
      <c r="T82" s="20"/>
      <c r="U82" s="20"/>
      <c r="V82" s="20">
        <v>558640</v>
      </c>
      <c r="W82" s="20">
        <v>64290</v>
      </c>
      <c r="X82" s="20"/>
      <c r="Y82" s="19"/>
      <c r="Z82" s="22">
        <v>128580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>
        <v>764988</v>
      </c>
      <c r="E84" s="29">
        <v>764988</v>
      </c>
      <c r="F84" s="29">
        <v>55236</v>
      </c>
      <c r="G84" s="29">
        <v>73992</v>
      </c>
      <c r="H84" s="29">
        <v>32581</v>
      </c>
      <c r="I84" s="29">
        <v>161809</v>
      </c>
      <c r="J84" s="29">
        <v>108578</v>
      </c>
      <c r="K84" s="29">
        <v>54113</v>
      </c>
      <c r="L84" s="29">
        <v>59421</v>
      </c>
      <c r="M84" s="29">
        <v>222112</v>
      </c>
      <c r="N84" s="29"/>
      <c r="O84" s="29"/>
      <c r="P84" s="29"/>
      <c r="Q84" s="29"/>
      <c r="R84" s="29"/>
      <c r="S84" s="29"/>
      <c r="T84" s="29"/>
      <c r="U84" s="29"/>
      <c r="V84" s="29">
        <v>383921</v>
      </c>
      <c r="W84" s="29">
        <v>382494</v>
      </c>
      <c r="X84" s="29"/>
      <c r="Y84" s="28"/>
      <c r="Z84" s="30">
        <v>764988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79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7419634</v>
      </c>
      <c r="E5" s="64">
        <v>7419634</v>
      </c>
      <c r="F5" s="64">
        <v>650203</v>
      </c>
      <c r="G5" s="64">
        <v>63010</v>
      </c>
      <c r="H5" s="64">
        <v>697729</v>
      </c>
      <c r="I5" s="64">
        <v>1410942</v>
      </c>
      <c r="J5" s="64">
        <v>405772</v>
      </c>
      <c r="K5" s="64">
        <v>96581</v>
      </c>
      <c r="L5" s="64">
        <v>-1055974</v>
      </c>
      <c r="M5" s="64">
        <v>-553621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857321</v>
      </c>
      <c r="W5" s="64">
        <v>3709817</v>
      </c>
      <c r="X5" s="64">
        <v>-2852496</v>
      </c>
      <c r="Y5" s="65">
        <v>-76.89</v>
      </c>
      <c r="Z5" s="66">
        <v>7419634</v>
      </c>
    </row>
    <row r="6" spans="1:26" ht="13.5">
      <c r="A6" s="62" t="s">
        <v>32</v>
      </c>
      <c r="B6" s="18">
        <v>0</v>
      </c>
      <c r="C6" s="18">
        <v>0</v>
      </c>
      <c r="D6" s="63">
        <v>7098466</v>
      </c>
      <c r="E6" s="64">
        <v>7098466</v>
      </c>
      <c r="F6" s="64">
        <v>595749</v>
      </c>
      <c r="G6" s="64">
        <v>578602</v>
      </c>
      <c r="H6" s="64">
        <v>550943</v>
      </c>
      <c r="I6" s="64">
        <v>1725294</v>
      </c>
      <c r="J6" s="64">
        <v>575821</v>
      </c>
      <c r="K6" s="64">
        <v>603944</v>
      </c>
      <c r="L6" s="64">
        <v>431087</v>
      </c>
      <c r="M6" s="64">
        <v>1610852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3336146</v>
      </c>
      <c r="W6" s="64">
        <v>3549233</v>
      </c>
      <c r="X6" s="64">
        <v>-213087</v>
      </c>
      <c r="Y6" s="65">
        <v>-6</v>
      </c>
      <c r="Z6" s="66">
        <v>7098466</v>
      </c>
    </row>
    <row r="7" spans="1:26" ht="13.5">
      <c r="A7" s="62" t="s">
        <v>33</v>
      </c>
      <c r="B7" s="18">
        <v>0</v>
      </c>
      <c r="C7" s="18">
        <v>0</v>
      </c>
      <c r="D7" s="63">
        <v>5250000</v>
      </c>
      <c r="E7" s="64">
        <v>5250000</v>
      </c>
      <c r="F7" s="64">
        <v>18237</v>
      </c>
      <c r="G7" s="64">
        <v>110778</v>
      </c>
      <c r="H7" s="64">
        <v>53063</v>
      </c>
      <c r="I7" s="64">
        <v>182078</v>
      </c>
      <c r="J7" s="64">
        <v>17307</v>
      </c>
      <c r="K7" s="64">
        <v>16462</v>
      </c>
      <c r="L7" s="64">
        <v>27134</v>
      </c>
      <c r="M7" s="64">
        <v>60903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242981</v>
      </c>
      <c r="W7" s="64">
        <v>2625000</v>
      </c>
      <c r="X7" s="64">
        <v>-2382019</v>
      </c>
      <c r="Y7" s="65">
        <v>-90.74</v>
      </c>
      <c r="Z7" s="66">
        <v>5250000</v>
      </c>
    </row>
    <row r="8" spans="1:26" ht="13.5">
      <c r="A8" s="62" t="s">
        <v>34</v>
      </c>
      <c r="B8" s="18">
        <v>0</v>
      </c>
      <c r="C8" s="18">
        <v>0</v>
      </c>
      <c r="D8" s="63">
        <v>117843000</v>
      </c>
      <c r="E8" s="64">
        <v>117843000</v>
      </c>
      <c r="F8" s="64">
        <v>38288686</v>
      </c>
      <c r="G8" s="64">
        <v>890000</v>
      </c>
      <c r="H8" s="64">
        <v>1000</v>
      </c>
      <c r="I8" s="64">
        <v>39179686</v>
      </c>
      <c r="J8" s="64">
        <v>0</v>
      </c>
      <c r="K8" s="64">
        <v>9550175</v>
      </c>
      <c r="L8" s="64">
        <v>0</v>
      </c>
      <c r="M8" s="64">
        <v>9550175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48729861</v>
      </c>
      <c r="W8" s="64">
        <v>58921500</v>
      </c>
      <c r="X8" s="64">
        <v>-10191639</v>
      </c>
      <c r="Y8" s="65">
        <v>-17.3</v>
      </c>
      <c r="Z8" s="66">
        <v>117843000</v>
      </c>
    </row>
    <row r="9" spans="1:26" ht="13.5">
      <c r="A9" s="62" t="s">
        <v>35</v>
      </c>
      <c r="B9" s="18">
        <v>0</v>
      </c>
      <c r="C9" s="18">
        <v>0</v>
      </c>
      <c r="D9" s="63">
        <v>4989748</v>
      </c>
      <c r="E9" s="64">
        <v>4989748</v>
      </c>
      <c r="F9" s="64">
        <v>169613</v>
      </c>
      <c r="G9" s="64">
        <v>177815</v>
      </c>
      <c r="H9" s="64">
        <v>286408</v>
      </c>
      <c r="I9" s="64">
        <v>633836</v>
      </c>
      <c r="J9" s="64">
        <v>187032</v>
      </c>
      <c r="K9" s="64">
        <v>411694</v>
      </c>
      <c r="L9" s="64">
        <v>126792</v>
      </c>
      <c r="M9" s="64">
        <v>725518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1359354</v>
      </c>
      <c r="W9" s="64">
        <v>2494874</v>
      </c>
      <c r="X9" s="64">
        <v>-1135520</v>
      </c>
      <c r="Y9" s="65">
        <v>-45.51</v>
      </c>
      <c r="Z9" s="66">
        <v>4989748</v>
      </c>
    </row>
    <row r="10" spans="1:26" ht="25.5">
      <c r="A10" s="67" t="s">
        <v>98</v>
      </c>
      <c r="B10" s="68">
        <f>SUM(B5:B9)</f>
        <v>0</v>
      </c>
      <c r="C10" s="68">
        <f>SUM(C5:C9)</f>
        <v>0</v>
      </c>
      <c r="D10" s="69">
        <f aca="true" t="shared" si="0" ref="D10:Z10">SUM(D5:D9)</f>
        <v>142600848</v>
      </c>
      <c r="E10" s="70">
        <f t="shared" si="0"/>
        <v>142600848</v>
      </c>
      <c r="F10" s="70">
        <f t="shared" si="0"/>
        <v>39722488</v>
      </c>
      <c r="G10" s="70">
        <f t="shared" si="0"/>
        <v>1820205</v>
      </c>
      <c r="H10" s="70">
        <f t="shared" si="0"/>
        <v>1589143</v>
      </c>
      <c r="I10" s="70">
        <f t="shared" si="0"/>
        <v>43131836</v>
      </c>
      <c r="J10" s="70">
        <f t="shared" si="0"/>
        <v>1185932</v>
      </c>
      <c r="K10" s="70">
        <f t="shared" si="0"/>
        <v>10678856</v>
      </c>
      <c r="L10" s="70">
        <f t="shared" si="0"/>
        <v>-470961</v>
      </c>
      <c r="M10" s="70">
        <f t="shared" si="0"/>
        <v>11393827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54525663</v>
      </c>
      <c r="W10" s="70">
        <f t="shared" si="0"/>
        <v>71300424</v>
      </c>
      <c r="X10" s="70">
        <f t="shared" si="0"/>
        <v>-16774761</v>
      </c>
      <c r="Y10" s="71">
        <f>+IF(W10&lt;&gt;0,(X10/W10)*100,0)</f>
        <v>-23.526874117887434</v>
      </c>
      <c r="Z10" s="72">
        <f t="shared" si="0"/>
        <v>142600848</v>
      </c>
    </row>
    <row r="11" spans="1:26" ht="13.5">
      <c r="A11" s="62" t="s">
        <v>36</v>
      </c>
      <c r="B11" s="18">
        <v>0</v>
      </c>
      <c r="C11" s="18">
        <v>0</v>
      </c>
      <c r="D11" s="63">
        <v>57998000</v>
      </c>
      <c r="E11" s="64">
        <v>57998000</v>
      </c>
      <c r="F11" s="64">
        <v>3831262</v>
      </c>
      <c r="G11" s="64">
        <v>4001720</v>
      </c>
      <c r="H11" s="64">
        <v>4711461</v>
      </c>
      <c r="I11" s="64">
        <v>12544443</v>
      </c>
      <c r="J11" s="64">
        <v>4071628</v>
      </c>
      <c r="K11" s="64">
        <v>4713667</v>
      </c>
      <c r="L11" s="64">
        <v>3922804</v>
      </c>
      <c r="M11" s="64">
        <v>12708099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25252542</v>
      </c>
      <c r="W11" s="64">
        <v>28999000</v>
      </c>
      <c r="X11" s="64">
        <v>-3746458</v>
      </c>
      <c r="Y11" s="65">
        <v>-12.92</v>
      </c>
      <c r="Z11" s="66">
        <v>57998000</v>
      </c>
    </row>
    <row r="12" spans="1:26" ht="13.5">
      <c r="A12" s="62" t="s">
        <v>37</v>
      </c>
      <c r="B12" s="18">
        <v>0</v>
      </c>
      <c r="C12" s="18">
        <v>0</v>
      </c>
      <c r="D12" s="63">
        <v>13892000</v>
      </c>
      <c r="E12" s="64">
        <v>13892000</v>
      </c>
      <c r="F12" s="64">
        <v>1153883</v>
      </c>
      <c r="G12" s="64">
        <v>1153883</v>
      </c>
      <c r="H12" s="64">
        <v>1153883</v>
      </c>
      <c r="I12" s="64">
        <v>3461649</v>
      </c>
      <c r="J12" s="64">
        <v>1153883</v>
      </c>
      <c r="K12" s="64">
        <v>218000</v>
      </c>
      <c r="L12" s="64">
        <v>1093729</v>
      </c>
      <c r="M12" s="64">
        <v>2465612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5927261</v>
      </c>
      <c r="W12" s="64">
        <v>6946000</v>
      </c>
      <c r="X12" s="64">
        <v>-1018739</v>
      </c>
      <c r="Y12" s="65">
        <v>-14.67</v>
      </c>
      <c r="Z12" s="66">
        <v>13892000</v>
      </c>
    </row>
    <row r="13" spans="1:26" ht="13.5">
      <c r="A13" s="62" t="s">
        <v>99</v>
      </c>
      <c r="B13" s="18">
        <v>0</v>
      </c>
      <c r="C13" s="18">
        <v>0</v>
      </c>
      <c r="D13" s="63">
        <v>2450000</v>
      </c>
      <c r="E13" s="64">
        <v>2450000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1225000</v>
      </c>
      <c r="X13" s="64">
        <v>-1225000</v>
      </c>
      <c r="Y13" s="65">
        <v>-100</v>
      </c>
      <c r="Z13" s="66">
        <v>2450000</v>
      </c>
    </row>
    <row r="14" spans="1:26" ht="13.5">
      <c r="A14" s="62" t="s">
        <v>38</v>
      </c>
      <c r="B14" s="18">
        <v>0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5">
        <v>0</v>
      </c>
      <c r="Z14" s="66">
        <v>0</v>
      </c>
    </row>
    <row r="15" spans="1:26" ht="13.5">
      <c r="A15" s="62" t="s">
        <v>39</v>
      </c>
      <c r="B15" s="18">
        <v>0</v>
      </c>
      <c r="C15" s="18">
        <v>0</v>
      </c>
      <c r="D15" s="63">
        <v>14272136</v>
      </c>
      <c r="E15" s="64">
        <v>14272136</v>
      </c>
      <c r="F15" s="64">
        <v>457061</v>
      </c>
      <c r="G15" s="64">
        <v>946354</v>
      </c>
      <c r="H15" s="64">
        <v>1297365</v>
      </c>
      <c r="I15" s="64">
        <v>2700780</v>
      </c>
      <c r="J15" s="64">
        <v>858526</v>
      </c>
      <c r="K15" s="64">
        <v>235713</v>
      </c>
      <c r="L15" s="64">
        <v>192011</v>
      </c>
      <c r="M15" s="64">
        <v>1286250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3987030</v>
      </c>
      <c r="W15" s="64">
        <v>7136068</v>
      </c>
      <c r="X15" s="64">
        <v>-3149038</v>
      </c>
      <c r="Y15" s="65">
        <v>-44.13</v>
      </c>
      <c r="Z15" s="66">
        <v>14272136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241304</v>
      </c>
      <c r="G16" s="64">
        <v>387525</v>
      </c>
      <c r="H16" s="64">
        <v>57279</v>
      </c>
      <c r="I16" s="64">
        <v>686108</v>
      </c>
      <c r="J16" s="64">
        <v>235233</v>
      </c>
      <c r="K16" s="64">
        <v>100085</v>
      </c>
      <c r="L16" s="64">
        <v>164450</v>
      </c>
      <c r="M16" s="64">
        <v>499768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1185876</v>
      </c>
      <c r="W16" s="64">
        <v>0</v>
      </c>
      <c r="X16" s="64">
        <v>1185876</v>
      </c>
      <c r="Y16" s="65">
        <v>0</v>
      </c>
      <c r="Z16" s="66">
        <v>0</v>
      </c>
    </row>
    <row r="17" spans="1:26" ht="13.5">
      <c r="A17" s="62" t="s">
        <v>41</v>
      </c>
      <c r="B17" s="18">
        <v>0</v>
      </c>
      <c r="C17" s="18">
        <v>0</v>
      </c>
      <c r="D17" s="63">
        <v>109034702</v>
      </c>
      <c r="E17" s="64">
        <v>109034702</v>
      </c>
      <c r="F17" s="64">
        <v>1842558</v>
      </c>
      <c r="G17" s="64">
        <v>3402356</v>
      </c>
      <c r="H17" s="64">
        <v>2587876</v>
      </c>
      <c r="I17" s="64">
        <v>7832790</v>
      </c>
      <c r="J17" s="64">
        <v>3111004</v>
      </c>
      <c r="K17" s="64">
        <v>2356174</v>
      </c>
      <c r="L17" s="64">
        <v>4260195</v>
      </c>
      <c r="M17" s="64">
        <v>9727373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17560163</v>
      </c>
      <c r="W17" s="64">
        <v>54517351</v>
      </c>
      <c r="X17" s="64">
        <v>-36957188</v>
      </c>
      <c r="Y17" s="65">
        <v>-67.79</v>
      </c>
      <c r="Z17" s="66">
        <v>109034702</v>
      </c>
    </row>
    <row r="18" spans="1:26" ht="13.5">
      <c r="A18" s="74" t="s">
        <v>42</v>
      </c>
      <c r="B18" s="75">
        <f>SUM(B11:B17)</f>
        <v>0</v>
      </c>
      <c r="C18" s="75">
        <f>SUM(C11:C17)</f>
        <v>0</v>
      </c>
      <c r="D18" s="76">
        <f aca="true" t="shared" si="1" ref="D18:Z18">SUM(D11:D17)</f>
        <v>197646838</v>
      </c>
      <c r="E18" s="77">
        <f t="shared" si="1"/>
        <v>197646838</v>
      </c>
      <c r="F18" s="77">
        <f t="shared" si="1"/>
        <v>7526068</v>
      </c>
      <c r="G18" s="77">
        <f t="shared" si="1"/>
        <v>9891838</v>
      </c>
      <c r="H18" s="77">
        <f t="shared" si="1"/>
        <v>9807864</v>
      </c>
      <c r="I18" s="77">
        <f t="shared" si="1"/>
        <v>27225770</v>
      </c>
      <c r="J18" s="77">
        <f t="shared" si="1"/>
        <v>9430274</v>
      </c>
      <c r="K18" s="77">
        <f t="shared" si="1"/>
        <v>7623639</v>
      </c>
      <c r="L18" s="77">
        <f t="shared" si="1"/>
        <v>9633189</v>
      </c>
      <c r="M18" s="77">
        <f t="shared" si="1"/>
        <v>26687102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53912872</v>
      </c>
      <c r="W18" s="77">
        <f t="shared" si="1"/>
        <v>98823419</v>
      </c>
      <c r="X18" s="77">
        <f t="shared" si="1"/>
        <v>-44910547</v>
      </c>
      <c r="Y18" s="71">
        <f>+IF(W18&lt;&gt;0,(X18/W18)*100,0)</f>
        <v>-45.445247143291006</v>
      </c>
      <c r="Z18" s="78">
        <f t="shared" si="1"/>
        <v>197646838</v>
      </c>
    </row>
    <row r="19" spans="1:26" ht="13.5">
      <c r="A19" s="74" t="s">
        <v>43</v>
      </c>
      <c r="B19" s="79">
        <f>+B10-B18</f>
        <v>0</v>
      </c>
      <c r="C19" s="79">
        <f>+C10-C18</f>
        <v>0</v>
      </c>
      <c r="D19" s="80">
        <f aca="true" t="shared" si="2" ref="D19:Z19">+D10-D18</f>
        <v>-55045990</v>
      </c>
      <c r="E19" s="81">
        <f t="shared" si="2"/>
        <v>-55045990</v>
      </c>
      <c r="F19" s="81">
        <f t="shared" si="2"/>
        <v>32196420</v>
      </c>
      <c r="G19" s="81">
        <f t="shared" si="2"/>
        <v>-8071633</v>
      </c>
      <c r="H19" s="81">
        <f t="shared" si="2"/>
        <v>-8218721</v>
      </c>
      <c r="I19" s="81">
        <f t="shared" si="2"/>
        <v>15906066</v>
      </c>
      <c r="J19" s="81">
        <f t="shared" si="2"/>
        <v>-8244342</v>
      </c>
      <c r="K19" s="81">
        <f t="shared" si="2"/>
        <v>3055217</v>
      </c>
      <c r="L19" s="81">
        <f t="shared" si="2"/>
        <v>-10104150</v>
      </c>
      <c r="M19" s="81">
        <f t="shared" si="2"/>
        <v>-15293275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612791</v>
      </c>
      <c r="W19" s="81">
        <f>IF(E10=E18,0,W10-W18)</f>
        <v>-27522995</v>
      </c>
      <c r="X19" s="81">
        <f t="shared" si="2"/>
        <v>28135786</v>
      </c>
      <c r="Y19" s="82">
        <f>+IF(W19&lt;&gt;0,(X19/W19)*100,0)</f>
        <v>-102.22646917604716</v>
      </c>
      <c r="Z19" s="83">
        <f t="shared" si="2"/>
        <v>-55045990</v>
      </c>
    </row>
    <row r="20" spans="1:26" ht="13.5">
      <c r="A20" s="62" t="s">
        <v>44</v>
      </c>
      <c r="B20" s="18">
        <v>0</v>
      </c>
      <c r="C20" s="18">
        <v>0</v>
      </c>
      <c r="D20" s="63">
        <v>59831000</v>
      </c>
      <c r="E20" s="64">
        <v>59831000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29915500</v>
      </c>
      <c r="X20" s="64">
        <v>-29915500</v>
      </c>
      <c r="Y20" s="65">
        <v>-100</v>
      </c>
      <c r="Z20" s="66">
        <v>59831000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0</v>
      </c>
      <c r="C22" s="90">
        <f>SUM(C19:C21)</f>
        <v>0</v>
      </c>
      <c r="D22" s="91">
        <f aca="true" t="shared" si="3" ref="D22:Z22">SUM(D19:D21)</f>
        <v>4785010</v>
      </c>
      <c r="E22" s="92">
        <f t="shared" si="3"/>
        <v>4785010</v>
      </c>
      <c r="F22" s="92">
        <f t="shared" si="3"/>
        <v>32196420</v>
      </c>
      <c r="G22" s="92">
        <f t="shared" si="3"/>
        <v>-8071633</v>
      </c>
      <c r="H22" s="92">
        <f t="shared" si="3"/>
        <v>-8218721</v>
      </c>
      <c r="I22" s="92">
        <f t="shared" si="3"/>
        <v>15906066</v>
      </c>
      <c r="J22" s="92">
        <f t="shared" si="3"/>
        <v>-8244342</v>
      </c>
      <c r="K22" s="92">
        <f t="shared" si="3"/>
        <v>3055217</v>
      </c>
      <c r="L22" s="92">
        <f t="shared" si="3"/>
        <v>-10104150</v>
      </c>
      <c r="M22" s="92">
        <f t="shared" si="3"/>
        <v>-15293275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612791</v>
      </c>
      <c r="W22" s="92">
        <f t="shared" si="3"/>
        <v>2392505</v>
      </c>
      <c r="X22" s="92">
        <f t="shared" si="3"/>
        <v>-1779714</v>
      </c>
      <c r="Y22" s="93">
        <f>+IF(W22&lt;&gt;0,(X22/W22)*100,0)</f>
        <v>-74.38705457250873</v>
      </c>
      <c r="Z22" s="94">
        <f t="shared" si="3"/>
        <v>4785010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0</v>
      </c>
      <c r="C24" s="79">
        <f>SUM(C22:C23)</f>
        <v>0</v>
      </c>
      <c r="D24" s="80">
        <f aca="true" t="shared" si="4" ref="D24:Z24">SUM(D22:D23)</f>
        <v>4785010</v>
      </c>
      <c r="E24" s="81">
        <f t="shared" si="4"/>
        <v>4785010</v>
      </c>
      <c r="F24" s="81">
        <f t="shared" si="4"/>
        <v>32196420</v>
      </c>
      <c r="G24" s="81">
        <f t="shared" si="4"/>
        <v>-8071633</v>
      </c>
      <c r="H24" s="81">
        <f t="shared" si="4"/>
        <v>-8218721</v>
      </c>
      <c r="I24" s="81">
        <f t="shared" si="4"/>
        <v>15906066</v>
      </c>
      <c r="J24" s="81">
        <f t="shared" si="4"/>
        <v>-8244342</v>
      </c>
      <c r="K24" s="81">
        <f t="shared" si="4"/>
        <v>3055217</v>
      </c>
      <c r="L24" s="81">
        <f t="shared" si="4"/>
        <v>-10104150</v>
      </c>
      <c r="M24" s="81">
        <f t="shared" si="4"/>
        <v>-15293275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612791</v>
      </c>
      <c r="W24" s="81">
        <f t="shared" si="4"/>
        <v>2392505</v>
      </c>
      <c r="X24" s="81">
        <f t="shared" si="4"/>
        <v>-1779714</v>
      </c>
      <c r="Y24" s="82">
        <f>+IF(W24&lt;&gt;0,(X24/W24)*100,0)</f>
        <v>-74.38705457250873</v>
      </c>
      <c r="Z24" s="83">
        <f t="shared" si="4"/>
        <v>4785010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72704000</v>
      </c>
      <c r="E27" s="104">
        <v>72704000</v>
      </c>
      <c r="F27" s="104">
        <v>325018</v>
      </c>
      <c r="G27" s="104">
        <v>328189</v>
      </c>
      <c r="H27" s="104">
        <v>251108</v>
      </c>
      <c r="I27" s="104">
        <v>904315</v>
      </c>
      <c r="J27" s="104">
        <v>8495</v>
      </c>
      <c r="K27" s="104">
        <v>0</v>
      </c>
      <c r="L27" s="104">
        <v>498137</v>
      </c>
      <c r="M27" s="104">
        <v>506632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1410947</v>
      </c>
      <c r="W27" s="104">
        <v>36352000</v>
      </c>
      <c r="X27" s="104">
        <v>-34941053</v>
      </c>
      <c r="Y27" s="105">
        <v>-96.12</v>
      </c>
      <c r="Z27" s="106">
        <v>72704000</v>
      </c>
    </row>
    <row r="28" spans="1:26" ht="13.5">
      <c r="A28" s="107" t="s">
        <v>44</v>
      </c>
      <c r="B28" s="18">
        <v>0</v>
      </c>
      <c r="C28" s="18">
        <v>0</v>
      </c>
      <c r="D28" s="63">
        <v>59456000</v>
      </c>
      <c r="E28" s="64">
        <v>59456000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29728000</v>
      </c>
      <c r="X28" s="64">
        <v>-29728000</v>
      </c>
      <c r="Y28" s="65">
        <v>-100</v>
      </c>
      <c r="Z28" s="66">
        <v>59456000</v>
      </c>
    </row>
    <row r="29" spans="1:26" ht="13.5">
      <c r="A29" s="62" t="s">
        <v>103</v>
      </c>
      <c r="B29" s="18">
        <v>0</v>
      </c>
      <c r="C29" s="18">
        <v>0</v>
      </c>
      <c r="D29" s="63">
        <v>0</v>
      </c>
      <c r="E29" s="64">
        <v>0</v>
      </c>
      <c r="F29" s="64">
        <v>325018</v>
      </c>
      <c r="G29" s="64">
        <v>328189</v>
      </c>
      <c r="H29" s="64">
        <v>251108</v>
      </c>
      <c r="I29" s="64">
        <v>904315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904315</v>
      </c>
      <c r="W29" s="64">
        <v>0</v>
      </c>
      <c r="X29" s="64">
        <v>904315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13248000</v>
      </c>
      <c r="E31" s="64">
        <v>13248000</v>
      </c>
      <c r="F31" s="64">
        <v>0</v>
      </c>
      <c r="G31" s="64">
        <v>0</v>
      </c>
      <c r="H31" s="64">
        <v>0</v>
      </c>
      <c r="I31" s="64">
        <v>0</v>
      </c>
      <c r="J31" s="64">
        <v>8495</v>
      </c>
      <c r="K31" s="64">
        <v>0</v>
      </c>
      <c r="L31" s="64">
        <v>498137</v>
      </c>
      <c r="M31" s="64">
        <v>506632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506632</v>
      </c>
      <c r="W31" s="64">
        <v>6624000</v>
      </c>
      <c r="X31" s="64">
        <v>-6117368</v>
      </c>
      <c r="Y31" s="65">
        <v>-92.35</v>
      </c>
      <c r="Z31" s="66">
        <v>13248000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72704000</v>
      </c>
      <c r="E32" s="104">
        <f t="shared" si="5"/>
        <v>72704000</v>
      </c>
      <c r="F32" s="104">
        <f t="shared" si="5"/>
        <v>325018</v>
      </c>
      <c r="G32" s="104">
        <f t="shared" si="5"/>
        <v>328189</v>
      </c>
      <c r="H32" s="104">
        <f t="shared" si="5"/>
        <v>251108</v>
      </c>
      <c r="I32" s="104">
        <f t="shared" si="5"/>
        <v>904315</v>
      </c>
      <c r="J32" s="104">
        <f t="shared" si="5"/>
        <v>8495</v>
      </c>
      <c r="K32" s="104">
        <f t="shared" si="5"/>
        <v>0</v>
      </c>
      <c r="L32" s="104">
        <f t="shared" si="5"/>
        <v>498137</v>
      </c>
      <c r="M32" s="104">
        <f t="shared" si="5"/>
        <v>506632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1410947</v>
      </c>
      <c r="W32" s="104">
        <f t="shared" si="5"/>
        <v>36352000</v>
      </c>
      <c r="X32" s="104">
        <f t="shared" si="5"/>
        <v>-34941053</v>
      </c>
      <c r="Y32" s="105">
        <f>+IF(W32&lt;&gt;0,(X32/W32)*100,0)</f>
        <v>-96.11865371919014</v>
      </c>
      <c r="Z32" s="106">
        <f t="shared" si="5"/>
        <v>72704000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0</v>
      </c>
      <c r="C35" s="18">
        <v>0</v>
      </c>
      <c r="D35" s="63">
        <v>756646000</v>
      </c>
      <c r="E35" s="64">
        <v>756646000</v>
      </c>
      <c r="F35" s="64">
        <v>89533511</v>
      </c>
      <c r="G35" s="64">
        <v>106699561</v>
      </c>
      <c r="H35" s="64">
        <v>0</v>
      </c>
      <c r="I35" s="64">
        <v>0</v>
      </c>
      <c r="J35" s="64">
        <v>105648425</v>
      </c>
      <c r="K35" s="64">
        <v>95813981</v>
      </c>
      <c r="L35" s="64">
        <v>95813981</v>
      </c>
      <c r="M35" s="64">
        <v>95813981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95813981</v>
      </c>
      <c r="W35" s="64">
        <v>378323000</v>
      </c>
      <c r="X35" s="64">
        <v>-282509019</v>
      </c>
      <c r="Y35" s="65">
        <v>-74.67</v>
      </c>
      <c r="Z35" s="66">
        <v>756646000</v>
      </c>
    </row>
    <row r="36" spans="1:26" ht="13.5">
      <c r="A36" s="62" t="s">
        <v>53</v>
      </c>
      <c r="B36" s="18">
        <v>0</v>
      </c>
      <c r="C36" s="18">
        <v>0</v>
      </c>
      <c r="D36" s="63">
        <v>203127590</v>
      </c>
      <c r="E36" s="64">
        <v>203127590</v>
      </c>
      <c r="F36" s="64">
        <v>151901420</v>
      </c>
      <c r="G36" s="64">
        <v>151096968</v>
      </c>
      <c r="H36" s="64">
        <v>0</v>
      </c>
      <c r="I36" s="64">
        <v>0</v>
      </c>
      <c r="J36" s="64">
        <v>151901420</v>
      </c>
      <c r="K36" s="64">
        <v>156662457</v>
      </c>
      <c r="L36" s="64">
        <v>156662457</v>
      </c>
      <c r="M36" s="64">
        <v>156662457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156662457</v>
      </c>
      <c r="W36" s="64">
        <v>101563795</v>
      </c>
      <c r="X36" s="64">
        <v>55098662</v>
      </c>
      <c r="Y36" s="65">
        <v>54.25</v>
      </c>
      <c r="Z36" s="66">
        <v>203127590</v>
      </c>
    </row>
    <row r="37" spans="1:26" ht="13.5">
      <c r="A37" s="62" t="s">
        <v>54</v>
      </c>
      <c r="B37" s="18">
        <v>0</v>
      </c>
      <c r="C37" s="18">
        <v>0</v>
      </c>
      <c r="D37" s="63">
        <v>8967500</v>
      </c>
      <c r="E37" s="64">
        <v>8967500</v>
      </c>
      <c r="F37" s="64">
        <v>23670641</v>
      </c>
      <c r="G37" s="64">
        <v>28186871</v>
      </c>
      <c r="H37" s="64">
        <v>0</v>
      </c>
      <c r="I37" s="64">
        <v>0</v>
      </c>
      <c r="J37" s="64">
        <v>28138717</v>
      </c>
      <c r="K37" s="64">
        <v>3650</v>
      </c>
      <c r="L37" s="64">
        <v>3650</v>
      </c>
      <c r="M37" s="64">
        <v>3650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3650</v>
      </c>
      <c r="W37" s="64">
        <v>4483750</v>
      </c>
      <c r="X37" s="64">
        <v>-4480100</v>
      </c>
      <c r="Y37" s="65">
        <v>-99.92</v>
      </c>
      <c r="Z37" s="66">
        <v>8967500</v>
      </c>
    </row>
    <row r="38" spans="1:26" ht="13.5">
      <c r="A38" s="62" t="s">
        <v>55</v>
      </c>
      <c r="B38" s="18">
        <v>0</v>
      </c>
      <c r="C38" s="18">
        <v>0</v>
      </c>
      <c r="D38" s="63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65">
        <v>0</v>
      </c>
      <c r="Z38" s="66">
        <v>0</v>
      </c>
    </row>
    <row r="39" spans="1:26" ht="13.5">
      <c r="A39" s="62" t="s">
        <v>56</v>
      </c>
      <c r="B39" s="18">
        <v>0</v>
      </c>
      <c r="C39" s="18">
        <v>0</v>
      </c>
      <c r="D39" s="63">
        <v>950806090</v>
      </c>
      <c r="E39" s="64">
        <v>950806090</v>
      </c>
      <c r="F39" s="64">
        <v>217764290</v>
      </c>
      <c r="G39" s="64">
        <v>229609658</v>
      </c>
      <c r="H39" s="64">
        <v>0</v>
      </c>
      <c r="I39" s="64">
        <v>0</v>
      </c>
      <c r="J39" s="64">
        <v>229411128</v>
      </c>
      <c r="K39" s="64">
        <v>252472788</v>
      </c>
      <c r="L39" s="64">
        <v>252472788</v>
      </c>
      <c r="M39" s="64">
        <v>252472788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252472788</v>
      </c>
      <c r="W39" s="64">
        <v>475403045</v>
      </c>
      <c r="X39" s="64">
        <v>-222930257</v>
      </c>
      <c r="Y39" s="65">
        <v>-46.89</v>
      </c>
      <c r="Z39" s="66">
        <v>950806090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0</v>
      </c>
      <c r="C42" s="18">
        <v>0</v>
      </c>
      <c r="D42" s="63">
        <v>4785004</v>
      </c>
      <c r="E42" s="64">
        <v>4785004</v>
      </c>
      <c r="F42" s="64">
        <v>63545811</v>
      </c>
      <c r="G42" s="64">
        <v>-4794808</v>
      </c>
      <c r="H42" s="64">
        <v>-5397197</v>
      </c>
      <c r="I42" s="64">
        <v>53353806</v>
      </c>
      <c r="J42" s="64">
        <v>10743910</v>
      </c>
      <c r="K42" s="64">
        <v>18819079</v>
      </c>
      <c r="L42" s="64">
        <v>-39901100</v>
      </c>
      <c r="M42" s="64">
        <v>-10338111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43015695</v>
      </c>
      <c r="W42" s="64">
        <v>-8374936</v>
      </c>
      <c r="X42" s="64">
        <v>51390631</v>
      </c>
      <c r="Y42" s="65">
        <v>-613.62</v>
      </c>
      <c r="Z42" s="66">
        <v>4785004</v>
      </c>
    </row>
    <row r="43" spans="1:26" ht="13.5">
      <c r="A43" s="62" t="s">
        <v>59</v>
      </c>
      <c r="B43" s="18">
        <v>0</v>
      </c>
      <c r="C43" s="18">
        <v>0</v>
      </c>
      <c r="D43" s="63">
        <v>-13543996</v>
      </c>
      <c r="E43" s="64">
        <v>-13543996</v>
      </c>
      <c r="F43" s="64">
        <v>0</v>
      </c>
      <c r="G43" s="64">
        <v>0</v>
      </c>
      <c r="H43" s="64">
        <v>-566788</v>
      </c>
      <c r="I43" s="64">
        <v>-566788</v>
      </c>
      <c r="J43" s="64">
        <v>-70823</v>
      </c>
      <c r="K43" s="64">
        <v>0</v>
      </c>
      <c r="L43" s="64">
        <v>-498137</v>
      </c>
      <c r="M43" s="64">
        <v>-568960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-1135748</v>
      </c>
      <c r="W43" s="64">
        <v>-6771498</v>
      </c>
      <c r="X43" s="64">
        <v>5635750</v>
      </c>
      <c r="Y43" s="65">
        <v>-83.23</v>
      </c>
      <c r="Z43" s="66">
        <v>-13543996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0</v>
      </c>
      <c r="C45" s="21">
        <v>0</v>
      </c>
      <c r="D45" s="103">
        <v>-8758992</v>
      </c>
      <c r="E45" s="104">
        <v>-8758992</v>
      </c>
      <c r="F45" s="104">
        <v>68517820</v>
      </c>
      <c r="G45" s="104">
        <v>63723012</v>
      </c>
      <c r="H45" s="104">
        <v>57759027</v>
      </c>
      <c r="I45" s="104">
        <v>57759027</v>
      </c>
      <c r="J45" s="104">
        <v>68432114</v>
      </c>
      <c r="K45" s="104">
        <v>87251193</v>
      </c>
      <c r="L45" s="104">
        <v>46851956</v>
      </c>
      <c r="M45" s="104">
        <v>46851956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46851956</v>
      </c>
      <c r="W45" s="104">
        <v>-15146434</v>
      </c>
      <c r="X45" s="104">
        <v>61998390</v>
      </c>
      <c r="Y45" s="105">
        <v>-409.33</v>
      </c>
      <c r="Z45" s="106">
        <v>-8758992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4"/>
      <c r="R47" s="124"/>
      <c r="S47" s="124"/>
      <c r="T47" s="124"/>
      <c r="U47" s="124"/>
      <c r="V47" s="123" t="s">
        <v>94</v>
      </c>
      <c r="W47" s="123" t="s">
        <v>95</v>
      </c>
      <c r="X47" s="123" t="s">
        <v>96</v>
      </c>
      <c r="Y47" s="123" t="s">
        <v>97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2320336</v>
      </c>
      <c r="C49" s="56">
        <v>0</v>
      </c>
      <c r="D49" s="133">
        <v>476533</v>
      </c>
      <c r="E49" s="58">
        <v>523106</v>
      </c>
      <c r="F49" s="58">
        <v>0</v>
      </c>
      <c r="G49" s="58">
        <v>0</v>
      </c>
      <c r="H49" s="58">
        <v>0</v>
      </c>
      <c r="I49" s="58">
        <v>472260</v>
      </c>
      <c r="J49" s="58">
        <v>0</v>
      </c>
      <c r="K49" s="58">
        <v>0</v>
      </c>
      <c r="L49" s="58">
        <v>0</v>
      </c>
      <c r="M49" s="58">
        <v>420901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1236185</v>
      </c>
      <c r="W49" s="58">
        <v>2212234</v>
      </c>
      <c r="X49" s="58">
        <v>18478662</v>
      </c>
      <c r="Y49" s="58">
        <v>26140217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11268</v>
      </c>
      <c r="C51" s="56">
        <v>0</v>
      </c>
      <c r="D51" s="133">
        <v>0</v>
      </c>
      <c r="E51" s="58">
        <v>35</v>
      </c>
      <c r="F51" s="58">
        <v>0</v>
      </c>
      <c r="G51" s="58">
        <v>0</v>
      </c>
      <c r="H51" s="58">
        <v>0</v>
      </c>
      <c r="I51" s="58">
        <v>4985</v>
      </c>
      <c r="J51" s="58">
        <v>0</v>
      </c>
      <c r="K51" s="58">
        <v>0</v>
      </c>
      <c r="L51" s="58">
        <v>0</v>
      </c>
      <c r="M51" s="58">
        <v>183903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200191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91.76495904670962</v>
      </c>
      <c r="E58" s="7">
        <f t="shared" si="6"/>
        <v>91.76495904670962</v>
      </c>
      <c r="F58" s="7">
        <f t="shared" si="6"/>
        <v>580.446253603169</v>
      </c>
      <c r="G58" s="7">
        <f t="shared" si="6"/>
        <v>104.70493414270375</v>
      </c>
      <c r="H58" s="7">
        <f t="shared" si="6"/>
        <v>72.1845860214578</v>
      </c>
      <c r="I58" s="7">
        <f t="shared" si="6"/>
        <v>276.6127526239027</v>
      </c>
      <c r="J58" s="7">
        <f t="shared" si="6"/>
        <v>99.86010363750935</v>
      </c>
      <c r="K58" s="7">
        <f t="shared" si="6"/>
        <v>143.17556545314815</v>
      </c>
      <c r="L58" s="7">
        <f t="shared" si="6"/>
        <v>-84.32192036022609</v>
      </c>
      <c r="M58" s="7">
        <f t="shared" si="6"/>
        <v>239.36493697080857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267.897565157055</v>
      </c>
      <c r="W58" s="7">
        <f t="shared" si="6"/>
        <v>89.41888020658212</v>
      </c>
      <c r="X58" s="7">
        <f t="shared" si="6"/>
        <v>0</v>
      </c>
      <c r="Y58" s="7">
        <f t="shared" si="6"/>
        <v>0</v>
      </c>
      <c r="Z58" s="8">
        <f t="shared" si="6"/>
        <v>91.76495904670962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99.99797953418914</v>
      </c>
      <c r="E59" s="10">
        <f t="shared" si="7"/>
        <v>99.99797953418914</v>
      </c>
      <c r="F59" s="10">
        <f t="shared" si="7"/>
        <v>1079.2589391313174</v>
      </c>
      <c r="G59" s="10">
        <f t="shared" si="7"/>
        <v>156.81955245199174</v>
      </c>
      <c r="H59" s="10">
        <f t="shared" si="7"/>
        <v>45.04886567707519</v>
      </c>
      <c r="I59" s="10">
        <f t="shared" si="7"/>
        <v>526.6343336579392</v>
      </c>
      <c r="J59" s="10">
        <f t="shared" si="7"/>
        <v>114.90566674541833</v>
      </c>
      <c r="K59" s="10">
        <f t="shared" si="7"/>
        <v>303962.60162601626</v>
      </c>
      <c r="L59" s="10">
        <f t="shared" si="7"/>
        <v>-15.86013792027324</v>
      </c>
      <c r="M59" s="10">
        <f t="shared" si="7"/>
        <v>-104.68213339057716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1503.7812167066938</v>
      </c>
      <c r="W59" s="10">
        <f t="shared" si="7"/>
        <v>99.99797953418914</v>
      </c>
      <c r="X59" s="10">
        <f t="shared" si="7"/>
        <v>0</v>
      </c>
      <c r="Y59" s="10">
        <f t="shared" si="7"/>
        <v>0</v>
      </c>
      <c r="Z59" s="11">
        <f t="shared" si="7"/>
        <v>99.99797953418914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98.81008093861406</v>
      </c>
      <c r="E60" s="13">
        <f t="shared" si="7"/>
        <v>98.81008093861406</v>
      </c>
      <c r="F60" s="13">
        <f t="shared" si="7"/>
        <v>107.80177557998418</v>
      </c>
      <c r="G60" s="13">
        <f t="shared" si="7"/>
        <v>99.88593195322518</v>
      </c>
      <c r="H60" s="13">
        <f t="shared" si="7"/>
        <v>101.13314807520923</v>
      </c>
      <c r="I60" s="13">
        <f t="shared" si="7"/>
        <v>103.0175726571819</v>
      </c>
      <c r="J60" s="13">
        <f t="shared" si="7"/>
        <v>93.70429352177152</v>
      </c>
      <c r="K60" s="13">
        <f t="shared" si="7"/>
        <v>86.0935782125495</v>
      </c>
      <c r="L60" s="13">
        <f t="shared" si="7"/>
        <v>55.235254136635994</v>
      </c>
      <c r="M60" s="13">
        <f t="shared" si="7"/>
        <v>80.55600390352434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92.17204522823641</v>
      </c>
      <c r="W60" s="13">
        <f t="shared" si="7"/>
        <v>93.89527258424567</v>
      </c>
      <c r="X60" s="13">
        <f t="shared" si="7"/>
        <v>0</v>
      </c>
      <c r="Y60" s="13">
        <f t="shared" si="7"/>
        <v>0</v>
      </c>
      <c r="Z60" s="14">
        <f t="shared" si="7"/>
        <v>98.81008093861406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99.93328885923948</v>
      </c>
      <c r="E61" s="13">
        <f t="shared" si="7"/>
        <v>99.93328885923948</v>
      </c>
      <c r="F61" s="13">
        <f t="shared" si="7"/>
        <v>114.98457840640732</v>
      </c>
      <c r="G61" s="13">
        <f t="shared" si="7"/>
        <v>100</v>
      </c>
      <c r="H61" s="13">
        <f t="shared" si="7"/>
        <v>88.2966461321948</v>
      </c>
      <c r="I61" s="13">
        <f t="shared" si="7"/>
        <v>101.24785456583419</v>
      </c>
      <c r="J61" s="13">
        <f t="shared" si="7"/>
        <v>100</v>
      </c>
      <c r="K61" s="13">
        <f t="shared" si="7"/>
        <v>84.35989408844641</v>
      </c>
      <c r="L61" s="13">
        <f t="shared" si="7"/>
        <v>79.44074825127025</v>
      </c>
      <c r="M61" s="13">
        <f t="shared" si="7"/>
        <v>88.84528817713672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95.07515776385858</v>
      </c>
      <c r="W61" s="13">
        <f t="shared" si="7"/>
        <v>99.93342228152102</v>
      </c>
      <c r="X61" s="13">
        <f t="shared" si="7"/>
        <v>0</v>
      </c>
      <c r="Y61" s="13">
        <f t="shared" si="7"/>
        <v>0</v>
      </c>
      <c r="Z61" s="14">
        <f t="shared" si="7"/>
        <v>99.93328885923948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103.93971971952925</v>
      </c>
      <c r="E62" s="13">
        <f t="shared" si="7"/>
        <v>103.93971971952925</v>
      </c>
      <c r="F62" s="13">
        <f t="shared" si="7"/>
        <v>88.89313250423699</v>
      </c>
      <c r="G62" s="13">
        <f t="shared" si="7"/>
        <v>100</v>
      </c>
      <c r="H62" s="13">
        <f t="shared" si="7"/>
        <v>92.4889113170965</v>
      </c>
      <c r="I62" s="13">
        <f t="shared" si="7"/>
        <v>93.41351106258969</v>
      </c>
      <c r="J62" s="13">
        <f t="shared" si="7"/>
        <v>99.99730849975776</v>
      </c>
      <c r="K62" s="13">
        <f t="shared" si="7"/>
        <v>41.42538975501114</v>
      </c>
      <c r="L62" s="13">
        <f t="shared" si="7"/>
        <v>89.08214130905938</v>
      </c>
      <c r="M62" s="13">
        <f t="shared" si="7"/>
        <v>71.29396125349442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82.93134834427269</v>
      </c>
      <c r="W62" s="13">
        <f t="shared" si="7"/>
        <v>94.42483517110809</v>
      </c>
      <c r="X62" s="13">
        <f t="shared" si="7"/>
        <v>0</v>
      </c>
      <c r="Y62" s="13">
        <f t="shared" si="7"/>
        <v>0</v>
      </c>
      <c r="Z62" s="14">
        <f t="shared" si="7"/>
        <v>103.93971971952925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93.48794549266248</v>
      </c>
      <c r="E63" s="13">
        <f t="shared" si="7"/>
        <v>93.48794549266248</v>
      </c>
      <c r="F63" s="13">
        <f t="shared" si="7"/>
        <v>107.91937063285258</v>
      </c>
      <c r="G63" s="13">
        <f t="shared" si="7"/>
        <v>100</v>
      </c>
      <c r="H63" s="13">
        <f t="shared" si="7"/>
        <v>154.81975439059818</v>
      </c>
      <c r="I63" s="13">
        <f t="shared" si="7"/>
        <v>115.8742693694814</v>
      </c>
      <c r="J63" s="13">
        <f t="shared" si="7"/>
        <v>100</v>
      </c>
      <c r="K63" s="13">
        <f t="shared" si="7"/>
        <v>56.07798836868751</v>
      </c>
      <c r="L63" s="13">
        <f t="shared" si="7"/>
        <v>35.544399556400506</v>
      </c>
      <c r="M63" s="13">
        <f t="shared" si="7"/>
        <v>62.93005879663929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89.5863564144106</v>
      </c>
      <c r="W63" s="13">
        <f t="shared" si="7"/>
        <v>93.49606918238995</v>
      </c>
      <c r="X63" s="13">
        <f t="shared" si="7"/>
        <v>0</v>
      </c>
      <c r="Y63" s="13">
        <f t="shared" si="7"/>
        <v>0</v>
      </c>
      <c r="Z63" s="14">
        <f t="shared" si="7"/>
        <v>93.48794549266248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100.01718029559395</v>
      </c>
      <c r="E64" s="13">
        <f t="shared" si="7"/>
        <v>100.01718029559395</v>
      </c>
      <c r="F64" s="13">
        <f t="shared" si="7"/>
        <v>103.0346613708951</v>
      </c>
      <c r="G64" s="13">
        <f t="shared" si="7"/>
        <v>100</v>
      </c>
      <c r="H64" s="13">
        <f t="shared" si="7"/>
        <v>97.40966108032771</v>
      </c>
      <c r="I64" s="13">
        <f t="shared" si="7"/>
        <v>100.09847129520371</v>
      </c>
      <c r="J64" s="13">
        <f t="shared" si="7"/>
        <v>81.1247761069688</v>
      </c>
      <c r="K64" s="13">
        <f t="shared" si="7"/>
        <v>119.64305153382246</v>
      </c>
      <c r="L64" s="13">
        <f t="shared" si="7"/>
        <v>34.031436696721855</v>
      </c>
      <c r="M64" s="13">
        <f t="shared" si="7"/>
        <v>82.43006429454756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91.99543051697876</v>
      </c>
      <c r="W64" s="13">
        <f t="shared" si="7"/>
        <v>85.66931181307838</v>
      </c>
      <c r="X64" s="13">
        <f t="shared" si="7"/>
        <v>0</v>
      </c>
      <c r="Y64" s="13">
        <f t="shared" si="7"/>
        <v>0</v>
      </c>
      <c r="Z64" s="14">
        <f t="shared" si="7"/>
        <v>100.01718029559395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91.45237766422686</v>
      </c>
      <c r="K66" s="16">
        <f t="shared" si="7"/>
        <v>113.01163650758926</v>
      </c>
      <c r="L66" s="16">
        <f t="shared" si="7"/>
        <v>120.70442335145974</v>
      </c>
      <c r="M66" s="16">
        <f t="shared" si="7"/>
        <v>107.49234906484821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103.71351498701398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/>
      <c r="C67" s="23"/>
      <c r="D67" s="24">
        <v>14870600</v>
      </c>
      <c r="E67" s="25">
        <v>14870600</v>
      </c>
      <c r="F67" s="25">
        <v>1334936</v>
      </c>
      <c r="G67" s="25">
        <v>746918</v>
      </c>
      <c r="H67" s="25">
        <v>1355964</v>
      </c>
      <c r="I67" s="25">
        <v>3437818</v>
      </c>
      <c r="J67" s="25">
        <v>980726</v>
      </c>
      <c r="K67" s="25">
        <v>700058</v>
      </c>
      <c r="L67" s="25">
        <v>-630715</v>
      </c>
      <c r="M67" s="25">
        <v>1050069</v>
      </c>
      <c r="N67" s="25"/>
      <c r="O67" s="25"/>
      <c r="P67" s="25"/>
      <c r="Q67" s="25"/>
      <c r="R67" s="25"/>
      <c r="S67" s="25"/>
      <c r="T67" s="25"/>
      <c r="U67" s="25"/>
      <c r="V67" s="25">
        <v>4487887</v>
      </c>
      <c r="W67" s="25">
        <v>7435300</v>
      </c>
      <c r="X67" s="25"/>
      <c r="Y67" s="24"/>
      <c r="Z67" s="26">
        <v>14870600</v>
      </c>
    </row>
    <row r="68" spans="1:26" ht="13.5" hidden="1">
      <c r="A68" s="36" t="s">
        <v>31</v>
      </c>
      <c r="B68" s="18"/>
      <c r="C68" s="18"/>
      <c r="D68" s="19">
        <v>6632134</v>
      </c>
      <c r="E68" s="20">
        <v>6632134</v>
      </c>
      <c r="F68" s="20">
        <v>650203</v>
      </c>
      <c r="G68" s="20">
        <v>63010</v>
      </c>
      <c r="H68" s="20">
        <v>697729</v>
      </c>
      <c r="I68" s="20">
        <v>1410942</v>
      </c>
      <c r="J68" s="20">
        <v>296290</v>
      </c>
      <c r="K68" s="20">
        <v>123</v>
      </c>
      <c r="L68" s="20">
        <v>-1153565</v>
      </c>
      <c r="M68" s="20">
        <v>-857152</v>
      </c>
      <c r="N68" s="20"/>
      <c r="O68" s="20"/>
      <c r="P68" s="20"/>
      <c r="Q68" s="20"/>
      <c r="R68" s="20"/>
      <c r="S68" s="20"/>
      <c r="T68" s="20"/>
      <c r="U68" s="20"/>
      <c r="V68" s="20">
        <v>553790</v>
      </c>
      <c r="W68" s="20">
        <v>3316067</v>
      </c>
      <c r="X68" s="20"/>
      <c r="Y68" s="19"/>
      <c r="Z68" s="22">
        <v>6632134</v>
      </c>
    </row>
    <row r="69" spans="1:26" ht="13.5" hidden="1">
      <c r="A69" s="37" t="s">
        <v>32</v>
      </c>
      <c r="B69" s="18"/>
      <c r="C69" s="18"/>
      <c r="D69" s="19">
        <v>7098466</v>
      </c>
      <c r="E69" s="20">
        <v>7098466</v>
      </c>
      <c r="F69" s="20">
        <v>595749</v>
      </c>
      <c r="G69" s="20">
        <v>578602</v>
      </c>
      <c r="H69" s="20">
        <v>550943</v>
      </c>
      <c r="I69" s="20">
        <v>1725294</v>
      </c>
      <c r="J69" s="20">
        <v>575821</v>
      </c>
      <c r="K69" s="20">
        <v>603944</v>
      </c>
      <c r="L69" s="20">
        <v>431087</v>
      </c>
      <c r="M69" s="20">
        <v>1610852</v>
      </c>
      <c r="N69" s="20"/>
      <c r="O69" s="20"/>
      <c r="P69" s="20"/>
      <c r="Q69" s="20"/>
      <c r="R69" s="20"/>
      <c r="S69" s="20"/>
      <c r="T69" s="20"/>
      <c r="U69" s="20"/>
      <c r="V69" s="20">
        <v>3336146</v>
      </c>
      <c r="W69" s="20">
        <v>3549233</v>
      </c>
      <c r="X69" s="20"/>
      <c r="Y69" s="19"/>
      <c r="Z69" s="22">
        <v>7098466</v>
      </c>
    </row>
    <row r="70" spans="1:26" ht="13.5" hidden="1">
      <c r="A70" s="38" t="s">
        <v>106</v>
      </c>
      <c r="B70" s="18"/>
      <c r="C70" s="18"/>
      <c r="D70" s="19">
        <v>2998000</v>
      </c>
      <c r="E70" s="20">
        <v>2998000</v>
      </c>
      <c r="F70" s="20">
        <v>237978</v>
      </c>
      <c r="G70" s="20">
        <v>215555</v>
      </c>
      <c r="H70" s="20">
        <v>231643</v>
      </c>
      <c r="I70" s="20">
        <v>685176</v>
      </c>
      <c r="J70" s="20">
        <v>249913</v>
      </c>
      <c r="K70" s="20">
        <v>253419</v>
      </c>
      <c r="L70" s="20">
        <v>175556</v>
      </c>
      <c r="M70" s="20">
        <v>678888</v>
      </c>
      <c r="N70" s="20"/>
      <c r="O70" s="20"/>
      <c r="P70" s="20"/>
      <c r="Q70" s="20"/>
      <c r="R70" s="20"/>
      <c r="S70" s="20"/>
      <c r="T70" s="20"/>
      <c r="U70" s="20"/>
      <c r="V70" s="20">
        <v>1364064</v>
      </c>
      <c r="W70" s="20">
        <v>1499000</v>
      </c>
      <c r="X70" s="20"/>
      <c r="Y70" s="19"/>
      <c r="Z70" s="22">
        <v>2998000</v>
      </c>
    </row>
    <row r="71" spans="1:26" ht="13.5" hidden="1">
      <c r="A71" s="38" t="s">
        <v>107</v>
      </c>
      <c r="B71" s="18"/>
      <c r="C71" s="18"/>
      <c r="D71" s="19">
        <v>420436</v>
      </c>
      <c r="E71" s="20">
        <v>420436</v>
      </c>
      <c r="F71" s="20">
        <v>41893</v>
      </c>
      <c r="G71" s="20">
        <v>34037</v>
      </c>
      <c r="H71" s="20">
        <v>37651</v>
      </c>
      <c r="I71" s="20">
        <v>113581</v>
      </c>
      <c r="J71" s="20">
        <v>37154</v>
      </c>
      <c r="K71" s="20">
        <v>46696</v>
      </c>
      <c r="L71" s="20">
        <v>18456</v>
      </c>
      <c r="M71" s="20">
        <v>102306</v>
      </c>
      <c r="N71" s="20"/>
      <c r="O71" s="20"/>
      <c r="P71" s="20"/>
      <c r="Q71" s="20"/>
      <c r="R71" s="20"/>
      <c r="S71" s="20"/>
      <c r="T71" s="20"/>
      <c r="U71" s="20"/>
      <c r="V71" s="20">
        <v>215887</v>
      </c>
      <c r="W71" s="20">
        <v>210218</v>
      </c>
      <c r="X71" s="20"/>
      <c r="Y71" s="19"/>
      <c r="Z71" s="22">
        <v>420436</v>
      </c>
    </row>
    <row r="72" spans="1:26" ht="13.5" hidden="1">
      <c r="A72" s="38" t="s">
        <v>108</v>
      </c>
      <c r="B72" s="18"/>
      <c r="C72" s="18"/>
      <c r="D72" s="19">
        <v>1526400</v>
      </c>
      <c r="E72" s="20">
        <v>1526400</v>
      </c>
      <c r="F72" s="20">
        <v>120502</v>
      </c>
      <c r="G72" s="20">
        <v>125408</v>
      </c>
      <c r="H72" s="20">
        <v>75730</v>
      </c>
      <c r="I72" s="20">
        <v>321640</v>
      </c>
      <c r="J72" s="20">
        <v>96698</v>
      </c>
      <c r="K72" s="20">
        <v>119505</v>
      </c>
      <c r="L72" s="20">
        <v>100992</v>
      </c>
      <c r="M72" s="20">
        <v>317195</v>
      </c>
      <c r="N72" s="20"/>
      <c r="O72" s="20"/>
      <c r="P72" s="20"/>
      <c r="Q72" s="20"/>
      <c r="R72" s="20"/>
      <c r="S72" s="20"/>
      <c r="T72" s="20"/>
      <c r="U72" s="20"/>
      <c r="V72" s="20">
        <v>638835</v>
      </c>
      <c r="W72" s="20">
        <v>763200</v>
      </c>
      <c r="X72" s="20"/>
      <c r="Y72" s="19"/>
      <c r="Z72" s="22">
        <v>1526400</v>
      </c>
    </row>
    <row r="73" spans="1:26" ht="13.5" hidden="1">
      <c r="A73" s="38" t="s">
        <v>109</v>
      </c>
      <c r="B73" s="18"/>
      <c r="C73" s="18"/>
      <c r="D73" s="19">
        <v>2153630</v>
      </c>
      <c r="E73" s="20">
        <v>2153630</v>
      </c>
      <c r="F73" s="20">
        <v>195376</v>
      </c>
      <c r="G73" s="20">
        <v>202942</v>
      </c>
      <c r="H73" s="20">
        <v>205919</v>
      </c>
      <c r="I73" s="20">
        <v>604237</v>
      </c>
      <c r="J73" s="20">
        <v>192056</v>
      </c>
      <c r="K73" s="20">
        <v>183724</v>
      </c>
      <c r="L73" s="20">
        <v>136083</v>
      </c>
      <c r="M73" s="20">
        <v>511863</v>
      </c>
      <c r="N73" s="20"/>
      <c r="O73" s="20"/>
      <c r="P73" s="20"/>
      <c r="Q73" s="20"/>
      <c r="R73" s="20"/>
      <c r="S73" s="20"/>
      <c r="T73" s="20"/>
      <c r="U73" s="20"/>
      <c r="V73" s="20">
        <v>1116100</v>
      </c>
      <c r="W73" s="20">
        <v>1076815</v>
      </c>
      <c r="X73" s="20"/>
      <c r="Y73" s="19"/>
      <c r="Z73" s="22">
        <v>2153630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>
        <v>660</v>
      </c>
      <c r="H74" s="20"/>
      <c r="I74" s="20">
        <v>660</v>
      </c>
      <c r="J74" s="20"/>
      <c r="K74" s="20">
        <v>600</v>
      </c>
      <c r="L74" s="20"/>
      <c r="M74" s="20">
        <v>600</v>
      </c>
      <c r="N74" s="20"/>
      <c r="O74" s="20"/>
      <c r="P74" s="20"/>
      <c r="Q74" s="20"/>
      <c r="R74" s="20"/>
      <c r="S74" s="20"/>
      <c r="T74" s="20"/>
      <c r="U74" s="20"/>
      <c r="V74" s="20">
        <v>1260</v>
      </c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>
        <v>1140000</v>
      </c>
      <c r="E75" s="29">
        <v>1140000</v>
      </c>
      <c r="F75" s="29">
        <v>88984</v>
      </c>
      <c r="G75" s="29">
        <v>105306</v>
      </c>
      <c r="H75" s="29">
        <v>107292</v>
      </c>
      <c r="I75" s="29">
        <v>301582</v>
      </c>
      <c r="J75" s="29">
        <v>108615</v>
      </c>
      <c r="K75" s="29">
        <v>95991</v>
      </c>
      <c r="L75" s="29">
        <v>91763</v>
      </c>
      <c r="M75" s="29">
        <v>296369</v>
      </c>
      <c r="N75" s="29"/>
      <c r="O75" s="29"/>
      <c r="P75" s="29"/>
      <c r="Q75" s="29"/>
      <c r="R75" s="29"/>
      <c r="S75" s="29"/>
      <c r="T75" s="29"/>
      <c r="U75" s="29"/>
      <c r="V75" s="29">
        <v>597951</v>
      </c>
      <c r="W75" s="29">
        <v>570000</v>
      </c>
      <c r="X75" s="29"/>
      <c r="Y75" s="28"/>
      <c r="Z75" s="30">
        <v>1140000</v>
      </c>
    </row>
    <row r="76" spans="1:26" ht="13.5" hidden="1">
      <c r="A76" s="41" t="s">
        <v>113</v>
      </c>
      <c r="B76" s="31"/>
      <c r="C76" s="31"/>
      <c r="D76" s="32">
        <v>13646000</v>
      </c>
      <c r="E76" s="33">
        <v>13646000</v>
      </c>
      <c r="F76" s="33">
        <v>7748586</v>
      </c>
      <c r="G76" s="33">
        <v>782060</v>
      </c>
      <c r="H76" s="33">
        <v>978797</v>
      </c>
      <c r="I76" s="33">
        <v>9509443</v>
      </c>
      <c r="J76" s="33">
        <v>979354</v>
      </c>
      <c r="K76" s="33">
        <v>1002312</v>
      </c>
      <c r="L76" s="33">
        <v>531831</v>
      </c>
      <c r="M76" s="33">
        <v>2513497</v>
      </c>
      <c r="N76" s="33"/>
      <c r="O76" s="33"/>
      <c r="P76" s="33"/>
      <c r="Q76" s="33"/>
      <c r="R76" s="33"/>
      <c r="S76" s="33"/>
      <c r="T76" s="33"/>
      <c r="U76" s="33"/>
      <c r="V76" s="33">
        <v>12022940</v>
      </c>
      <c r="W76" s="33">
        <v>6648562</v>
      </c>
      <c r="X76" s="33"/>
      <c r="Y76" s="32"/>
      <c r="Z76" s="34">
        <v>13646000</v>
      </c>
    </row>
    <row r="77" spans="1:26" ht="13.5" hidden="1">
      <c r="A77" s="36" t="s">
        <v>31</v>
      </c>
      <c r="B77" s="18"/>
      <c r="C77" s="18"/>
      <c r="D77" s="19">
        <v>6632000</v>
      </c>
      <c r="E77" s="20">
        <v>6632000</v>
      </c>
      <c r="F77" s="20">
        <v>7017374</v>
      </c>
      <c r="G77" s="20">
        <v>98812</v>
      </c>
      <c r="H77" s="20">
        <v>314319</v>
      </c>
      <c r="I77" s="20">
        <v>7430505</v>
      </c>
      <c r="J77" s="20">
        <v>340454</v>
      </c>
      <c r="K77" s="20">
        <v>373874</v>
      </c>
      <c r="L77" s="20">
        <v>182957</v>
      </c>
      <c r="M77" s="20">
        <v>897285</v>
      </c>
      <c r="N77" s="20"/>
      <c r="O77" s="20"/>
      <c r="P77" s="20"/>
      <c r="Q77" s="20"/>
      <c r="R77" s="20"/>
      <c r="S77" s="20"/>
      <c r="T77" s="20"/>
      <c r="U77" s="20"/>
      <c r="V77" s="20">
        <v>8327790</v>
      </c>
      <c r="W77" s="20">
        <v>3316000</v>
      </c>
      <c r="X77" s="20"/>
      <c r="Y77" s="19"/>
      <c r="Z77" s="22">
        <v>6632000</v>
      </c>
    </row>
    <row r="78" spans="1:26" ht="13.5" hidden="1">
      <c r="A78" s="37" t="s">
        <v>32</v>
      </c>
      <c r="B78" s="18"/>
      <c r="C78" s="18"/>
      <c r="D78" s="19">
        <v>7014000</v>
      </c>
      <c r="E78" s="20">
        <v>7014000</v>
      </c>
      <c r="F78" s="20">
        <v>642228</v>
      </c>
      <c r="G78" s="20">
        <v>577942</v>
      </c>
      <c r="H78" s="20">
        <v>557186</v>
      </c>
      <c r="I78" s="20">
        <v>1777356</v>
      </c>
      <c r="J78" s="20">
        <v>539569</v>
      </c>
      <c r="K78" s="20">
        <v>519957</v>
      </c>
      <c r="L78" s="20">
        <v>238112</v>
      </c>
      <c r="M78" s="20">
        <v>1297638</v>
      </c>
      <c r="N78" s="20"/>
      <c r="O78" s="20"/>
      <c r="P78" s="20"/>
      <c r="Q78" s="20"/>
      <c r="R78" s="20"/>
      <c r="S78" s="20"/>
      <c r="T78" s="20"/>
      <c r="U78" s="20"/>
      <c r="V78" s="20">
        <v>3074994</v>
      </c>
      <c r="W78" s="20">
        <v>3332562</v>
      </c>
      <c r="X78" s="20"/>
      <c r="Y78" s="19"/>
      <c r="Z78" s="22">
        <v>7014000</v>
      </c>
    </row>
    <row r="79" spans="1:26" ht="13.5" hidden="1">
      <c r="A79" s="38" t="s">
        <v>106</v>
      </c>
      <c r="B79" s="18"/>
      <c r="C79" s="18"/>
      <c r="D79" s="19">
        <v>2996000</v>
      </c>
      <c r="E79" s="20">
        <v>2996000</v>
      </c>
      <c r="F79" s="20">
        <v>273638</v>
      </c>
      <c r="G79" s="20">
        <v>215555</v>
      </c>
      <c r="H79" s="20">
        <v>204533</v>
      </c>
      <c r="I79" s="20">
        <v>693726</v>
      </c>
      <c r="J79" s="20">
        <v>249913</v>
      </c>
      <c r="K79" s="20">
        <v>213784</v>
      </c>
      <c r="L79" s="20">
        <v>139463</v>
      </c>
      <c r="M79" s="20">
        <v>603160</v>
      </c>
      <c r="N79" s="20"/>
      <c r="O79" s="20"/>
      <c r="P79" s="20"/>
      <c r="Q79" s="20"/>
      <c r="R79" s="20"/>
      <c r="S79" s="20"/>
      <c r="T79" s="20"/>
      <c r="U79" s="20"/>
      <c r="V79" s="20">
        <v>1296886</v>
      </c>
      <c r="W79" s="20">
        <v>1498002</v>
      </c>
      <c r="X79" s="20"/>
      <c r="Y79" s="19"/>
      <c r="Z79" s="22">
        <v>2996000</v>
      </c>
    </row>
    <row r="80" spans="1:26" ht="13.5" hidden="1">
      <c r="A80" s="38" t="s">
        <v>107</v>
      </c>
      <c r="B80" s="18"/>
      <c r="C80" s="18"/>
      <c r="D80" s="19">
        <v>437000</v>
      </c>
      <c r="E80" s="20">
        <v>437000</v>
      </c>
      <c r="F80" s="20">
        <v>37240</v>
      </c>
      <c r="G80" s="20">
        <v>34037</v>
      </c>
      <c r="H80" s="20">
        <v>34823</v>
      </c>
      <c r="I80" s="20">
        <v>106100</v>
      </c>
      <c r="J80" s="20">
        <v>37153</v>
      </c>
      <c r="K80" s="20">
        <v>19344</v>
      </c>
      <c r="L80" s="20">
        <v>16441</v>
      </c>
      <c r="M80" s="20">
        <v>72938</v>
      </c>
      <c r="N80" s="20"/>
      <c r="O80" s="20"/>
      <c r="P80" s="20"/>
      <c r="Q80" s="20"/>
      <c r="R80" s="20"/>
      <c r="S80" s="20"/>
      <c r="T80" s="20"/>
      <c r="U80" s="20"/>
      <c r="V80" s="20">
        <v>179038</v>
      </c>
      <c r="W80" s="20">
        <v>198498</v>
      </c>
      <c r="X80" s="20"/>
      <c r="Y80" s="19"/>
      <c r="Z80" s="22">
        <v>437000</v>
      </c>
    </row>
    <row r="81" spans="1:26" ht="13.5" hidden="1">
      <c r="A81" s="38" t="s">
        <v>108</v>
      </c>
      <c r="B81" s="18"/>
      <c r="C81" s="18"/>
      <c r="D81" s="19">
        <v>1427000</v>
      </c>
      <c r="E81" s="20">
        <v>1427000</v>
      </c>
      <c r="F81" s="20">
        <v>130045</v>
      </c>
      <c r="G81" s="20">
        <v>125408</v>
      </c>
      <c r="H81" s="20">
        <v>117245</v>
      </c>
      <c r="I81" s="20">
        <v>372698</v>
      </c>
      <c r="J81" s="20">
        <v>96698</v>
      </c>
      <c r="K81" s="20">
        <v>67016</v>
      </c>
      <c r="L81" s="20">
        <v>35897</v>
      </c>
      <c r="M81" s="20">
        <v>199611</v>
      </c>
      <c r="N81" s="20"/>
      <c r="O81" s="20"/>
      <c r="P81" s="20"/>
      <c r="Q81" s="20"/>
      <c r="R81" s="20"/>
      <c r="S81" s="20"/>
      <c r="T81" s="20"/>
      <c r="U81" s="20"/>
      <c r="V81" s="20">
        <v>572309</v>
      </c>
      <c r="W81" s="20">
        <v>713562</v>
      </c>
      <c r="X81" s="20"/>
      <c r="Y81" s="19"/>
      <c r="Z81" s="22">
        <v>1427000</v>
      </c>
    </row>
    <row r="82" spans="1:26" ht="13.5" hidden="1">
      <c r="A82" s="38" t="s">
        <v>109</v>
      </c>
      <c r="B82" s="18"/>
      <c r="C82" s="18"/>
      <c r="D82" s="19">
        <v>2154000</v>
      </c>
      <c r="E82" s="20">
        <v>2154000</v>
      </c>
      <c r="F82" s="20">
        <v>201305</v>
      </c>
      <c r="G82" s="20">
        <v>202942</v>
      </c>
      <c r="H82" s="20">
        <v>200585</v>
      </c>
      <c r="I82" s="20">
        <v>604832</v>
      </c>
      <c r="J82" s="20">
        <v>155805</v>
      </c>
      <c r="K82" s="20">
        <v>219813</v>
      </c>
      <c r="L82" s="20">
        <v>46311</v>
      </c>
      <c r="M82" s="20">
        <v>421929</v>
      </c>
      <c r="N82" s="20"/>
      <c r="O82" s="20"/>
      <c r="P82" s="20"/>
      <c r="Q82" s="20"/>
      <c r="R82" s="20"/>
      <c r="S82" s="20"/>
      <c r="T82" s="20"/>
      <c r="U82" s="20"/>
      <c r="V82" s="20">
        <v>1026761</v>
      </c>
      <c r="W82" s="20">
        <v>922500</v>
      </c>
      <c r="X82" s="20"/>
      <c r="Y82" s="19"/>
      <c r="Z82" s="22">
        <v>2154000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/>
      <c r="E84" s="29"/>
      <c r="F84" s="29">
        <v>88984</v>
      </c>
      <c r="G84" s="29">
        <v>105306</v>
      </c>
      <c r="H84" s="29">
        <v>107292</v>
      </c>
      <c r="I84" s="29">
        <v>301582</v>
      </c>
      <c r="J84" s="29">
        <v>99331</v>
      </c>
      <c r="K84" s="29">
        <v>108481</v>
      </c>
      <c r="L84" s="29">
        <v>110762</v>
      </c>
      <c r="M84" s="29">
        <v>318574</v>
      </c>
      <c r="N84" s="29"/>
      <c r="O84" s="29"/>
      <c r="P84" s="29"/>
      <c r="Q84" s="29"/>
      <c r="R84" s="29"/>
      <c r="S84" s="29"/>
      <c r="T84" s="29"/>
      <c r="U84" s="29"/>
      <c r="V84" s="29">
        <v>620156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80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11886693</v>
      </c>
      <c r="C5" s="18">
        <v>0</v>
      </c>
      <c r="D5" s="63">
        <v>11001325</v>
      </c>
      <c r="E5" s="64">
        <v>11001325</v>
      </c>
      <c r="F5" s="64">
        <v>2114783</v>
      </c>
      <c r="G5" s="64">
        <v>759512</v>
      </c>
      <c r="H5" s="64">
        <v>759588</v>
      </c>
      <c r="I5" s="64">
        <v>3633883</v>
      </c>
      <c r="J5" s="64">
        <v>759962</v>
      </c>
      <c r="K5" s="64">
        <v>2274501</v>
      </c>
      <c r="L5" s="64">
        <v>762593</v>
      </c>
      <c r="M5" s="64">
        <v>3797056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7430939</v>
      </c>
      <c r="W5" s="64">
        <v>5500663</v>
      </c>
      <c r="X5" s="64">
        <v>1930276</v>
      </c>
      <c r="Y5" s="65">
        <v>35.09</v>
      </c>
      <c r="Z5" s="66">
        <v>11001325</v>
      </c>
    </row>
    <row r="6" spans="1:26" ht="13.5">
      <c r="A6" s="62" t="s">
        <v>32</v>
      </c>
      <c r="B6" s="18">
        <v>85150430</v>
      </c>
      <c r="C6" s="18">
        <v>0</v>
      </c>
      <c r="D6" s="63">
        <v>98907080</v>
      </c>
      <c r="E6" s="64">
        <v>98907080</v>
      </c>
      <c r="F6" s="64">
        <v>9424588</v>
      </c>
      <c r="G6" s="64">
        <v>6973723</v>
      </c>
      <c r="H6" s="64">
        <v>9181724</v>
      </c>
      <c r="I6" s="64">
        <v>25580035</v>
      </c>
      <c r="J6" s="64">
        <v>7737736</v>
      </c>
      <c r="K6" s="64">
        <v>7624554</v>
      </c>
      <c r="L6" s="64">
        <v>8378436</v>
      </c>
      <c r="M6" s="64">
        <v>23740726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49320761</v>
      </c>
      <c r="W6" s="64">
        <v>49453540</v>
      </c>
      <c r="X6" s="64">
        <v>-132779</v>
      </c>
      <c r="Y6" s="65">
        <v>-0.27</v>
      </c>
      <c r="Z6" s="66">
        <v>98907080</v>
      </c>
    </row>
    <row r="7" spans="1:26" ht="13.5">
      <c r="A7" s="62" t="s">
        <v>33</v>
      </c>
      <c r="B7" s="18">
        <v>247436</v>
      </c>
      <c r="C7" s="18">
        <v>0</v>
      </c>
      <c r="D7" s="63">
        <v>22080</v>
      </c>
      <c r="E7" s="64">
        <v>22080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11040</v>
      </c>
      <c r="X7" s="64">
        <v>-11040</v>
      </c>
      <c r="Y7" s="65">
        <v>-100</v>
      </c>
      <c r="Z7" s="66">
        <v>22080</v>
      </c>
    </row>
    <row r="8" spans="1:26" ht="13.5">
      <c r="A8" s="62" t="s">
        <v>34</v>
      </c>
      <c r="B8" s="18">
        <v>47375188</v>
      </c>
      <c r="C8" s="18">
        <v>0</v>
      </c>
      <c r="D8" s="63">
        <v>44665509</v>
      </c>
      <c r="E8" s="64">
        <v>44665509</v>
      </c>
      <c r="F8" s="64">
        <v>7835000</v>
      </c>
      <c r="G8" s="64">
        <v>398712</v>
      </c>
      <c r="H8" s="64">
        <v>-4104</v>
      </c>
      <c r="I8" s="64">
        <v>8229608</v>
      </c>
      <c r="J8" s="64">
        <v>4498696</v>
      </c>
      <c r="K8" s="64">
        <v>294038</v>
      </c>
      <c r="L8" s="64">
        <v>-5080</v>
      </c>
      <c r="M8" s="64">
        <v>4787654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13017262</v>
      </c>
      <c r="W8" s="64">
        <v>22332755</v>
      </c>
      <c r="X8" s="64">
        <v>-9315493</v>
      </c>
      <c r="Y8" s="65">
        <v>-41.71</v>
      </c>
      <c r="Z8" s="66">
        <v>44665509</v>
      </c>
    </row>
    <row r="9" spans="1:26" ht="13.5">
      <c r="A9" s="62" t="s">
        <v>35</v>
      </c>
      <c r="B9" s="18">
        <v>47144563</v>
      </c>
      <c r="C9" s="18">
        <v>0</v>
      </c>
      <c r="D9" s="63">
        <v>25075741</v>
      </c>
      <c r="E9" s="64">
        <v>25075741</v>
      </c>
      <c r="F9" s="64">
        <v>1719981</v>
      </c>
      <c r="G9" s="64">
        <v>1821468</v>
      </c>
      <c r="H9" s="64">
        <v>1633938</v>
      </c>
      <c r="I9" s="64">
        <v>5175387</v>
      </c>
      <c r="J9" s="64">
        <v>1835518</v>
      </c>
      <c r="K9" s="64">
        <v>1840727</v>
      </c>
      <c r="L9" s="64">
        <v>1157615</v>
      </c>
      <c r="M9" s="64">
        <v>4833860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10009247</v>
      </c>
      <c r="W9" s="64">
        <v>12537871</v>
      </c>
      <c r="X9" s="64">
        <v>-2528624</v>
      </c>
      <c r="Y9" s="65">
        <v>-20.17</v>
      </c>
      <c r="Z9" s="66">
        <v>25075741</v>
      </c>
    </row>
    <row r="10" spans="1:26" ht="25.5">
      <c r="A10" s="67" t="s">
        <v>98</v>
      </c>
      <c r="B10" s="68">
        <f>SUM(B5:B9)</f>
        <v>191804310</v>
      </c>
      <c r="C10" s="68">
        <f>SUM(C5:C9)</f>
        <v>0</v>
      </c>
      <c r="D10" s="69">
        <f aca="true" t="shared" si="0" ref="D10:Z10">SUM(D5:D9)</f>
        <v>179671735</v>
      </c>
      <c r="E10" s="70">
        <f t="shared" si="0"/>
        <v>179671735</v>
      </c>
      <c r="F10" s="70">
        <f t="shared" si="0"/>
        <v>21094352</v>
      </c>
      <c r="G10" s="70">
        <f t="shared" si="0"/>
        <v>9953415</v>
      </c>
      <c r="H10" s="70">
        <f t="shared" si="0"/>
        <v>11571146</v>
      </c>
      <c r="I10" s="70">
        <f t="shared" si="0"/>
        <v>42618913</v>
      </c>
      <c r="J10" s="70">
        <f t="shared" si="0"/>
        <v>14831912</v>
      </c>
      <c r="K10" s="70">
        <f t="shared" si="0"/>
        <v>12033820</v>
      </c>
      <c r="L10" s="70">
        <f t="shared" si="0"/>
        <v>10293564</v>
      </c>
      <c r="M10" s="70">
        <f t="shared" si="0"/>
        <v>37159296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79778209</v>
      </c>
      <c r="W10" s="70">
        <f t="shared" si="0"/>
        <v>89835869</v>
      </c>
      <c r="X10" s="70">
        <f t="shared" si="0"/>
        <v>-10057660</v>
      </c>
      <c r="Y10" s="71">
        <f>+IF(W10&lt;&gt;0,(X10/W10)*100,0)</f>
        <v>-11.195594935470597</v>
      </c>
      <c r="Z10" s="72">
        <f t="shared" si="0"/>
        <v>179671735</v>
      </c>
    </row>
    <row r="11" spans="1:26" ht="13.5">
      <c r="A11" s="62" t="s">
        <v>36</v>
      </c>
      <c r="B11" s="18">
        <v>37974653</v>
      </c>
      <c r="C11" s="18">
        <v>0</v>
      </c>
      <c r="D11" s="63">
        <v>49682084</v>
      </c>
      <c r="E11" s="64">
        <v>49682084</v>
      </c>
      <c r="F11" s="64">
        <v>64776</v>
      </c>
      <c r="G11" s="64">
        <v>6991357</v>
      </c>
      <c r="H11" s="64">
        <v>3372214</v>
      </c>
      <c r="I11" s="64">
        <v>10428347</v>
      </c>
      <c r="J11" s="64">
        <v>92143</v>
      </c>
      <c r="K11" s="64">
        <v>6935516</v>
      </c>
      <c r="L11" s="64">
        <v>76361</v>
      </c>
      <c r="M11" s="64">
        <v>7104020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17532367</v>
      </c>
      <c r="W11" s="64">
        <v>24841042</v>
      </c>
      <c r="X11" s="64">
        <v>-7308675</v>
      </c>
      <c r="Y11" s="65">
        <v>-29.42</v>
      </c>
      <c r="Z11" s="66">
        <v>49682084</v>
      </c>
    </row>
    <row r="12" spans="1:26" ht="13.5">
      <c r="A12" s="62" t="s">
        <v>37</v>
      </c>
      <c r="B12" s="18">
        <v>3536113</v>
      </c>
      <c r="C12" s="18">
        <v>0</v>
      </c>
      <c r="D12" s="63">
        <v>3707828</v>
      </c>
      <c r="E12" s="64">
        <v>3707828</v>
      </c>
      <c r="F12" s="64">
        <v>0</v>
      </c>
      <c r="G12" s="64">
        <v>574856</v>
      </c>
      <c r="H12" s="64">
        <v>287428</v>
      </c>
      <c r="I12" s="64">
        <v>862284</v>
      </c>
      <c r="J12" s="64">
        <v>0</v>
      </c>
      <c r="K12" s="64">
        <v>591781</v>
      </c>
      <c r="L12" s="64">
        <v>0</v>
      </c>
      <c r="M12" s="64">
        <v>591781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1454065</v>
      </c>
      <c r="W12" s="64">
        <v>1853914</v>
      </c>
      <c r="X12" s="64">
        <v>-399849</v>
      </c>
      <c r="Y12" s="65">
        <v>-21.57</v>
      </c>
      <c r="Z12" s="66">
        <v>3707828</v>
      </c>
    </row>
    <row r="13" spans="1:26" ht="13.5">
      <c r="A13" s="62" t="s">
        <v>99</v>
      </c>
      <c r="B13" s="18">
        <v>29062884</v>
      </c>
      <c r="C13" s="18">
        <v>0</v>
      </c>
      <c r="D13" s="63">
        <v>12388776</v>
      </c>
      <c r="E13" s="64">
        <v>12388776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184830</v>
      </c>
      <c r="M13" s="64">
        <v>184830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184830</v>
      </c>
      <c r="W13" s="64">
        <v>6194388</v>
      </c>
      <c r="X13" s="64">
        <v>-6009558</v>
      </c>
      <c r="Y13" s="65">
        <v>-97.02</v>
      </c>
      <c r="Z13" s="66">
        <v>12388776</v>
      </c>
    </row>
    <row r="14" spans="1:26" ht="13.5">
      <c r="A14" s="62" t="s">
        <v>38</v>
      </c>
      <c r="B14" s="18">
        <v>460960</v>
      </c>
      <c r="C14" s="18">
        <v>0</v>
      </c>
      <c r="D14" s="63">
        <v>3676600</v>
      </c>
      <c r="E14" s="64">
        <v>3676600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58108</v>
      </c>
      <c r="M14" s="64">
        <v>58108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58108</v>
      </c>
      <c r="W14" s="64">
        <v>1838300</v>
      </c>
      <c r="X14" s="64">
        <v>-1780192</v>
      </c>
      <c r="Y14" s="65">
        <v>-96.84</v>
      </c>
      <c r="Z14" s="66">
        <v>3676600</v>
      </c>
    </row>
    <row r="15" spans="1:26" ht="13.5">
      <c r="A15" s="62" t="s">
        <v>39</v>
      </c>
      <c r="B15" s="18">
        <v>54100847</v>
      </c>
      <c r="C15" s="18">
        <v>0</v>
      </c>
      <c r="D15" s="63">
        <v>63202833</v>
      </c>
      <c r="E15" s="64">
        <v>63202833</v>
      </c>
      <c r="F15" s="64">
        <v>1383571</v>
      </c>
      <c r="G15" s="64">
        <v>153909</v>
      </c>
      <c r="H15" s="64">
        <v>14105407</v>
      </c>
      <c r="I15" s="64">
        <v>15642887</v>
      </c>
      <c r="J15" s="64">
        <v>8072905</v>
      </c>
      <c r="K15" s="64">
        <v>5647834</v>
      </c>
      <c r="L15" s="64">
        <v>6640844</v>
      </c>
      <c r="M15" s="64">
        <v>20361583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36004470</v>
      </c>
      <c r="W15" s="64">
        <v>31601417</v>
      </c>
      <c r="X15" s="64">
        <v>4403053</v>
      </c>
      <c r="Y15" s="65">
        <v>13.93</v>
      </c>
      <c r="Z15" s="66">
        <v>63202833</v>
      </c>
    </row>
    <row r="16" spans="1:26" ht="13.5">
      <c r="A16" s="73" t="s">
        <v>40</v>
      </c>
      <c r="B16" s="18">
        <v>0</v>
      </c>
      <c r="C16" s="18">
        <v>0</v>
      </c>
      <c r="D16" s="63">
        <v>17144957</v>
      </c>
      <c r="E16" s="64">
        <v>17144957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8572479</v>
      </c>
      <c r="X16" s="64">
        <v>-8572479</v>
      </c>
      <c r="Y16" s="65">
        <v>-100</v>
      </c>
      <c r="Z16" s="66">
        <v>17144957</v>
      </c>
    </row>
    <row r="17" spans="1:26" ht="13.5">
      <c r="A17" s="62" t="s">
        <v>41</v>
      </c>
      <c r="B17" s="18">
        <v>115438354</v>
      </c>
      <c r="C17" s="18">
        <v>0</v>
      </c>
      <c r="D17" s="63">
        <v>79506137</v>
      </c>
      <c r="E17" s="64">
        <v>79506137</v>
      </c>
      <c r="F17" s="64">
        <v>2543153</v>
      </c>
      <c r="G17" s="64">
        <v>3333633</v>
      </c>
      <c r="H17" s="64">
        <v>3233860</v>
      </c>
      <c r="I17" s="64">
        <v>9110646</v>
      </c>
      <c r="J17" s="64">
        <v>2348210</v>
      </c>
      <c r="K17" s="64">
        <v>3715903</v>
      </c>
      <c r="L17" s="64">
        <v>3546523</v>
      </c>
      <c r="M17" s="64">
        <v>9610636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18721282</v>
      </c>
      <c r="W17" s="64">
        <v>39753069</v>
      </c>
      <c r="X17" s="64">
        <v>-21031787</v>
      </c>
      <c r="Y17" s="65">
        <v>-52.91</v>
      </c>
      <c r="Z17" s="66">
        <v>79506137</v>
      </c>
    </row>
    <row r="18" spans="1:26" ht="13.5">
      <c r="A18" s="74" t="s">
        <v>42</v>
      </c>
      <c r="B18" s="75">
        <f>SUM(B11:B17)</f>
        <v>240573811</v>
      </c>
      <c r="C18" s="75">
        <f>SUM(C11:C17)</f>
        <v>0</v>
      </c>
      <c r="D18" s="76">
        <f aca="true" t="shared" si="1" ref="D18:Z18">SUM(D11:D17)</f>
        <v>229309215</v>
      </c>
      <c r="E18" s="77">
        <f t="shared" si="1"/>
        <v>229309215</v>
      </c>
      <c r="F18" s="77">
        <f t="shared" si="1"/>
        <v>3991500</v>
      </c>
      <c r="G18" s="77">
        <f t="shared" si="1"/>
        <v>11053755</v>
      </c>
      <c r="H18" s="77">
        <f t="shared" si="1"/>
        <v>20998909</v>
      </c>
      <c r="I18" s="77">
        <f t="shared" si="1"/>
        <v>36044164</v>
      </c>
      <c r="J18" s="77">
        <f t="shared" si="1"/>
        <v>10513258</v>
      </c>
      <c r="K18" s="77">
        <f t="shared" si="1"/>
        <v>16891034</v>
      </c>
      <c r="L18" s="77">
        <f t="shared" si="1"/>
        <v>10506666</v>
      </c>
      <c r="M18" s="77">
        <f t="shared" si="1"/>
        <v>37910958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73955122</v>
      </c>
      <c r="W18" s="77">
        <f t="shared" si="1"/>
        <v>114654609</v>
      </c>
      <c r="X18" s="77">
        <f t="shared" si="1"/>
        <v>-40699487</v>
      </c>
      <c r="Y18" s="71">
        <f>+IF(W18&lt;&gt;0,(X18/W18)*100,0)</f>
        <v>-35.49747136637132</v>
      </c>
      <c r="Z18" s="78">
        <f t="shared" si="1"/>
        <v>229309215</v>
      </c>
    </row>
    <row r="19" spans="1:26" ht="13.5">
      <c r="A19" s="74" t="s">
        <v>43</v>
      </c>
      <c r="B19" s="79">
        <f>+B10-B18</f>
        <v>-48769501</v>
      </c>
      <c r="C19" s="79">
        <f>+C10-C18</f>
        <v>0</v>
      </c>
      <c r="D19" s="80">
        <f aca="true" t="shared" si="2" ref="D19:Z19">+D10-D18</f>
        <v>-49637480</v>
      </c>
      <c r="E19" s="81">
        <f t="shared" si="2"/>
        <v>-49637480</v>
      </c>
      <c r="F19" s="81">
        <f t="shared" si="2"/>
        <v>17102852</v>
      </c>
      <c r="G19" s="81">
        <f t="shared" si="2"/>
        <v>-1100340</v>
      </c>
      <c r="H19" s="81">
        <f t="shared" si="2"/>
        <v>-9427763</v>
      </c>
      <c r="I19" s="81">
        <f t="shared" si="2"/>
        <v>6574749</v>
      </c>
      <c r="J19" s="81">
        <f t="shared" si="2"/>
        <v>4318654</v>
      </c>
      <c r="K19" s="81">
        <f t="shared" si="2"/>
        <v>-4857214</v>
      </c>
      <c r="L19" s="81">
        <f t="shared" si="2"/>
        <v>-213102</v>
      </c>
      <c r="M19" s="81">
        <f t="shared" si="2"/>
        <v>-751662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5823087</v>
      </c>
      <c r="W19" s="81">
        <f>IF(E10=E18,0,W10-W18)</f>
        <v>-24818740</v>
      </c>
      <c r="X19" s="81">
        <f t="shared" si="2"/>
        <v>30641827</v>
      </c>
      <c r="Y19" s="82">
        <f>+IF(W19&lt;&gt;0,(X19/W19)*100,0)</f>
        <v>-123.46246022159062</v>
      </c>
      <c r="Z19" s="83">
        <f t="shared" si="2"/>
        <v>-49637480</v>
      </c>
    </row>
    <row r="20" spans="1:26" ht="13.5">
      <c r="A20" s="62" t="s">
        <v>44</v>
      </c>
      <c r="B20" s="18">
        <v>19753388</v>
      </c>
      <c r="C20" s="18">
        <v>0</v>
      </c>
      <c r="D20" s="63">
        <v>14420000</v>
      </c>
      <c r="E20" s="64">
        <v>14420000</v>
      </c>
      <c r="F20" s="64">
        <v>0</v>
      </c>
      <c r="G20" s="64">
        <v>4807000</v>
      </c>
      <c r="H20" s="64">
        <v>2673850</v>
      </c>
      <c r="I20" s="64">
        <v>7480850</v>
      </c>
      <c r="J20" s="64">
        <v>8119000</v>
      </c>
      <c r="K20" s="64">
        <v>0</v>
      </c>
      <c r="L20" s="64">
        <v>0</v>
      </c>
      <c r="M20" s="64">
        <v>8119000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15599850</v>
      </c>
      <c r="W20" s="64">
        <v>7210000</v>
      </c>
      <c r="X20" s="64">
        <v>8389850</v>
      </c>
      <c r="Y20" s="65">
        <v>116.36</v>
      </c>
      <c r="Z20" s="66">
        <v>14420000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-29016113</v>
      </c>
      <c r="C22" s="90">
        <f>SUM(C19:C21)</f>
        <v>0</v>
      </c>
      <c r="D22" s="91">
        <f aca="true" t="shared" si="3" ref="D22:Z22">SUM(D19:D21)</f>
        <v>-35217480</v>
      </c>
      <c r="E22" s="92">
        <f t="shared" si="3"/>
        <v>-35217480</v>
      </c>
      <c r="F22" s="92">
        <f t="shared" si="3"/>
        <v>17102852</v>
      </c>
      <c r="G22" s="92">
        <f t="shared" si="3"/>
        <v>3706660</v>
      </c>
      <c r="H22" s="92">
        <f t="shared" si="3"/>
        <v>-6753913</v>
      </c>
      <c r="I22" s="92">
        <f t="shared" si="3"/>
        <v>14055599</v>
      </c>
      <c r="J22" s="92">
        <f t="shared" si="3"/>
        <v>12437654</v>
      </c>
      <c r="K22" s="92">
        <f t="shared" si="3"/>
        <v>-4857214</v>
      </c>
      <c r="L22" s="92">
        <f t="shared" si="3"/>
        <v>-213102</v>
      </c>
      <c r="M22" s="92">
        <f t="shared" si="3"/>
        <v>7367338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21422937</v>
      </c>
      <c r="W22" s="92">
        <f t="shared" si="3"/>
        <v>-17608740</v>
      </c>
      <c r="X22" s="92">
        <f t="shared" si="3"/>
        <v>39031677</v>
      </c>
      <c r="Y22" s="93">
        <f>+IF(W22&lt;&gt;0,(X22/W22)*100,0)</f>
        <v>-221.66081729868233</v>
      </c>
      <c r="Z22" s="94">
        <f t="shared" si="3"/>
        <v>-35217480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-29016113</v>
      </c>
      <c r="C24" s="79">
        <f>SUM(C22:C23)</f>
        <v>0</v>
      </c>
      <c r="D24" s="80">
        <f aca="true" t="shared" si="4" ref="D24:Z24">SUM(D22:D23)</f>
        <v>-35217480</v>
      </c>
      <c r="E24" s="81">
        <f t="shared" si="4"/>
        <v>-35217480</v>
      </c>
      <c r="F24" s="81">
        <f t="shared" si="4"/>
        <v>17102852</v>
      </c>
      <c r="G24" s="81">
        <f t="shared" si="4"/>
        <v>3706660</v>
      </c>
      <c r="H24" s="81">
        <f t="shared" si="4"/>
        <v>-6753913</v>
      </c>
      <c r="I24" s="81">
        <f t="shared" si="4"/>
        <v>14055599</v>
      </c>
      <c r="J24" s="81">
        <f t="shared" si="4"/>
        <v>12437654</v>
      </c>
      <c r="K24" s="81">
        <f t="shared" si="4"/>
        <v>-4857214</v>
      </c>
      <c r="L24" s="81">
        <f t="shared" si="4"/>
        <v>-213102</v>
      </c>
      <c r="M24" s="81">
        <f t="shared" si="4"/>
        <v>7367338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21422937</v>
      </c>
      <c r="W24" s="81">
        <f t="shared" si="4"/>
        <v>-17608740</v>
      </c>
      <c r="X24" s="81">
        <f t="shared" si="4"/>
        <v>39031677</v>
      </c>
      <c r="Y24" s="82">
        <f>+IF(W24&lt;&gt;0,(X24/W24)*100,0)</f>
        <v>-221.66081729868233</v>
      </c>
      <c r="Z24" s="83">
        <f t="shared" si="4"/>
        <v>-35217480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11105677</v>
      </c>
      <c r="C27" s="21">
        <v>0</v>
      </c>
      <c r="D27" s="103">
        <v>20267000</v>
      </c>
      <c r="E27" s="104">
        <v>20267000</v>
      </c>
      <c r="F27" s="104">
        <v>612991</v>
      </c>
      <c r="G27" s="104">
        <v>1788415</v>
      </c>
      <c r="H27" s="104">
        <v>907971</v>
      </c>
      <c r="I27" s="104">
        <v>3309377</v>
      </c>
      <c r="J27" s="104">
        <v>4837192</v>
      </c>
      <c r="K27" s="104">
        <v>-334324</v>
      </c>
      <c r="L27" s="104">
        <v>1567879</v>
      </c>
      <c r="M27" s="104">
        <v>6070747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9380124</v>
      </c>
      <c r="W27" s="104">
        <v>10133500</v>
      </c>
      <c r="X27" s="104">
        <v>-753376</v>
      </c>
      <c r="Y27" s="105">
        <v>-7.43</v>
      </c>
      <c r="Z27" s="106">
        <v>20267000</v>
      </c>
    </row>
    <row r="28" spans="1:26" ht="13.5">
      <c r="A28" s="107" t="s">
        <v>44</v>
      </c>
      <c r="B28" s="18">
        <v>8931735</v>
      </c>
      <c r="C28" s="18">
        <v>0</v>
      </c>
      <c r="D28" s="63">
        <v>13630025</v>
      </c>
      <c r="E28" s="64">
        <v>13630025</v>
      </c>
      <c r="F28" s="64">
        <v>612991</v>
      </c>
      <c r="G28" s="64">
        <v>1788415</v>
      </c>
      <c r="H28" s="64">
        <v>907971</v>
      </c>
      <c r="I28" s="64">
        <v>3309377</v>
      </c>
      <c r="J28" s="64">
        <v>4837193</v>
      </c>
      <c r="K28" s="64">
        <v>-361824</v>
      </c>
      <c r="L28" s="64">
        <v>1560619</v>
      </c>
      <c r="M28" s="64">
        <v>6035988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9345365</v>
      </c>
      <c r="W28" s="64">
        <v>6815013</v>
      </c>
      <c r="X28" s="64">
        <v>2530352</v>
      </c>
      <c r="Y28" s="65">
        <v>37.13</v>
      </c>
      <c r="Z28" s="66">
        <v>13630025</v>
      </c>
    </row>
    <row r="29" spans="1:26" ht="13.5">
      <c r="A29" s="62" t="s">
        <v>103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589901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6506744</v>
      </c>
      <c r="C31" s="18">
        <v>0</v>
      </c>
      <c r="D31" s="63">
        <v>6636975</v>
      </c>
      <c r="E31" s="64">
        <v>6636975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27500</v>
      </c>
      <c r="L31" s="64">
        <v>7260</v>
      </c>
      <c r="M31" s="64">
        <v>34760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34760</v>
      </c>
      <c r="W31" s="64">
        <v>3318488</v>
      </c>
      <c r="X31" s="64">
        <v>-3283728</v>
      </c>
      <c r="Y31" s="65">
        <v>-98.95</v>
      </c>
      <c r="Z31" s="66">
        <v>6636975</v>
      </c>
    </row>
    <row r="32" spans="1:26" ht="13.5">
      <c r="A32" s="74" t="s">
        <v>50</v>
      </c>
      <c r="B32" s="21">
        <f>SUM(B28:B31)</f>
        <v>16028380</v>
      </c>
      <c r="C32" s="21">
        <f>SUM(C28:C31)</f>
        <v>0</v>
      </c>
      <c r="D32" s="103">
        <f aca="true" t="shared" si="5" ref="D32:Z32">SUM(D28:D31)</f>
        <v>20267000</v>
      </c>
      <c r="E32" s="104">
        <f t="shared" si="5"/>
        <v>20267000</v>
      </c>
      <c r="F32" s="104">
        <f t="shared" si="5"/>
        <v>612991</v>
      </c>
      <c r="G32" s="104">
        <f t="shared" si="5"/>
        <v>1788415</v>
      </c>
      <c r="H32" s="104">
        <f t="shared" si="5"/>
        <v>907971</v>
      </c>
      <c r="I32" s="104">
        <f t="shared" si="5"/>
        <v>3309377</v>
      </c>
      <c r="J32" s="104">
        <f t="shared" si="5"/>
        <v>4837193</v>
      </c>
      <c r="K32" s="104">
        <f t="shared" si="5"/>
        <v>-334324</v>
      </c>
      <c r="L32" s="104">
        <f t="shared" si="5"/>
        <v>1567879</v>
      </c>
      <c r="M32" s="104">
        <f t="shared" si="5"/>
        <v>6070748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9380125</v>
      </c>
      <c r="W32" s="104">
        <f t="shared" si="5"/>
        <v>10133501</v>
      </c>
      <c r="X32" s="104">
        <f t="shared" si="5"/>
        <v>-753376</v>
      </c>
      <c r="Y32" s="105">
        <f>+IF(W32&lt;&gt;0,(X32/W32)*100,0)</f>
        <v>-7.434508567177326</v>
      </c>
      <c r="Z32" s="106">
        <f t="shared" si="5"/>
        <v>20267000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43906676</v>
      </c>
      <c r="C35" s="18">
        <v>0</v>
      </c>
      <c r="D35" s="63">
        <v>151150</v>
      </c>
      <c r="E35" s="64">
        <v>151150</v>
      </c>
      <c r="F35" s="64">
        <v>8830534</v>
      </c>
      <c r="G35" s="64">
        <v>16200967</v>
      </c>
      <c r="H35" s="64">
        <v>28669980</v>
      </c>
      <c r="I35" s="64">
        <v>28669980</v>
      </c>
      <c r="J35" s="64">
        <v>38836739</v>
      </c>
      <c r="K35" s="64">
        <v>38530546</v>
      </c>
      <c r="L35" s="64">
        <v>64340974</v>
      </c>
      <c r="M35" s="64">
        <v>64340974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64340974</v>
      </c>
      <c r="W35" s="64">
        <v>75575</v>
      </c>
      <c r="X35" s="64">
        <v>64265399</v>
      </c>
      <c r="Y35" s="65">
        <v>85035.26</v>
      </c>
      <c r="Z35" s="66">
        <v>151150</v>
      </c>
    </row>
    <row r="36" spans="1:26" ht="13.5">
      <c r="A36" s="62" t="s">
        <v>53</v>
      </c>
      <c r="B36" s="18">
        <v>693846727</v>
      </c>
      <c r="C36" s="18">
        <v>0</v>
      </c>
      <c r="D36" s="63">
        <v>874414</v>
      </c>
      <c r="E36" s="64">
        <v>874414</v>
      </c>
      <c r="F36" s="64">
        <v>612992</v>
      </c>
      <c r="G36" s="64">
        <v>1588842</v>
      </c>
      <c r="H36" s="64">
        <v>1937029</v>
      </c>
      <c r="I36" s="64">
        <v>1937029</v>
      </c>
      <c r="J36" s="64">
        <v>6752334</v>
      </c>
      <c r="K36" s="64">
        <v>6418009</v>
      </c>
      <c r="L36" s="64">
        <v>702070333</v>
      </c>
      <c r="M36" s="64">
        <v>702070333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702070333</v>
      </c>
      <c r="W36" s="64">
        <v>437207</v>
      </c>
      <c r="X36" s="64">
        <v>701633126</v>
      </c>
      <c r="Y36" s="65">
        <v>160480.76</v>
      </c>
      <c r="Z36" s="66">
        <v>874414</v>
      </c>
    </row>
    <row r="37" spans="1:26" ht="13.5">
      <c r="A37" s="62" t="s">
        <v>54</v>
      </c>
      <c r="B37" s="18">
        <v>204106520</v>
      </c>
      <c r="C37" s="18">
        <v>0</v>
      </c>
      <c r="D37" s="63">
        <v>128629</v>
      </c>
      <c r="E37" s="64">
        <v>128629</v>
      </c>
      <c r="F37" s="64">
        <v>-7655249</v>
      </c>
      <c r="G37" s="64">
        <v>-233742</v>
      </c>
      <c r="H37" s="64">
        <v>14916009</v>
      </c>
      <c r="I37" s="64">
        <v>14916009</v>
      </c>
      <c r="J37" s="64">
        <v>17530078</v>
      </c>
      <c r="K37" s="64">
        <v>21895963</v>
      </c>
      <c r="L37" s="64">
        <v>206913871</v>
      </c>
      <c r="M37" s="64">
        <v>206913871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206913871</v>
      </c>
      <c r="W37" s="64">
        <v>64315</v>
      </c>
      <c r="X37" s="64">
        <v>206849556</v>
      </c>
      <c r="Y37" s="65">
        <v>321619.46</v>
      </c>
      <c r="Z37" s="66">
        <v>128629</v>
      </c>
    </row>
    <row r="38" spans="1:26" ht="13.5">
      <c r="A38" s="62" t="s">
        <v>55</v>
      </c>
      <c r="B38" s="18">
        <v>18143172</v>
      </c>
      <c r="C38" s="18">
        <v>0</v>
      </c>
      <c r="D38" s="63">
        <v>15329</v>
      </c>
      <c r="E38" s="64">
        <v>15329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21154236</v>
      </c>
      <c r="M38" s="64">
        <v>21154236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21154236</v>
      </c>
      <c r="W38" s="64">
        <v>7665</v>
      </c>
      <c r="X38" s="64">
        <v>21146571</v>
      </c>
      <c r="Y38" s="65">
        <v>275884.81</v>
      </c>
      <c r="Z38" s="66">
        <v>15329</v>
      </c>
    </row>
    <row r="39" spans="1:26" ht="13.5">
      <c r="A39" s="62" t="s">
        <v>56</v>
      </c>
      <c r="B39" s="18">
        <v>515503711</v>
      </c>
      <c r="C39" s="18">
        <v>0</v>
      </c>
      <c r="D39" s="63">
        <v>881606</v>
      </c>
      <c r="E39" s="64">
        <v>881606</v>
      </c>
      <c r="F39" s="64">
        <v>17098775</v>
      </c>
      <c r="G39" s="64">
        <v>18023551</v>
      </c>
      <c r="H39" s="64">
        <v>15691000</v>
      </c>
      <c r="I39" s="64">
        <v>15691000</v>
      </c>
      <c r="J39" s="64">
        <v>28058995</v>
      </c>
      <c r="K39" s="64">
        <v>23052592</v>
      </c>
      <c r="L39" s="64">
        <v>538343200</v>
      </c>
      <c r="M39" s="64">
        <v>538343200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538343200</v>
      </c>
      <c r="W39" s="64">
        <v>440803</v>
      </c>
      <c r="X39" s="64">
        <v>537902397</v>
      </c>
      <c r="Y39" s="65">
        <v>122027.84</v>
      </c>
      <c r="Z39" s="66">
        <v>881606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22478656</v>
      </c>
      <c r="C42" s="18">
        <v>0</v>
      </c>
      <c r="D42" s="63">
        <v>-22829000</v>
      </c>
      <c r="E42" s="64">
        <v>-22829000</v>
      </c>
      <c r="F42" s="64">
        <v>3151921</v>
      </c>
      <c r="G42" s="64">
        <v>-2077551</v>
      </c>
      <c r="H42" s="64">
        <v>-2697859</v>
      </c>
      <c r="I42" s="64">
        <v>-1623489</v>
      </c>
      <c r="J42" s="64">
        <v>9691631</v>
      </c>
      <c r="K42" s="64">
        <v>-10495575</v>
      </c>
      <c r="L42" s="64">
        <v>-2615405</v>
      </c>
      <c r="M42" s="64">
        <v>-3419349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-5042838</v>
      </c>
      <c r="W42" s="64">
        <v>14551000</v>
      </c>
      <c r="X42" s="64">
        <v>-19593838</v>
      </c>
      <c r="Y42" s="65">
        <v>-134.66</v>
      </c>
      <c r="Z42" s="66">
        <v>-22829000</v>
      </c>
    </row>
    <row r="43" spans="1:26" ht="13.5">
      <c r="A43" s="62" t="s">
        <v>59</v>
      </c>
      <c r="B43" s="18">
        <v>-21452340</v>
      </c>
      <c r="C43" s="18">
        <v>0</v>
      </c>
      <c r="D43" s="63">
        <v>-20267000</v>
      </c>
      <c r="E43" s="64">
        <v>-20267000</v>
      </c>
      <c r="F43" s="64">
        <v>-612991</v>
      </c>
      <c r="G43" s="64">
        <v>0</v>
      </c>
      <c r="H43" s="64">
        <v>0</v>
      </c>
      <c r="I43" s="64">
        <v>-612991</v>
      </c>
      <c r="J43" s="64">
        <v>-4837193</v>
      </c>
      <c r="K43" s="64">
        <v>334324</v>
      </c>
      <c r="L43" s="64">
        <v>0</v>
      </c>
      <c r="M43" s="64">
        <v>-4502869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-5115860</v>
      </c>
      <c r="W43" s="64">
        <v>0</v>
      </c>
      <c r="X43" s="64">
        <v>-5115860</v>
      </c>
      <c r="Y43" s="65">
        <v>0</v>
      </c>
      <c r="Z43" s="66">
        <v>-20267000</v>
      </c>
    </row>
    <row r="44" spans="1:26" ht="13.5">
      <c r="A44" s="62" t="s">
        <v>60</v>
      </c>
      <c r="B44" s="18">
        <v>-1809906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-2181331</v>
      </c>
      <c r="C45" s="21">
        <v>0</v>
      </c>
      <c r="D45" s="103">
        <v>-43096000</v>
      </c>
      <c r="E45" s="104">
        <v>-43096000</v>
      </c>
      <c r="F45" s="104">
        <v>3589469</v>
      </c>
      <c r="G45" s="104">
        <v>1511918</v>
      </c>
      <c r="H45" s="104">
        <v>-1185941</v>
      </c>
      <c r="I45" s="104">
        <v>-1185941</v>
      </c>
      <c r="J45" s="104">
        <v>3668497</v>
      </c>
      <c r="K45" s="104">
        <v>-6492754</v>
      </c>
      <c r="L45" s="104">
        <v>-9108159</v>
      </c>
      <c r="M45" s="104">
        <v>-9108159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-9108159</v>
      </c>
      <c r="W45" s="104">
        <v>14551000</v>
      </c>
      <c r="X45" s="104">
        <v>-23659159</v>
      </c>
      <c r="Y45" s="105">
        <v>-162.59</v>
      </c>
      <c r="Z45" s="106">
        <v>-43096000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4"/>
      <c r="R47" s="124"/>
      <c r="S47" s="124"/>
      <c r="T47" s="124"/>
      <c r="U47" s="124"/>
      <c r="V47" s="123" t="s">
        <v>94</v>
      </c>
      <c r="W47" s="123" t="s">
        <v>95</v>
      </c>
      <c r="X47" s="123" t="s">
        <v>96</v>
      </c>
      <c r="Y47" s="123" t="s">
        <v>97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9579714</v>
      </c>
      <c r="C49" s="56">
        <v>0</v>
      </c>
      <c r="D49" s="133">
        <v>8768055</v>
      </c>
      <c r="E49" s="58">
        <v>7805663</v>
      </c>
      <c r="F49" s="58">
        <v>0</v>
      </c>
      <c r="G49" s="58">
        <v>0</v>
      </c>
      <c r="H49" s="58">
        <v>0</v>
      </c>
      <c r="I49" s="58">
        <v>7420754</v>
      </c>
      <c r="J49" s="58">
        <v>0</v>
      </c>
      <c r="K49" s="58">
        <v>0</v>
      </c>
      <c r="L49" s="58">
        <v>0</v>
      </c>
      <c r="M49" s="58">
        <v>7282283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8475202</v>
      </c>
      <c r="W49" s="58">
        <v>38943614</v>
      </c>
      <c r="X49" s="58">
        <v>184787611</v>
      </c>
      <c r="Y49" s="58">
        <v>273062896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4376175</v>
      </c>
      <c r="C51" s="56">
        <v>0</v>
      </c>
      <c r="D51" s="133">
        <v>3937688</v>
      </c>
      <c r="E51" s="58">
        <v>7341858</v>
      </c>
      <c r="F51" s="58">
        <v>0</v>
      </c>
      <c r="G51" s="58">
        <v>0</v>
      </c>
      <c r="H51" s="58">
        <v>0</v>
      </c>
      <c r="I51" s="58">
        <v>2517428</v>
      </c>
      <c r="J51" s="58">
        <v>0</v>
      </c>
      <c r="K51" s="58">
        <v>0</v>
      </c>
      <c r="L51" s="58">
        <v>0</v>
      </c>
      <c r="M51" s="58">
        <v>5394563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21654943</v>
      </c>
      <c r="W51" s="58">
        <v>297546</v>
      </c>
      <c r="X51" s="58">
        <v>103641931</v>
      </c>
      <c r="Y51" s="58">
        <v>149162132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63.01679145640777</v>
      </c>
      <c r="C58" s="5">
        <f>IF(C67=0,0,+(C76/C67)*100)</f>
        <v>0</v>
      </c>
      <c r="D58" s="6">
        <f aca="true" t="shared" si="6" ref="D58:Z58">IF(D67=0,0,+(D76/D67)*100)</f>
        <v>68.9509355625845</v>
      </c>
      <c r="E58" s="7">
        <f t="shared" si="6"/>
        <v>68.9509355625845</v>
      </c>
      <c r="F58" s="7">
        <f t="shared" si="6"/>
        <v>28.614275486100194</v>
      </c>
      <c r="G58" s="7">
        <f t="shared" si="6"/>
        <v>38.40191050088803</v>
      </c>
      <c r="H58" s="7">
        <f t="shared" si="6"/>
        <v>40.81306781667056</v>
      </c>
      <c r="I58" s="7">
        <f t="shared" si="6"/>
        <v>35.44571049429922</v>
      </c>
      <c r="J58" s="7">
        <f t="shared" si="6"/>
        <v>46.50028694431652</v>
      </c>
      <c r="K58" s="7">
        <f t="shared" si="6"/>
        <v>42.77699559708118</v>
      </c>
      <c r="L58" s="7">
        <f t="shared" si="6"/>
        <v>41.745344154836545</v>
      </c>
      <c r="M58" s="7">
        <f t="shared" si="6"/>
        <v>43.63382808292712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39.4084615086982</v>
      </c>
      <c r="W58" s="7">
        <f t="shared" si="6"/>
        <v>69.21655407745449</v>
      </c>
      <c r="X58" s="7">
        <f t="shared" si="6"/>
        <v>0</v>
      </c>
      <c r="Y58" s="7">
        <f t="shared" si="6"/>
        <v>0</v>
      </c>
      <c r="Z58" s="8">
        <f t="shared" si="6"/>
        <v>68.9509355625845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96.47928772216075</v>
      </c>
      <c r="E59" s="10">
        <f t="shared" si="7"/>
        <v>96.47928772216075</v>
      </c>
      <c r="F59" s="10">
        <f t="shared" si="7"/>
        <v>33.1274650874345</v>
      </c>
      <c r="G59" s="10">
        <f t="shared" si="7"/>
        <v>56.918258039372645</v>
      </c>
      <c r="H59" s="10">
        <f t="shared" si="7"/>
        <v>74.05330257981959</v>
      </c>
      <c r="I59" s="10">
        <f t="shared" si="7"/>
        <v>46.65463912844745</v>
      </c>
      <c r="J59" s="10">
        <f t="shared" si="7"/>
        <v>74.01685873767373</v>
      </c>
      <c r="K59" s="10">
        <f t="shared" si="7"/>
        <v>24.138217569480076</v>
      </c>
      <c r="L59" s="10">
        <f t="shared" si="7"/>
        <v>56.78690992442888</v>
      </c>
      <c r="M59" s="10">
        <f t="shared" si="7"/>
        <v>40.67827811862664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43.6008423699885</v>
      </c>
      <c r="W59" s="10">
        <f t="shared" si="7"/>
        <v>94.93401068198506</v>
      </c>
      <c r="X59" s="10">
        <f t="shared" si="7"/>
        <v>0</v>
      </c>
      <c r="Y59" s="10">
        <f t="shared" si="7"/>
        <v>0</v>
      </c>
      <c r="Z59" s="11">
        <f t="shared" si="7"/>
        <v>96.47928772216075</v>
      </c>
    </row>
    <row r="60" spans="1:26" ht="13.5">
      <c r="A60" s="37" t="s">
        <v>32</v>
      </c>
      <c r="B60" s="12">
        <f t="shared" si="7"/>
        <v>84.17163835813865</v>
      </c>
      <c r="C60" s="12">
        <f t="shared" si="7"/>
        <v>0</v>
      </c>
      <c r="D60" s="3">
        <f t="shared" si="7"/>
        <v>73.6469017182592</v>
      </c>
      <c r="E60" s="13">
        <f t="shared" si="7"/>
        <v>73.6469017182592</v>
      </c>
      <c r="F60" s="13">
        <f t="shared" si="7"/>
        <v>30.65659740245409</v>
      </c>
      <c r="G60" s="13">
        <f t="shared" si="7"/>
        <v>44.64266791210376</v>
      </c>
      <c r="H60" s="13">
        <f t="shared" si="7"/>
        <v>43.896723534708734</v>
      </c>
      <c r="I60" s="13">
        <f t="shared" si="7"/>
        <v>39.22195571663604</v>
      </c>
      <c r="J60" s="13">
        <f t="shared" si="7"/>
        <v>52.342610293243396</v>
      </c>
      <c r="K60" s="13">
        <f t="shared" si="7"/>
        <v>56.468352116071316</v>
      </c>
      <c r="L60" s="13">
        <f t="shared" si="7"/>
        <v>44.156284060652844</v>
      </c>
      <c r="M60" s="13">
        <f t="shared" si="7"/>
        <v>50.77856085782718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44.78476923744141</v>
      </c>
      <c r="W60" s="13">
        <f t="shared" si="7"/>
        <v>74.16051510164894</v>
      </c>
      <c r="X60" s="13">
        <f t="shared" si="7"/>
        <v>0</v>
      </c>
      <c r="Y60" s="13">
        <f t="shared" si="7"/>
        <v>0</v>
      </c>
      <c r="Z60" s="14">
        <f t="shared" si="7"/>
        <v>73.6469017182592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97.50942817445281</v>
      </c>
      <c r="E61" s="13">
        <f t="shared" si="7"/>
        <v>97.50942817445281</v>
      </c>
      <c r="F61" s="13">
        <f t="shared" si="7"/>
        <v>10.50991810779544</v>
      </c>
      <c r="G61" s="13">
        <f t="shared" si="7"/>
        <v>74.32019286811847</v>
      </c>
      <c r="H61" s="13">
        <f t="shared" si="7"/>
        <v>82.36237263205606</v>
      </c>
      <c r="I61" s="13">
        <f t="shared" si="7"/>
        <v>48.05954447351218</v>
      </c>
      <c r="J61" s="13">
        <f t="shared" si="7"/>
        <v>67.26402295126161</v>
      </c>
      <c r="K61" s="13">
        <f t="shared" si="7"/>
        <v>86.21600769111892</v>
      </c>
      <c r="L61" s="13">
        <f t="shared" si="7"/>
        <v>69.49968284068802</v>
      </c>
      <c r="M61" s="13">
        <f t="shared" si="7"/>
        <v>73.72763057418175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60.92602314650285</v>
      </c>
      <c r="W61" s="13">
        <f t="shared" si="7"/>
        <v>102.37914794565042</v>
      </c>
      <c r="X61" s="13">
        <f t="shared" si="7"/>
        <v>0</v>
      </c>
      <c r="Y61" s="13">
        <f t="shared" si="7"/>
        <v>0</v>
      </c>
      <c r="Z61" s="14">
        <f t="shared" si="7"/>
        <v>97.50942817445281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66.46836621106225</v>
      </c>
      <c r="E62" s="13">
        <f t="shared" si="7"/>
        <v>66.46836621106225</v>
      </c>
      <c r="F62" s="13">
        <f t="shared" si="7"/>
        <v>38.406490956481306</v>
      </c>
      <c r="G62" s="13">
        <f t="shared" si="7"/>
        <v>20.86101686043722</v>
      </c>
      <c r="H62" s="13">
        <f t="shared" si="7"/>
        <v>17.047249466847965</v>
      </c>
      <c r="I62" s="13">
        <f t="shared" si="7"/>
        <v>23.948820275502232</v>
      </c>
      <c r="J62" s="13">
        <f t="shared" si="7"/>
        <v>48.49992276830094</v>
      </c>
      <c r="K62" s="13">
        <f t="shared" si="7"/>
        <v>34.350182204189615</v>
      </c>
      <c r="L62" s="13">
        <f t="shared" si="7"/>
        <v>22.27471428767424</v>
      </c>
      <c r="M62" s="13">
        <f t="shared" si="7"/>
        <v>32.476034403779046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27.583926579293195</v>
      </c>
      <c r="W62" s="13">
        <f t="shared" si="7"/>
        <v>63.64349714410847</v>
      </c>
      <c r="X62" s="13">
        <f t="shared" si="7"/>
        <v>0</v>
      </c>
      <c r="Y62" s="13">
        <f t="shared" si="7"/>
        <v>0</v>
      </c>
      <c r="Z62" s="14">
        <f t="shared" si="7"/>
        <v>66.46836621106225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42.212426298465374</v>
      </c>
      <c r="E63" s="13">
        <f t="shared" si="7"/>
        <v>42.212426298465374</v>
      </c>
      <c r="F63" s="13">
        <f t="shared" si="7"/>
        <v>13.190844371350547</v>
      </c>
      <c r="G63" s="13">
        <f t="shared" si="7"/>
        <v>8.700034212874622</v>
      </c>
      <c r="H63" s="13">
        <f t="shared" si="7"/>
        <v>9.588602740885314</v>
      </c>
      <c r="I63" s="13">
        <f t="shared" si="7"/>
        <v>10.492059742267791</v>
      </c>
      <c r="J63" s="13">
        <f t="shared" si="7"/>
        <v>10.906364624461505</v>
      </c>
      <c r="K63" s="13">
        <f t="shared" si="7"/>
        <v>9.686818666406722</v>
      </c>
      <c r="L63" s="13">
        <f t="shared" si="7"/>
        <v>8.89682709227574</v>
      </c>
      <c r="M63" s="13">
        <f t="shared" si="7"/>
        <v>9.82983387425455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10.160854278088324</v>
      </c>
      <c r="W63" s="13">
        <f t="shared" si="7"/>
        <v>36.66662952963473</v>
      </c>
      <c r="X63" s="13">
        <f t="shared" si="7"/>
        <v>0</v>
      </c>
      <c r="Y63" s="13">
        <f t="shared" si="7"/>
        <v>0</v>
      </c>
      <c r="Z63" s="14">
        <f t="shared" si="7"/>
        <v>42.212426298465374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41.566811909949166</v>
      </c>
      <c r="E64" s="13">
        <f t="shared" si="7"/>
        <v>41.566811909949166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41.73928830791576</v>
      </c>
      <c r="X64" s="13">
        <f t="shared" si="7"/>
        <v>0</v>
      </c>
      <c r="Y64" s="13">
        <f t="shared" si="7"/>
        <v>0</v>
      </c>
      <c r="Z64" s="14">
        <f t="shared" si="7"/>
        <v>41.566811909949166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24.703745350748203</v>
      </c>
      <c r="E66" s="16">
        <f t="shared" si="7"/>
        <v>24.703745350748203</v>
      </c>
      <c r="F66" s="16">
        <f t="shared" si="7"/>
        <v>9.18708293130554</v>
      </c>
      <c r="G66" s="16">
        <f t="shared" si="7"/>
        <v>0</v>
      </c>
      <c r="H66" s="16">
        <f t="shared" si="7"/>
        <v>6.187159839703249</v>
      </c>
      <c r="I66" s="16">
        <f t="shared" si="7"/>
        <v>5.120197117000458</v>
      </c>
      <c r="J66" s="16">
        <f t="shared" si="7"/>
        <v>4.538914821173014</v>
      </c>
      <c r="K66" s="16">
        <f t="shared" si="7"/>
        <v>4.032409765426042</v>
      </c>
      <c r="L66" s="16">
        <f t="shared" si="7"/>
        <v>7.7506998471499475</v>
      </c>
      <c r="M66" s="16">
        <f t="shared" si="7"/>
        <v>5.070077507905144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5.096359048764869</v>
      </c>
      <c r="W66" s="16">
        <f t="shared" si="7"/>
        <v>24.703745350748203</v>
      </c>
      <c r="X66" s="16">
        <f t="shared" si="7"/>
        <v>0</v>
      </c>
      <c r="Y66" s="16">
        <f t="shared" si="7"/>
        <v>0</v>
      </c>
      <c r="Z66" s="17">
        <f t="shared" si="7"/>
        <v>24.703745350748203</v>
      </c>
    </row>
    <row r="67" spans="1:26" ht="13.5" hidden="1">
      <c r="A67" s="40" t="s">
        <v>112</v>
      </c>
      <c r="B67" s="23">
        <v>113735578</v>
      </c>
      <c r="C67" s="23"/>
      <c r="D67" s="24">
        <v>127249905</v>
      </c>
      <c r="E67" s="25">
        <v>127249905</v>
      </c>
      <c r="F67" s="25">
        <v>13021441</v>
      </c>
      <c r="G67" s="25">
        <v>9232762</v>
      </c>
      <c r="H67" s="25">
        <v>11488193</v>
      </c>
      <c r="I67" s="25">
        <v>33742396</v>
      </c>
      <c r="J67" s="25">
        <v>10073383</v>
      </c>
      <c r="K67" s="25">
        <v>11499190</v>
      </c>
      <c r="L67" s="25">
        <v>10072661</v>
      </c>
      <c r="M67" s="25">
        <v>31645234</v>
      </c>
      <c r="N67" s="25"/>
      <c r="O67" s="25"/>
      <c r="P67" s="25"/>
      <c r="Q67" s="25"/>
      <c r="R67" s="25"/>
      <c r="S67" s="25"/>
      <c r="T67" s="25"/>
      <c r="U67" s="25"/>
      <c r="V67" s="25">
        <v>65387630</v>
      </c>
      <c r="W67" s="25">
        <v>63624953</v>
      </c>
      <c r="X67" s="25"/>
      <c r="Y67" s="24"/>
      <c r="Z67" s="26">
        <v>127249905</v>
      </c>
    </row>
    <row r="68" spans="1:26" ht="13.5" hidden="1">
      <c r="A68" s="36" t="s">
        <v>31</v>
      </c>
      <c r="B68" s="18">
        <v>11886693</v>
      </c>
      <c r="C68" s="18"/>
      <c r="D68" s="19">
        <v>11001325</v>
      </c>
      <c r="E68" s="20">
        <v>11001325</v>
      </c>
      <c r="F68" s="20">
        <v>2114783</v>
      </c>
      <c r="G68" s="20">
        <v>759512</v>
      </c>
      <c r="H68" s="20">
        <v>759588</v>
      </c>
      <c r="I68" s="20">
        <v>3633883</v>
      </c>
      <c r="J68" s="20">
        <v>759962</v>
      </c>
      <c r="K68" s="20">
        <v>2274501</v>
      </c>
      <c r="L68" s="20">
        <v>762593</v>
      </c>
      <c r="M68" s="20">
        <v>3797056</v>
      </c>
      <c r="N68" s="20"/>
      <c r="O68" s="20"/>
      <c r="P68" s="20"/>
      <c r="Q68" s="20"/>
      <c r="R68" s="20"/>
      <c r="S68" s="20"/>
      <c r="T68" s="20"/>
      <c r="U68" s="20"/>
      <c r="V68" s="20">
        <v>7430939</v>
      </c>
      <c r="W68" s="20">
        <v>5500663</v>
      </c>
      <c r="X68" s="20"/>
      <c r="Y68" s="19"/>
      <c r="Z68" s="22">
        <v>11001325</v>
      </c>
    </row>
    <row r="69" spans="1:26" ht="13.5" hidden="1">
      <c r="A69" s="37" t="s">
        <v>32</v>
      </c>
      <c r="B69" s="18">
        <v>85150430</v>
      </c>
      <c r="C69" s="18"/>
      <c r="D69" s="19">
        <v>98907080</v>
      </c>
      <c r="E69" s="20">
        <v>98907080</v>
      </c>
      <c r="F69" s="20">
        <v>9424588</v>
      </c>
      <c r="G69" s="20">
        <v>6973723</v>
      </c>
      <c r="H69" s="20">
        <v>9181724</v>
      </c>
      <c r="I69" s="20">
        <v>25580035</v>
      </c>
      <c r="J69" s="20">
        <v>7737736</v>
      </c>
      <c r="K69" s="20">
        <v>7624554</v>
      </c>
      <c r="L69" s="20">
        <v>8378436</v>
      </c>
      <c r="M69" s="20">
        <v>23740726</v>
      </c>
      <c r="N69" s="20"/>
      <c r="O69" s="20"/>
      <c r="P69" s="20"/>
      <c r="Q69" s="20"/>
      <c r="R69" s="20"/>
      <c r="S69" s="20"/>
      <c r="T69" s="20"/>
      <c r="U69" s="20"/>
      <c r="V69" s="20">
        <v>49320761</v>
      </c>
      <c r="W69" s="20">
        <v>49453540</v>
      </c>
      <c r="X69" s="20"/>
      <c r="Y69" s="19"/>
      <c r="Z69" s="22">
        <v>98907080</v>
      </c>
    </row>
    <row r="70" spans="1:26" ht="13.5" hidden="1">
      <c r="A70" s="38" t="s">
        <v>106</v>
      </c>
      <c r="B70" s="18">
        <v>37115399</v>
      </c>
      <c r="C70" s="18"/>
      <c r="D70" s="19">
        <v>44335200</v>
      </c>
      <c r="E70" s="20">
        <v>44335200</v>
      </c>
      <c r="F70" s="20">
        <v>5137119</v>
      </c>
      <c r="G70" s="20">
        <v>2642220</v>
      </c>
      <c r="H70" s="20">
        <v>3600592</v>
      </c>
      <c r="I70" s="20">
        <v>11379931</v>
      </c>
      <c r="J70" s="20">
        <v>4206479</v>
      </c>
      <c r="K70" s="20">
        <v>3455414</v>
      </c>
      <c r="L70" s="20">
        <v>3775705</v>
      </c>
      <c r="M70" s="20">
        <v>11437598</v>
      </c>
      <c r="N70" s="20"/>
      <c r="O70" s="20"/>
      <c r="P70" s="20"/>
      <c r="Q70" s="20"/>
      <c r="R70" s="20"/>
      <c r="S70" s="20"/>
      <c r="T70" s="20"/>
      <c r="U70" s="20"/>
      <c r="V70" s="20">
        <v>22817529</v>
      </c>
      <c r="W70" s="20">
        <v>22167600</v>
      </c>
      <c r="X70" s="20"/>
      <c r="Y70" s="19"/>
      <c r="Z70" s="22">
        <v>44335200</v>
      </c>
    </row>
    <row r="71" spans="1:26" ht="13.5" hidden="1">
      <c r="A71" s="38" t="s">
        <v>107</v>
      </c>
      <c r="B71" s="18">
        <v>22916123</v>
      </c>
      <c r="C71" s="18"/>
      <c r="D71" s="19">
        <v>27399500</v>
      </c>
      <c r="E71" s="20">
        <v>27399500</v>
      </c>
      <c r="F71" s="20">
        <v>2021890</v>
      </c>
      <c r="G71" s="20">
        <v>2063351</v>
      </c>
      <c r="H71" s="20">
        <v>3312376</v>
      </c>
      <c r="I71" s="20">
        <v>7397617</v>
      </c>
      <c r="J71" s="20">
        <v>1262435</v>
      </c>
      <c r="K71" s="20">
        <v>1901987</v>
      </c>
      <c r="L71" s="20">
        <v>2332416</v>
      </c>
      <c r="M71" s="20">
        <v>5496838</v>
      </c>
      <c r="N71" s="20"/>
      <c r="O71" s="20"/>
      <c r="P71" s="20"/>
      <c r="Q71" s="20"/>
      <c r="R71" s="20"/>
      <c r="S71" s="20"/>
      <c r="T71" s="20"/>
      <c r="U71" s="20"/>
      <c r="V71" s="20">
        <v>12894455</v>
      </c>
      <c r="W71" s="20">
        <v>13699750</v>
      </c>
      <c r="X71" s="20"/>
      <c r="Y71" s="19"/>
      <c r="Z71" s="22">
        <v>27399500</v>
      </c>
    </row>
    <row r="72" spans="1:26" ht="13.5" hidden="1">
      <c r="A72" s="38" t="s">
        <v>108</v>
      </c>
      <c r="B72" s="18">
        <v>25118908</v>
      </c>
      <c r="C72" s="18"/>
      <c r="D72" s="19">
        <v>16156380</v>
      </c>
      <c r="E72" s="20">
        <v>16156380</v>
      </c>
      <c r="F72" s="20">
        <v>2265579</v>
      </c>
      <c r="G72" s="20">
        <v>2268152</v>
      </c>
      <c r="H72" s="20">
        <v>2268756</v>
      </c>
      <c r="I72" s="20">
        <v>6802487</v>
      </c>
      <c r="J72" s="20">
        <v>2268822</v>
      </c>
      <c r="K72" s="20">
        <v>2267153</v>
      </c>
      <c r="L72" s="20">
        <v>2270315</v>
      </c>
      <c r="M72" s="20">
        <v>6806290</v>
      </c>
      <c r="N72" s="20"/>
      <c r="O72" s="20"/>
      <c r="P72" s="20"/>
      <c r="Q72" s="20"/>
      <c r="R72" s="20"/>
      <c r="S72" s="20"/>
      <c r="T72" s="20"/>
      <c r="U72" s="20"/>
      <c r="V72" s="20">
        <v>13608777</v>
      </c>
      <c r="W72" s="20">
        <v>8078190</v>
      </c>
      <c r="X72" s="20"/>
      <c r="Y72" s="19"/>
      <c r="Z72" s="22">
        <v>16156380</v>
      </c>
    </row>
    <row r="73" spans="1:26" ht="13.5" hidden="1">
      <c r="A73" s="38" t="s">
        <v>109</v>
      </c>
      <c r="B73" s="18"/>
      <c r="C73" s="18"/>
      <c r="D73" s="19">
        <v>11016000</v>
      </c>
      <c r="E73" s="20">
        <v>11016000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>
        <v>5508000</v>
      </c>
      <c r="X73" s="20"/>
      <c r="Y73" s="19"/>
      <c r="Z73" s="22">
        <v>11016000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16698455</v>
      </c>
      <c r="C75" s="27"/>
      <c r="D75" s="28">
        <v>17341500</v>
      </c>
      <c r="E75" s="29">
        <v>17341500</v>
      </c>
      <c r="F75" s="29">
        <v>1482070</v>
      </c>
      <c r="G75" s="29">
        <v>1499527</v>
      </c>
      <c r="H75" s="29">
        <v>1546881</v>
      </c>
      <c r="I75" s="29">
        <v>4528478</v>
      </c>
      <c r="J75" s="29">
        <v>1575685</v>
      </c>
      <c r="K75" s="29">
        <v>1600135</v>
      </c>
      <c r="L75" s="29">
        <v>931632</v>
      </c>
      <c r="M75" s="29">
        <v>4107452</v>
      </c>
      <c r="N75" s="29"/>
      <c r="O75" s="29"/>
      <c r="P75" s="29"/>
      <c r="Q75" s="29"/>
      <c r="R75" s="29"/>
      <c r="S75" s="29"/>
      <c r="T75" s="29"/>
      <c r="U75" s="29"/>
      <c r="V75" s="29">
        <v>8635930</v>
      </c>
      <c r="W75" s="29">
        <v>8670750</v>
      </c>
      <c r="X75" s="29"/>
      <c r="Y75" s="28"/>
      <c r="Z75" s="30">
        <v>17341500</v>
      </c>
    </row>
    <row r="76" spans="1:26" ht="13.5" hidden="1">
      <c r="A76" s="41" t="s">
        <v>113</v>
      </c>
      <c r="B76" s="31">
        <v>71672512</v>
      </c>
      <c r="C76" s="31"/>
      <c r="D76" s="32">
        <v>87740000</v>
      </c>
      <c r="E76" s="33">
        <v>87740000</v>
      </c>
      <c r="F76" s="33">
        <v>3725991</v>
      </c>
      <c r="G76" s="33">
        <v>3545557</v>
      </c>
      <c r="H76" s="33">
        <v>4688684</v>
      </c>
      <c r="I76" s="33">
        <v>11960232</v>
      </c>
      <c r="J76" s="33">
        <v>4684152</v>
      </c>
      <c r="K76" s="33">
        <v>4919008</v>
      </c>
      <c r="L76" s="33">
        <v>4204867</v>
      </c>
      <c r="M76" s="33">
        <v>13808027</v>
      </c>
      <c r="N76" s="33"/>
      <c r="O76" s="33"/>
      <c r="P76" s="33"/>
      <c r="Q76" s="33"/>
      <c r="R76" s="33"/>
      <c r="S76" s="33"/>
      <c r="T76" s="33"/>
      <c r="U76" s="33"/>
      <c r="V76" s="33">
        <v>25768259</v>
      </c>
      <c r="W76" s="33">
        <v>44039000</v>
      </c>
      <c r="X76" s="33"/>
      <c r="Y76" s="32"/>
      <c r="Z76" s="34">
        <v>87740000</v>
      </c>
    </row>
    <row r="77" spans="1:26" ht="13.5" hidden="1">
      <c r="A77" s="36" t="s">
        <v>31</v>
      </c>
      <c r="B77" s="18"/>
      <c r="C77" s="18"/>
      <c r="D77" s="19">
        <v>10614000</v>
      </c>
      <c r="E77" s="20">
        <v>10614000</v>
      </c>
      <c r="F77" s="20">
        <v>700574</v>
      </c>
      <c r="G77" s="20">
        <v>432301</v>
      </c>
      <c r="H77" s="20">
        <v>562500</v>
      </c>
      <c r="I77" s="20">
        <v>1695375</v>
      </c>
      <c r="J77" s="20">
        <v>562500</v>
      </c>
      <c r="K77" s="20">
        <v>549024</v>
      </c>
      <c r="L77" s="20">
        <v>433053</v>
      </c>
      <c r="M77" s="20">
        <v>1544577</v>
      </c>
      <c r="N77" s="20"/>
      <c r="O77" s="20"/>
      <c r="P77" s="20"/>
      <c r="Q77" s="20"/>
      <c r="R77" s="20"/>
      <c r="S77" s="20"/>
      <c r="T77" s="20"/>
      <c r="U77" s="20"/>
      <c r="V77" s="20">
        <v>3239952</v>
      </c>
      <c r="W77" s="20">
        <v>5222000</v>
      </c>
      <c r="X77" s="20"/>
      <c r="Y77" s="19"/>
      <c r="Z77" s="22">
        <v>10614000</v>
      </c>
    </row>
    <row r="78" spans="1:26" ht="13.5" hidden="1">
      <c r="A78" s="37" t="s">
        <v>32</v>
      </c>
      <c r="B78" s="18">
        <v>71672512</v>
      </c>
      <c r="C78" s="18"/>
      <c r="D78" s="19">
        <v>72842000</v>
      </c>
      <c r="E78" s="20">
        <v>72842000</v>
      </c>
      <c r="F78" s="20">
        <v>2889258</v>
      </c>
      <c r="G78" s="20">
        <v>3113256</v>
      </c>
      <c r="H78" s="20">
        <v>4030476</v>
      </c>
      <c r="I78" s="20">
        <v>10032990</v>
      </c>
      <c r="J78" s="20">
        <v>4050133</v>
      </c>
      <c r="K78" s="20">
        <v>4305460</v>
      </c>
      <c r="L78" s="20">
        <v>3699606</v>
      </c>
      <c r="M78" s="20">
        <v>12055199</v>
      </c>
      <c r="N78" s="20"/>
      <c r="O78" s="20"/>
      <c r="P78" s="20"/>
      <c r="Q78" s="20"/>
      <c r="R78" s="20"/>
      <c r="S78" s="20"/>
      <c r="T78" s="20"/>
      <c r="U78" s="20"/>
      <c r="V78" s="20">
        <v>22088189</v>
      </c>
      <c r="W78" s="20">
        <v>36675000</v>
      </c>
      <c r="X78" s="20"/>
      <c r="Y78" s="19"/>
      <c r="Z78" s="22">
        <v>72842000</v>
      </c>
    </row>
    <row r="79" spans="1:26" ht="13.5" hidden="1">
      <c r="A79" s="38" t="s">
        <v>106</v>
      </c>
      <c r="B79" s="18"/>
      <c r="C79" s="18"/>
      <c r="D79" s="19">
        <v>43231000</v>
      </c>
      <c r="E79" s="20">
        <v>43231000</v>
      </c>
      <c r="F79" s="20">
        <v>539907</v>
      </c>
      <c r="G79" s="20">
        <v>1963703</v>
      </c>
      <c r="H79" s="20">
        <v>2965533</v>
      </c>
      <c r="I79" s="20">
        <v>5469143</v>
      </c>
      <c r="J79" s="20">
        <v>2829447</v>
      </c>
      <c r="K79" s="20">
        <v>2979120</v>
      </c>
      <c r="L79" s="20">
        <v>2624103</v>
      </c>
      <c r="M79" s="20">
        <v>8432670</v>
      </c>
      <c r="N79" s="20"/>
      <c r="O79" s="20"/>
      <c r="P79" s="20"/>
      <c r="Q79" s="20"/>
      <c r="R79" s="20"/>
      <c r="S79" s="20"/>
      <c r="T79" s="20"/>
      <c r="U79" s="20"/>
      <c r="V79" s="20">
        <v>13901813</v>
      </c>
      <c r="W79" s="20">
        <v>22695000</v>
      </c>
      <c r="X79" s="20"/>
      <c r="Y79" s="19"/>
      <c r="Z79" s="22">
        <v>43231000</v>
      </c>
    </row>
    <row r="80" spans="1:26" ht="13.5" hidden="1">
      <c r="A80" s="38" t="s">
        <v>107</v>
      </c>
      <c r="B80" s="18"/>
      <c r="C80" s="18"/>
      <c r="D80" s="19">
        <v>18212000</v>
      </c>
      <c r="E80" s="20">
        <v>18212000</v>
      </c>
      <c r="F80" s="20">
        <v>776537</v>
      </c>
      <c r="G80" s="20">
        <v>430436</v>
      </c>
      <c r="H80" s="20">
        <v>564669</v>
      </c>
      <c r="I80" s="20">
        <v>1771642</v>
      </c>
      <c r="J80" s="20">
        <v>612280</v>
      </c>
      <c r="K80" s="20">
        <v>653336</v>
      </c>
      <c r="L80" s="20">
        <v>519539</v>
      </c>
      <c r="M80" s="20">
        <v>1785155</v>
      </c>
      <c r="N80" s="20"/>
      <c r="O80" s="20"/>
      <c r="P80" s="20"/>
      <c r="Q80" s="20"/>
      <c r="R80" s="20"/>
      <c r="S80" s="20"/>
      <c r="T80" s="20"/>
      <c r="U80" s="20"/>
      <c r="V80" s="20">
        <v>3556797</v>
      </c>
      <c r="W80" s="20">
        <v>8719000</v>
      </c>
      <c r="X80" s="20"/>
      <c r="Y80" s="19"/>
      <c r="Z80" s="22">
        <v>18212000</v>
      </c>
    </row>
    <row r="81" spans="1:26" ht="13.5" hidden="1">
      <c r="A81" s="38" t="s">
        <v>108</v>
      </c>
      <c r="B81" s="18"/>
      <c r="C81" s="18"/>
      <c r="D81" s="19">
        <v>6820000</v>
      </c>
      <c r="E81" s="20">
        <v>6820000</v>
      </c>
      <c r="F81" s="20">
        <v>298849</v>
      </c>
      <c r="G81" s="20">
        <v>197330</v>
      </c>
      <c r="H81" s="20">
        <v>217542</v>
      </c>
      <c r="I81" s="20">
        <v>713721</v>
      </c>
      <c r="J81" s="20">
        <v>247446</v>
      </c>
      <c r="K81" s="20">
        <v>219615</v>
      </c>
      <c r="L81" s="20">
        <v>201986</v>
      </c>
      <c r="M81" s="20">
        <v>669047</v>
      </c>
      <c r="N81" s="20"/>
      <c r="O81" s="20"/>
      <c r="P81" s="20"/>
      <c r="Q81" s="20"/>
      <c r="R81" s="20"/>
      <c r="S81" s="20"/>
      <c r="T81" s="20"/>
      <c r="U81" s="20"/>
      <c r="V81" s="20">
        <v>1382768</v>
      </c>
      <c r="W81" s="20">
        <v>2962000</v>
      </c>
      <c r="X81" s="20"/>
      <c r="Y81" s="19"/>
      <c r="Z81" s="22">
        <v>6820000</v>
      </c>
    </row>
    <row r="82" spans="1:26" ht="13.5" hidden="1">
      <c r="A82" s="38" t="s">
        <v>109</v>
      </c>
      <c r="B82" s="18"/>
      <c r="C82" s="18"/>
      <c r="D82" s="19">
        <v>4579000</v>
      </c>
      <c r="E82" s="20">
        <v>4579000</v>
      </c>
      <c r="F82" s="20">
        <v>155050</v>
      </c>
      <c r="G82" s="20">
        <v>141223</v>
      </c>
      <c r="H82" s="20">
        <v>135513</v>
      </c>
      <c r="I82" s="20">
        <v>431786</v>
      </c>
      <c r="J82" s="20">
        <v>154925</v>
      </c>
      <c r="K82" s="20">
        <v>122555</v>
      </c>
      <c r="L82" s="20">
        <v>128872</v>
      </c>
      <c r="M82" s="20">
        <v>406352</v>
      </c>
      <c r="N82" s="20"/>
      <c r="O82" s="20"/>
      <c r="P82" s="20"/>
      <c r="Q82" s="20"/>
      <c r="R82" s="20"/>
      <c r="S82" s="20"/>
      <c r="T82" s="20"/>
      <c r="U82" s="20"/>
      <c r="V82" s="20">
        <v>838138</v>
      </c>
      <c r="W82" s="20">
        <v>2299000</v>
      </c>
      <c r="X82" s="20"/>
      <c r="Y82" s="19"/>
      <c r="Z82" s="22">
        <v>4579000</v>
      </c>
    </row>
    <row r="83" spans="1:26" ht="13.5" hidden="1">
      <c r="A83" s="38" t="s">
        <v>110</v>
      </c>
      <c r="B83" s="18">
        <v>71672512</v>
      </c>
      <c r="C83" s="18"/>
      <c r="D83" s="19"/>
      <c r="E83" s="20"/>
      <c r="F83" s="20">
        <v>1118915</v>
      </c>
      <c r="G83" s="20">
        <v>380564</v>
      </c>
      <c r="H83" s="20">
        <v>147219</v>
      </c>
      <c r="I83" s="20">
        <v>1646698</v>
      </c>
      <c r="J83" s="20">
        <v>206035</v>
      </c>
      <c r="K83" s="20">
        <v>330834</v>
      </c>
      <c r="L83" s="20">
        <v>225106</v>
      </c>
      <c r="M83" s="20">
        <v>761975</v>
      </c>
      <c r="N83" s="20"/>
      <c r="O83" s="20"/>
      <c r="P83" s="20"/>
      <c r="Q83" s="20"/>
      <c r="R83" s="20"/>
      <c r="S83" s="20"/>
      <c r="T83" s="20"/>
      <c r="U83" s="20"/>
      <c r="V83" s="20">
        <v>2408673</v>
      </c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>
        <v>4284000</v>
      </c>
      <c r="E84" s="29">
        <v>4284000</v>
      </c>
      <c r="F84" s="29">
        <v>136159</v>
      </c>
      <c r="G84" s="29"/>
      <c r="H84" s="29">
        <v>95708</v>
      </c>
      <c r="I84" s="29">
        <v>231867</v>
      </c>
      <c r="J84" s="29">
        <v>71519</v>
      </c>
      <c r="K84" s="29">
        <v>64524</v>
      </c>
      <c r="L84" s="29">
        <v>72208</v>
      </c>
      <c r="M84" s="29">
        <v>208251</v>
      </c>
      <c r="N84" s="29"/>
      <c r="O84" s="29"/>
      <c r="P84" s="29"/>
      <c r="Q84" s="29"/>
      <c r="R84" s="29"/>
      <c r="S84" s="29"/>
      <c r="T84" s="29"/>
      <c r="U84" s="29"/>
      <c r="V84" s="29">
        <v>440118</v>
      </c>
      <c r="W84" s="29">
        <v>2142000</v>
      </c>
      <c r="X84" s="29"/>
      <c r="Y84" s="28"/>
      <c r="Z84" s="30">
        <v>4284000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81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1828000</v>
      </c>
      <c r="E5" s="64">
        <v>1828000</v>
      </c>
      <c r="F5" s="64">
        <v>47114</v>
      </c>
      <c r="G5" s="64">
        <v>63216</v>
      </c>
      <c r="H5" s="64">
        <v>30489</v>
      </c>
      <c r="I5" s="64">
        <v>140819</v>
      </c>
      <c r="J5" s="64">
        <v>145300</v>
      </c>
      <c r="K5" s="64">
        <v>152100</v>
      </c>
      <c r="L5" s="64">
        <v>152000</v>
      </c>
      <c r="M5" s="64">
        <v>449400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590219</v>
      </c>
      <c r="W5" s="64">
        <v>914000</v>
      </c>
      <c r="X5" s="64">
        <v>-323781</v>
      </c>
      <c r="Y5" s="65">
        <v>-35.42</v>
      </c>
      <c r="Z5" s="66">
        <v>1828000</v>
      </c>
    </row>
    <row r="6" spans="1:26" ht="13.5">
      <c r="A6" s="62" t="s">
        <v>32</v>
      </c>
      <c r="B6" s="18">
        <v>0</v>
      </c>
      <c r="C6" s="18">
        <v>0</v>
      </c>
      <c r="D6" s="63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  <c r="Y6" s="65">
        <v>0</v>
      </c>
      <c r="Z6" s="66">
        <v>0</v>
      </c>
    </row>
    <row r="7" spans="1:26" ht="13.5">
      <c r="A7" s="62" t="s">
        <v>33</v>
      </c>
      <c r="B7" s="18">
        <v>0</v>
      </c>
      <c r="C7" s="18">
        <v>0</v>
      </c>
      <c r="D7" s="63">
        <v>1100000</v>
      </c>
      <c r="E7" s="64">
        <v>1100000</v>
      </c>
      <c r="F7" s="64">
        <v>46062</v>
      </c>
      <c r="G7" s="64">
        <v>72560</v>
      </c>
      <c r="H7" s="64">
        <v>76710</v>
      </c>
      <c r="I7" s="64">
        <v>195332</v>
      </c>
      <c r="J7" s="64">
        <v>55282</v>
      </c>
      <c r="K7" s="64">
        <v>39972</v>
      </c>
      <c r="L7" s="64">
        <v>27609</v>
      </c>
      <c r="M7" s="64">
        <v>122863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318195</v>
      </c>
      <c r="W7" s="64">
        <v>550000</v>
      </c>
      <c r="X7" s="64">
        <v>-231805</v>
      </c>
      <c r="Y7" s="65">
        <v>-42.15</v>
      </c>
      <c r="Z7" s="66">
        <v>1100000</v>
      </c>
    </row>
    <row r="8" spans="1:26" ht="13.5">
      <c r="A8" s="62" t="s">
        <v>34</v>
      </c>
      <c r="B8" s="18">
        <v>0</v>
      </c>
      <c r="C8" s="18">
        <v>0</v>
      </c>
      <c r="D8" s="63">
        <v>148282000</v>
      </c>
      <c r="E8" s="64">
        <v>148282000</v>
      </c>
      <c r="F8" s="64">
        <v>27108001</v>
      </c>
      <c r="G8" s="64">
        <v>0</v>
      </c>
      <c r="H8" s="64">
        <v>0</v>
      </c>
      <c r="I8" s="64">
        <v>27108001</v>
      </c>
      <c r="J8" s="64">
        <v>0</v>
      </c>
      <c r="K8" s="64">
        <v>375000</v>
      </c>
      <c r="L8" s="64">
        <v>0</v>
      </c>
      <c r="M8" s="64">
        <v>375000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27483001</v>
      </c>
      <c r="W8" s="64">
        <v>74141000</v>
      </c>
      <c r="X8" s="64">
        <v>-46657999</v>
      </c>
      <c r="Y8" s="65">
        <v>-62.93</v>
      </c>
      <c r="Z8" s="66">
        <v>148282000</v>
      </c>
    </row>
    <row r="9" spans="1:26" ht="13.5">
      <c r="A9" s="62" t="s">
        <v>35</v>
      </c>
      <c r="B9" s="18">
        <v>0</v>
      </c>
      <c r="C9" s="18">
        <v>0</v>
      </c>
      <c r="D9" s="63">
        <v>645000</v>
      </c>
      <c r="E9" s="64">
        <v>645000</v>
      </c>
      <c r="F9" s="64">
        <v>37177</v>
      </c>
      <c r="G9" s="64">
        <v>146909</v>
      </c>
      <c r="H9" s="64">
        <v>43651</v>
      </c>
      <c r="I9" s="64">
        <v>227737</v>
      </c>
      <c r="J9" s="64">
        <v>32271</v>
      </c>
      <c r="K9" s="64">
        <v>1113264</v>
      </c>
      <c r="L9" s="64">
        <v>318432</v>
      </c>
      <c r="M9" s="64">
        <v>1463967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1691704</v>
      </c>
      <c r="W9" s="64">
        <v>322500</v>
      </c>
      <c r="X9" s="64">
        <v>1369204</v>
      </c>
      <c r="Y9" s="65">
        <v>424.56</v>
      </c>
      <c r="Z9" s="66">
        <v>645000</v>
      </c>
    </row>
    <row r="10" spans="1:26" ht="25.5">
      <c r="A10" s="67" t="s">
        <v>98</v>
      </c>
      <c r="B10" s="68">
        <f>SUM(B5:B9)</f>
        <v>0</v>
      </c>
      <c r="C10" s="68">
        <f>SUM(C5:C9)</f>
        <v>0</v>
      </c>
      <c r="D10" s="69">
        <f aca="true" t="shared" si="0" ref="D10:Z10">SUM(D5:D9)</f>
        <v>151855000</v>
      </c>
      <c r="E10" s="70">
        <f t="shared" si="0"/>
        <v>151855000</v>
      </c>
      <c r="F10" s="70">
        <f t="shared" si="0"/>
        <v>27238354</v>
      </c>
      <c r="G10" s="70">
        <f t="shared" si="0"/>
        <v>282685</v>
      </c>
      <c r="H10" s="70">
        <f t="shared" si="0"/>
        <v>150850</v>
      </c>
      <c r="I10" s="70">
        <f t="shared" si="0"/>
        <v>27671889</v>
      </c>
      <c r="J10" s="70">
        <f t="shared" si="0"/>
        <v>232853</v>
      </c>
      <c r="K10" s="70">
        <f t="shared" si="0"/>
        <v>1680336</v>
      </c>
      <c r="L10" s="70">
        <f t="shared" si="0"/>
        <v>498041</v>
      </c>
      <c r="M10" s="70">
        <f t="shared" si="0"/>
        <v>2411230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30083119</v>
      </c>
      <c r="W10" s="70">
        <f t="shared" si="0"/>
        <v>75927500</v>
      </c>
      <c r="X10" s="70">
        <f t="shared" si="0"/>
        <v>-45844381</v>
      </c>
      <c r="Y10" s="71">
        <f>+IF(W10&lt;&gt;0,(X10/W10)*100,0)</f>
        <v>-60.379152480985155</v>
      </c>
      <c r="Z10" s="72">
        <f t="shared" si="0"/>
        <v>151855000</v>
      </c>
    </row>
    <row r="11" spans="1:26" ht="13.5">
      <c r="A11" s="62" t="s">
        <v>36</v>
      </c>
      <c r="B11" s="18">
        <v>0</v>
      </c>
      <c r="C11" s="18">
        <v>0</v>
      </c>
      <c r="D11" s="63">
        <v>27416972</v>
      </c>
      <c r="E11" s="64">
        <v>27416972</v>
      </c>
      <c r="F11" s="64">
        <v>1767544</v>
      </c>
      <c r="G11" s="64">
        <v>2029556</v>
      </c>
      <c r="H11" s="64">
        <v>1700466</v>
      </c>
      <c r="I11" s="64">
        <v>5497566</v>
      </c>
      <c r="J11" s="64">
        <v>1927669</v>
      </c>
      <c r="K11" s="64">
        <v>2585502</v>
      </c>
      <c r="L11" s="64">
        <v>1919868</v>
      </c>
      <c r="M11" s="64">
        <v>6433039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11930605</v>
      </c>
      <c r="W11" s="64">
        <v>13708486</v>
      </c>
      <c r="X11" s="64">
        <v>-1777881</v>
      </c>
      <c r="Y11" s="65">
        <v>-12.97</v>
      </c>
      <c r="Z11" s="66">
        <v>27416972</v>
      </c>
    </row>
    <row r="12" spans="1:26" ht="13.5">
      <c r="A12" s="62" t="s">
        <v>37</v>
      </c>
      <c r="B12" s="18">
        <v>0</v>
      </c>
      <c r="C12" s="18">
        <v>0</v>
      </c>
      <c r="D12" s="63">
        <v>8482996</v>
      </c>
      <c r="E12" s="64">
        <v>8482996</v>
      </c>
      <c r="F12" s="64">
        <v>401567</v>
      </c>
      <c r="G12" s="64">
        <v>413412</v>
      </c>
      <c r="H12" s="64">
        <v>420497</v>
      </c>
      <c r="I12" s="64">
        <v>1235476</v>
      </c>
      <c r="J12" s="64">
        <v>419335</v>
      </c>
      <c r="K12" s="64">
        <v>411105</v>
      </c>
      <c r="L12" s="64">
        <v>385880</v>
      </c>
      <c r="M12" s="64">
        <v>1216320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2451796</v>
      </c>
      <c r="W12" s="64">
        <v>4241498</v>
      </c>
      <c r="X12" s="64">
        <v>-1789702</v>
      </c>
      <c r="Y12" s="65">
        <v>-42.2</v>
      </c>
      <c r="Z12" s="66">
        <v>8482996</v>
      </c>
    </row>
    <row r="13" spans="1:26" ht="13.5">
      <c r="A13" s="62" t="s">
        <v>99</v>
      </c>
      <c r="B13" s="18">
        <v>0</v>
      </c>
      <c r="C13" s="18">
        <v>0</v>
      </c>
      <c r="D13" s="63">
        <v>1700000</v>
      </c>
      <c r="E13" s="64">
        <v>1700000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850000</v>
      </c>
      <c r="X13" s="64">
        <v>-850000</v>
      </c>
      <c r="Y13" s="65">
        <v>-100</v>
      </c>
      <c r="Z13" s="66">
        <v>1700000</v>
      </c>
    </row>
    <row r="14" spans="1:26" ht="13.5">
      <c r="A14" s="62" t="s">
        <v>38</v>
      </c>
      <c r="B14" s="18">
        <v>0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5">
        <v>0</v>
      </c>
      <c r="Z14" s="66">
        <v>0</v>
      </c>
    </row>
    <row r="15" spans="1:26" ht="13.5">
      <c r="A15" s="62" t="s">
        <v>39</v>
      </c>
      <c r="B15" s="18">
        <v>0</v>
      </c>
      <c r="C15" s="18">
        <v>0</v>
      </c>
      <c r="D15" s="63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5">
        <v>0</v>
      </c>
      <c r="Z15" s="66">
        <v>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0</v>
      </c>
      <c r="C17" s="18">
        <v>0</v>
      </c>
      <c r="D17" s="63">
        <v>105885352</v>
      </c>
      <c r="E17" s="64">
        <v>105885352</v>
      </c>
      <c r="F17" s="64">
        <v>2043883</v>
      </c>
      <c r="G17" s="64">
        <v>1579900</v>
      </c>
      <c r="H17" s="64">
        <v>2423474</v>
      </c>
      <c r="I17" s="64">
        <v>6047257</v>
      </c>
      <c r="J17" s="64">
        <v>1580101</v>
      </c>
      <c r="K17" s="64">
        <v>2674658</v>
      </c>
      <c r="L17" s="64">
        <v>3625222</v>
      </c>
      <c r="M17" s="64">
        <v>7879981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13927238</v>
      </c>
      <c r="W17" s="64">
        <v>52942676</v>
      </c>
      <c r="X17" s="64">
        <v>-39015438</v>
      </c>
      <c r="Y17" s="65">
        <v>-73.69</v>
      </c>
      <c r="Z17" s="66">
        <v>105885352</v>
      </c>
    </row>
    <row r="18" spans="1:26" ht="13.5">
      <c r="A18" s="74" t="s">
        <v>42</v>
      </c>
      <c r="B18" s="75">
        <f>SUM(B11:B17)</f>
        <v>0</v>
      </c>
      <c r="C18" s="75">
        <f>SUM(C11:C17)</f>
        <v>0</v>
      </c>
      <c r="D18" s="76">
        <f aca="true" t="shared" si="1" ref="D18:Z18">SUM(D11:D17)</f>
        <v>143485320</v>
      </c>
      <c r="E18" s="77">
        <f t="shared" si="1"/>
        <v>143485320</v>
      </c>
      <c r="F18" s="77">
        <f t="shared" si="1"/>
        <v>4212994</v>
      </c>
      <c r="G18" s="77">
        <f t="shared" si="1"/>
        <v>4022868</v>
      </c>
      <c r="H18" s="77">
        <f t="shared" si="1"/>
        <v>4544437</v>
      </c>
      <c r="I18" s="77">
        <f t="shared" si="1"/>
        <v>12780299</v>
      </c>
      <c r="J18" s="77">
        <f t="shared" si="1"/>
        <v>3927105</v>
      </c>
      <c r="K18" s="77">
        <f t="shared" si="1"/>
        <v>5671265</v>
      </c>
      <c r="L18" s="77">
        <f t="shared" si="1"/>
        <v>5930970</v>
      </c>
      <c r="M18" s="77">
        <f t="shared" si="1"/>
        <v>15529340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28309639</v>
      </c>
      <c r="W18" s="77">
        <f t="shared" si="1"/>
        <v>71742660</v>
      </c>
      <c r="X18" s="77">
        <f t="shared" si="1"/>
        <v>-43433021</v>
      </c>
      <c r="Y18" s="71">
        <f>+IF(W18&lt;&gt;0,(X18/W18)*100,0)</f>
        <v>-60.54002040069325</v>
      </c>
      <c r="Z18" s="78">
        <f t="shared" si="1"/>
        <v>143485320</v>
      </c>
    </row>
    <row r="19" spans="1:26" ht="13.5">
      <c r="A19" s="74" t="s">
        <v>43</v>
      </c>
      <c r="B19" s="79">
        <f>+B10-B18</f>
        <v>0</v>
      </c>
      <c r="C19" s="79">
        <f>+C10-C18</f>
        <v>0</v>
      </c>
      <c r="D19" s="80">
        <f aca="true" t="shared" si="2" ref="D19:Z19">+D10-D18</f>
        <v>8369680</v>
      </c>
      <c r="E19" s="81">
        <f t="shared" si="2"/>
        <v>8369680</v>
      </c>
      <c r="F19" s="81">
        <f t="shared" si="2"/>
        <v>23025360</v>
      </c>
      <c r="G19" s="81">
        <f t="shared" si="2"/>
        <v>-3740183</v>
      </c>
      <c r="H19" s="81">
        <f t="shared" si="2"/>
        <v>-4393587</v>
      </c>
      <c r="I19" s="81">
        <f t="shared" si="2"/>
        <v>14891590</v>
      </c>
      <c r="J19" s="81">
        <f t="shared" si="2"/>
        <v>-3694252</v>
      </c>
      <c r="K19" s="81">
        <f t="shared" si="2"/>
        <v>-3990929</v>
      </c>
      <c r="L19" s="81">
        <f t="shared" si="2"/>
        <v>-5432929</v>
      </c>
      <c r="M19" s="81">
        <f t="shared" si="2"/>
        <v>-13118110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1773480</v>
      </c>
      <c r="W19" s="81">
        <f>IF(E10=E18,0,W10-W18)</f>
        <v>4184840</v>
      </c>
      <c r="X19" s="81">
        <f t="shared" si="2"/>
        <v>-2411360</v>
      </c>
      <c r="Y19" s="82">
        <f>+IF(W19&lt;&gt;0,(X19/W19)*100,0)</f>
        <v>-57.62131885567907</v>
      </c>
      <c r="Z19" s="83">
        <f t="shared" si="2"/>
        <v>8369680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8000000</v>
      </c>
      <c r="K20" s="64">
        <v>0</v>
      </c>
      <c r="L20" s="64">
        <v>0</v>
      </c>
      <c r="M20" s="64">
        <v>8000000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8000000</v>
      </c>
      <c r="W20" s="64">
        <v>0</v>
      </c>
      <c r="X20" s="64">
        <v>8000000</v>
      </c>
      <c r="Y20" s="65">
        <v>0</v>
      </c>
      <c r="Z20" s="66">
        <v>0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0</v>
      </c>
      <c r="C22" s="90">
        <f>SUM(C19:C21)</f>
        <v>0</v>
      </c>
      <c r="D22" s="91">
        <f aca="true" t="shared" si="3" ref="D22:Z22">SUM(D19:D21)</f>
        <v>8369680</v>
      </c>
      <c r="E22" s="92">
        <f t="shared" si="3"/>
        <v>8369680</v>
      </c>
      <c r="F22" s="92">
        <f t="shared" si="3"/>
        <v>23025360</v>
      </c>
      <c r="G22" s="92">
        <f t="shared" si="3"/>
        <v>-3740183</v>
      </c>
      <c r="H22" s="92">
        <f t="shared" si="3"/>
        <v>-4393587</v>
      </c>
      <c r="I22" s="92">
        <f t="shared" si="3"/>
        <v>14891590</v>
      </c>
      <c r="J22" s="92">
        <f t="shared" si="3"/>
        <v>4305748</v>
      </c>
      <c r="K22" s="92">
        <f t="shared" si="3"/>
        <v>-3990929</v>
      </c>
      <c r="L22" s="92">
        <f t="shared" si="3"/>
        <v>-5432929</v>
      </c>
      <c r="M22" s="92">
        <f t="shared" si="3"/>
        <v>-5118110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9773480</v>
      </c>
      <c r="W22" s="92">
        <f t="shared" si="3"/>
        <v>4184840</v>
      </c>
      <c r="X22" s="92">
        <f t="shared" si="3"/>
        <v>5588640</v>
      </c>
      <c r="Y22" s="93">
        <f>+IF(W22&lt;&gt;0,(X22/W22)*100,0)</f>
        <v>133.54489060513663</v>
      </c>
      <c r="Z22" s="94">
        <f t="shared" si="3"/>
        <v>8369680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0</v>
      </c>
      <c r="C24" s="79">
        <f>SUM(C22:C23)</f>
        <v>0</v>
      </c>
      <c r="D24" s="80">
        <f aca="true" t="shared" si="4" ref="D24:Z24">SUM(D22:D23)</f>
        <v>8369680</v>
      </c>
      <c r="E24" s="81">
        <f t="shared" si="4"/>
        <v>8369680</v>
      </c>
      <c r="F24" s="81">
        <f t="shared" si="4"/>
        <v>23025360</v>
      </c>
      <c r="G24" s="81">
        <f t="shared" si="4"/>
        <v>-3740183</v>
      </c>
      <c r="H24" s="81">
        <f t="shared" si="4"/>
        <v>-4393587</v>
      </c>
      <c r="I24" s="81">
        <f t="shared" si="4"/>
        <v>14891590</v>
      </c>
      <c r="J24" s="81">
        <f t="shared" si="4"/>
        <v>4305748</v>
      </c>
      <c r="K24" s="81">
        <f t="shared" si="4"/>
        <v>-3990929</v>
      </c>
      <c r="L24" s="81">
        <f t="shared" si="4"/>
        <v>-5432929</v>
      </c>
      <c r="M24" s="81">
        <f t="shared" si="4"/>
        <v>-5118110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9773480</v>
      </c>
      <c r="W24" s="81">
        <f t="shared" si="4"/>
        <v>4184840</v>
      </c>
      <c r="X24" s="81">
        <f t="shared" si="4"/>
        <v>5588640</v>
      </c>
      <c r="Y24" s="82">
        <f>+IF(W24&lt;&gt;0,(X24/W24)*100,0)</f>
        <v>133.54489060513663</v>
      </c>
      <c r="Z24" s="83">
        <f t="shared" si="4"/>
        <v>8369680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79839000</v>
      </c>
      <c r="E27" s="104">
        <v>79839000</v>
      </c>
      <c r="F27" s="104">
        <v>4145925</v>
      </c>
      <c r="G27" s="104">
        <v>0</v>
      </c>
      <c r="H27" s="104">
        <v>6781765</v>
      </c>
      <c r="I27" s="104">
        <v>10927690</v>
      </c>
      <c r="J27" s="104">
        <v>3587012</v>
      </c>
      <c r="K27" s="104">
        <v>4717126</v>
      </c>
      <c r="L27" s="104">
        <v>2874650</v>
      </c>
      <c r="M27" s="104">
        <v>11178788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22106478</v>
      </c>
      <c r="W27" s="104">
        <v>39919500</v>
      </c>
      <c r="X27" s="104">
        <v>-17813022</v>
      </c>
      <c r="Y27" s="105">
        <v>-44.62</v>
      </c>
      <c r="Z27" s="106">
        <v>79839000</v>
      </c>
    </row>
    <row r="28" spans="1:26" ht="13.5">
      <c r="A28" s="107" t="s">
        <v>44</v>
      </c>
      <c r="B28" s="18">
        <v>0</v>
      </c>
      <c r="C28" s="18">
        <v>0</v>
      </c>
      <c r="D28" s="63">
        <v>31495000</v>
      </c>
      <c r="E28" s="64">
        <v>31495000</v>
      </c>
      <c r="F28" s="64">
        <v>0</v>
      </c>
      <c r="G28" s="64">
        <v>0</v>
      </c>
      <c r="H28" s="64">
        <v>0</v>
      </c>
      <c r="I28" s="64">
        <v>0</v>
      </c>
      <c r="J28" s="64">
        <v>3587012</v>
      </c>
      <c r="K28" s="64">
        <v>0</v>
      </c>
      <c r="L28" s="64">
        <v>0</v>
      </c>
      <c r="M28" s="64">
        <v>3587012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3587012</v>
      </c>
      <c r="W28" s="64">
        <v>15747500</v>
      </c>
      <c r="X28" s="64">
        <v>-12160488</v>
      </c>
      <c r="Y28" s="65">
        <v>-77.22</v>
      </c>
      <c r="Z28" s="66">
        <v>31495000</v>
      </c>
    </row>
    <row r="29" spans="1:26" ht="13.5">
      <c r="A29" s="62" t="s">
        <v>103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48344000</v>
      </c>
      <c r="E31" s="64">
        <v>48344000</v>
      </c>
      <c r="F31" s="64">
        <v>4145925</v>
      </c>
      <c r="G31" s="64">
        <v>0</v>
      </c>
      <c r="H31" s="64">
        <v>6781765</v>
      </c>
      <c r="I31" s="64">
        <v>10927690</v>
      </c>
      <c r="J31" s="64">
        <v>0</v>
      </c>
      <c r="K31" s="64">
        <v>4717126</v>
      </c>
      <c r="L31" s="64">
        <v>2874650</v>
      </c>
      <c r="M31" s="64">
        <v>7591776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18519466</v>
      </c>
      <c r="W31" s="64">
        <v>24172000</v>
      </c>
      <c r="X31" s="64">
        <v>-5652534</v>
      </c>
      <c r="Y31" s="65">
        <v>-23.38</v>
      </c>
      <c r="Z31" s="66">
        <v>48344000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79839000</v>
      </c>
      <c r="E32" s="104">
        <f t="shared" si="5"/>
        <v>79839000</v>
      </c>
      <c r="F32" s="104">
        <f t="shared" si="5"/>
        <v>4145925</v>
      </c>
      <c r="G32" s="104">
        <f t="shared" si="5"/>
        <v>0</v>
      </c>
      <c r="H32" s="104">
        <f t="shared" si="5"/>
        <v>6781765</v>
      </c>
      <c r="I32" s="104">
        <f t="shared" si="5"/>
        <v>10927690</v>
      </c>
      <c r="J32" s="104">
        <f t="shared" si="5"/>
        <v>3587012</v>
      </c>
      <c r="K32" s="104">
        <f t="shared" si="5"/>
        <v>4717126</v>
      </c>
      <c r="L32" s="104">
        <f t="shared" si="5"/>
        <v>2874650</v>
      </c>
      <c r="M32" s="104">
        <f t="shared" si="5"/>
        <v>11178788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22106478</v>
      </c>
      <c r="W32" s="104">
        <f t="shared" si="5"/>
        <v>39919500</v>
      </c>
      <c r="X32" s="104">
        <f t="shared" si="5"/>
        <v>-17813022</v>
      </c>
      <c r="Y32" s="105">
        <f>+IF(W32&lt;&gt;0,(X32/W32)*100,0)</f>
        <v>-44.622357494457596</v>
      </c>
      <c r="Z32" s="106">
        <f t="shared" si="5"/>
        <v>79839000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0</v>
      </c>
      <c r="C35" s="18">
        <v>0</v>
      </c>
      <c r="D35" s="63">
        <v>60537079</v>
      </c>
      <c r="E35" s="64">
        <v>60537079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30268540</v>
      </c>
      <c r="X35" s="64">
        <v>-30268540</v>
      </c>
      <c r="Y35" s="65">
        <v>-100</v>
      </c>
      <c r="Z35" s="66">
        <v>60537079</v>
      </c>
    </row>
    <row r="36" spans="1:26" ht="13.5">
      <c r="A36" s="62" t="s">
        <v>53</v>
      </c>
      <c r="B36" s="18">
        <v>0</v>
      </c>
      <c r="C36" s="18">
        <v>0</v>
      </c>
      <c r="D36" s="63">
        <v>155051063</v>
      </c>
      <c r="E36" s="64">
        <v>155051063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77525532</v>
      </c>
      <c r="X36" s="64">
        <v>-77525532</v>
      </c>
      <c r="Y36" s="65">
        <v>-100</v>
      </c>
      <c r="Z36" s="66">
        <v>155051063</v>
      </c>
    </row>
    <row r="37" spans="1:26" ht="13.5">
      <c r="A37" s="62" t="s">
        <v>54</v>
      </c>
      <c r="B37" s="18">
        <v>0</v>
      </c>
      <c r="C37" s="18">
        <v>0</v>
      </c>
      <c r="D37" s="63">
        <v>29053286</v>
      </c>
      <c r="E37" s="64">
        <v>29053286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14526643</v>
      </c>
      <c r="X37" s="64">
        <v>-14526643</v>
      </c>
      <c r="Y37" s="65">
        <v>-100</v>
      </c>
      <c r="Z37" s="66">
        <v>29053286</v>
      </c>
    </row>
    <row r="38" spans="1:26" ht="13.5">
      <c r="A38" s="62" t="s">
        <v>55</v>
      </c>
      <c r="B38" s="18">
        <v>0</v>
      </c>
      <c r="C38" s="18">
        <v>0</v>
      </c>
      <c r="D38" s="63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65">
        <v>0</v>
      </c>
      <c r="Z38" s="66">
        <v>0</v>
      </c>
    </row>
    <row r="39" spans="1:26" ht="13.5">
      <c r="A39" s="62" t="s">
        <v>56</v>
      </c>
      <c r="B39" s="18">
        <v>0</v>
      </c>
      <c r="C39" s="18">
        <v>0</v>
      </c>
      <c r="D39" s="63">
        <v>186534856</v>
      </c>
      <c r="E39" s="64">
        <v>186534856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93267428</v>
      </c>
      <c r="X39" s="64">
        <v>-93267428</v>
      </c>
      <c r="Y39" s="65">
        <v>-100</v>
      </c>
      <c r="Z39" s="66">
        <v>186534856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0</v>
      </c>
      <c r="C42" s="18">
        <v>0</v>
      </c>
      <c r="D42" s="63">
        <v>8350000</v>
      </c>
      <c r="E42" s="64">
        <v>8350000</v>
      </c>
      <c r="F42" s="64">
        <v>30279686</v>
      </c>
      <c r="G42" s="64">
        <v>-5287011</v>
      </c>
      <c r="H42" s="64">
        <v>-6432095</v>
      </c>
      <c r="I42" s="64">
        <v>18560580</v>
      </c>
      <c r="J42" s="64">
        <v>1259799</v>
      </c>
      <c r="K42" s="64">
        <v>-10828545</v>
      </c>
      <c r="L42" s="64">
        <v>-6391572</v>
      </c>
      <c r="M42" s="64">
        <v>-15960318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2600262</v>
      </c>
      <c r="W42" s="64">
        <v>3690234</v>
      </c>
      <c r="X42" s="64">
        <v>-1089972</v>
      </c>
      <c r="Y42" s="65">
        <v>-29.54</v>
      </c>
      <c r="Z42" s="66">
        <v>8350000</v>
      </c>
    </row>
    <row r="43" spans="1:26" ht="13.5">
      <c r="A43" s="62" t="s">
        <v>59</v>
      </c>
      <c r="B43" s="18">
        <v>0</v>
      </c>
      <c r="C43" s="18">
        <v>0</v>
      </c>
      <c r="D43" s="63">
        <v>0</v>
      </c>
      <c r="E43" s="64">
        <v>0</v>
      </c>
      <c r="F43" s="64">
        <v>-4145925</v>
      </c>
      <c r="G43" s="64">
        <v>0</v>
      </c>
      <c r="H43" s="64">
        <v>-6781765</v>
      </c>
      <c r="I43" s="64">
        <v>-10927690</v>
      </c>
      <c r="J43" s="64">
        <v>-3587012</v>
      </c>
      <c r="K43" s="64">
        <v>-1741814</v>
      </c>
      <c r="L43" s="64">
        <v>-2909190</v>
      </c>
      <c r="M43" s="64">
        <v>-8238016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-19165706</v>
      </c>
      <c r="W43" s="64">
        <v>0</v>
      </c>
      <c r="X43" s="64">
        <v>-19165706</v>
      </c>
      <c r="Y43" s="65">
        <v>0</v>
      </c>
      <c r="Z43" s="66">
        <v>0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0</v>
      </c>
      <c r="C45" s="21">
        <v>0</v>
      </c>
      <c r="D45" s="103">
        <v>8350000</v>
      </c>
      <c r="E45" s="104">
        <v>8350000</v>
      </c>
      <c r="F45" s="104">
        <v>43841312</v>
      </c>
      <c r="G45" s="104">
        <v>38554301</v>
      </c>
      <c r="H45" s="104">
        <v>25340441</v>
      </c>
      <c r="I45" s="104">
        <v>25340441</v>
      </c>
      <c r="J45" s="104">
        <v>23013228</v>
      </c>
      <c r="K45" s="104">
        <v>10442869</v>
      </c>
      <c r="L45" s="104">
        <v>1142107</v>
      </c>
      <c r="M45" s="104">
        <v>1142107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1142107</v>
      </c>
      <c r="W45" s="104">
        <v>3690234</v>
      </c>
      <c r="X45" s="104">
        <v>-2548127</v>
      </c>
      <c r="Y45" s="105">
        <v>-69.05</v>
      </c>
      <c r="Z45" s="106">
        <v>8350000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4"/>
      <c r="R47" s="124"/>
      <c r="S47" s="124"/>
      <c r="T47" s="124"/>
      <c r="U47" s="124"/>
      <c r="V47" s="123" t="s">
        <v>94</v>
      </c>
      <c r="W47" s="123" t="s">
        <v>95</v>
      </c>
      <c r="X47" s="123" t="s">
        <v>96</v>
      </c>
      <c r="Y47" s="123" t="s">
        <v>97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22178</v>
      </c>
      <c r="C49" s="56">
        <v>0</v>
      </c>
      <c r="D49" s="133">
        <v>24774</v>
      </c>
      <c r="E49" s="58">
        <v>43977</v>
      </c>
      <c r="F49" s="58">
        <v>0</v>
      </c>
      <c r="G49" s="58">
        <v>0</v>
      </c>
      <c r="H49" s="58">
        <v>0</v>
      </c>
      <c r="I49" s="58">
        <v>6105</v>
      </c>
      <c r="J49" s="58">
        <v>0</v>
      </c>
      <c r="K49" s="58">
        <v>0</v>
      </c>
      <c r="L49" s="58">
        <v>0</v>
      </c>
      <c r="M49" s="58">
        <v>55201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152235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34889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34889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15.944253269098418</v>
      </c>
      <c r="K58" s="7">
        <f t="shared" si="6"/>
        <v>14.2603550295858</v>
      </c>
      <c r="L58" s="7">
        <f t="shared" si="6"/>
        <v>0</v>
      </c>
      <c r="M58" s="7">
        <f t="shared" si="6"/>
        <v>9.981530930129061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31.458831382927354</v>
      </c>
      <c r="W58" s="7">
        <f t="shared" si="6"/>
        <v>43.07910284463895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15.944253269098418</v>
      </c>
      <c r="K59" s="10">
        <f t="shared" si="7"/>
        <v>14.2603550295858</v>
      </c>
      <c r="L59" s="10">
        <f t="shared" si="7"/>
        <v>0</v>
      </c>
      <c r="M59" s="10">
        <f t="shared" si="7"/>
        <v>9.981530930129061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31.458831382927354</v>
      </c>
      <c r="W59" s="10">
        <f t="shared" si="7"/>
        <v>43.07910284463895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/>
      <c r="C67" s="23"/>
      <c r="D67" s="24">
        <v>1828000</v>
      </c>
      <c r="E67" s="25">
        <v>1828000</v>
      </c>
      <c r="F67" s="25">
        <v>47114</v>
      </c>
      <c r="G67" s="25">
        <v>63216</v>
      </c>
      <c r="H67" s="25">
        <v>30489</v>
      </c>
      <c r="I67" s="25">
        <v>140819</v>
      </c>
      <c r="J67" s="25">
        <v>145300</v>
      </c>
      <c r="K67" s="25">
        <v>152100</v>
      </c>
      <c r="L67" s="25">
        <v>152000</v>
      </c>
      <c r="M67" s="25">
        <v>449400</v>
      </c>
      <c r="N67" s="25"/>
      <c r="O67" s="25"/>
      <c r="P67" s="25"/>
      <c r="Q67" s="25"/>
      <c r="R67" s="25"/>
      <c r="S67" s="25"/>
      <c r="T67" s="25"/>
      <c r="U67" s="25"/>
      <c r="V67" s="25">
        <v>590219</v>
      </c>
      <c r="W67" s="25">
        <v>914000</v>
      </c>
      <c r="X67" s="25"/>
      <c r="Y67" s="24"/>
      <c r="Z67" s="26">
        <v>1828000</v>
      </c>
    </row>
    <row r="68" spans="1:26" ht="13.5" hidden="1">
      <c r="A68" s="36" t="s">
        <v>31</v>
      </c>
      <c r="B68" s="18"/>
      <c r="C68" s="18"/>
      <c r="D68" s="19">
        <v>1828000</v>
      </c>
      <c r="E68" s="20">
        <v>1828000</v>
      </c>
      <c r="F68" s="20">
        <v>47114</v>
      </c>
      <c r="G68" s="20">
        <v>63216</v>
      </c>
      <c r="H68" s="20">
        <v>30489</v>
      </c>
      <c r="I68" s="20">
        <v>140819</v>
      </c>
      <c r="J68" s="20">
        <v>145300</v>
      </c>
      <c r="K68" s="20">
        <v>152100</v>
      </c>
      <c r="L68" s="20">
        <v>152000</v>
      </c>
      <c r="M68" s="20">
        <v>449400</v>
      </c>
      <c r="N68" s="20"/>
      <c r="O68" s="20"/>
      <c r="P68" s="20"/>
      <c r="Q68" s="20"/>
      <c r="R68" s="20"/>
      <c r="S68" s="20"/>
      <c r="T68" s="20"/>
      <c r="U68" s="20"/>
      <c r="V68" s="20">
        <v>590219</v>
      </c>
      <c r="W68" s="20">
        <v>914000</v>
      </c>
      <c r="X68" s="20"/>
      <c r="Y68" s="19"/>
      <c r="Z68" s="22">
        <v>1828000</v>
      </c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106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107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108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109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113</v>
      </c>
      <c r="B76" s="31"/>
      <c r="C76" s="31"/>
      <c r="D76" s="32">
        <v>1828000</v>
      </c>
      <c r="E76" s="33">
        <v>1828000</v>
      </c>
      <c r="F76" s="33">
        <v>47114</v>
      </c>
      <c r="G76" s="33">
        <v>63216</v>
      </c>
      <c r="H76" s="33">
        <v>30489</v>
      </c>
      <c r="I76" s="33">
        <v>140819</v>
      </c>
      <c r="J76" s="33">
        <v>23167</v>
      </c>
      <c r="K76" s="33">
        <v>21690</v>
      </c>
      <c r="L76" s="33"/>
      <c r="M76" s="33">
        <v>44857</v>
      </c>
      <c r="N76" s="33"/>
      <c r="O76" s="33"/>
      <c r="P76" s="33"/>
      <c r="Q76" s="33"/>
      <c r="R76" s="33"/>
      <c r="S76" s="33"/>
      <c r="T76" s="33"/>
      <c r="U76" s="33"/>
      <c r="V76" s="33">
        <v>185676</v>
      </c>
      <c r="W76" s="33">
        <v>393743</v>
      </c>
      <c r="X76" s="33"/>
      <c r="Y76" s="32"/>
      <c r="Z76" s="34">
        <v>1828000</v>
      </c>
    </row>
    <row r="77" spans="1:26" ht="13.5" hidden="1">
      <c r="A77" s="36" t="s">
        <v>31</v>
      </c>
      <c r="B77" s="18"/>
      <c r="C77" s="18"/>
      <c r="D77" s="19">
        <v>1828000</v>
      </c>
      <c r="E77" s="20">
        <v>1828000</v>
      </c>
      <c r="F77" s="20">
        <v>47114</v>
      </c>
      <c r="G77" s="20">
        <v>63216</v>
      </c>
      <c r="H77" s="20">
        <v>30489</v>
      </c>
      <c r="I77" s="20">
        <v>140819</v>
      </c>
      <c r="J77" s="20">
        <v>23167</v>
      </c>
      <c r="K77" s="20">
        <v>21690</v>
      </c>
      <c r="L77" s="20"/>
      <c r="M77" s="20">
        <v>44857</v>
      </c>
      <c r="N77" s="20"/>
      <c r="O77" s="20"/>
      <c r="P77" s="20"/>
      <c r="Q77" s="20"/>
      <c r="R77" s="20"/>
      <c r="S77" s="20"/>
      <c r="T77" s="20"/>
      <c r="U77" s="20"/>
      <c r="V77" s="20">
        <v>185676</v>
      </c>
      <c r="W77" s="20">
        <v>393743</v>
      </c>
      <c r="X77" s="20"/>
      <c r="Y77" s="19"/>
      <c r="Z77" s="22">
        <v>1828000</v>
      </c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106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108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109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82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5">
        <v>0</v>
      </c>
      <c r="Z5" s="66">
        <v>0</v>
      </c>
    </row>
    <row r="6" spans="1:26" ht="13.5">
      <c r="A6" s="62" t="s">
        <v>32</v>
      </c>
      <c r="B6" s="18">
        <v>0</v>
      </c>
      <c r="C6" s="18">
        <v>0</v>
      </c>
      <c r="D6" s="63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  <c r="Y6" s="65">
        <v>0</v>
      </c>
      <c r="Z6" s="66">
        <v>0</v>
      </c>
    </row>
    <row r="7" spans="1:26" ht="13.5">
      <c r="A7" s="62" t="s">
        <v>33</v>
      </c>
      <c r="B7" s="18">
        <v>0</v>
      </c>
      <c r="C7" s="18">
        <v>0</v>
      </c>
      <c r="D7" s="63">
        <v>3320000</v>
      </c>
      <c r="E7" s="64">
        <v>3320000</v>
      </c>
      <c r="F7" s="64">
        <v>0</v>
      </c>
      <c r="G7" s="64">
        <v>262636</v>
      </c>
      <c r="H7" s="64">
        <v>253482</v>
      </c>
      <c r="I7" s="64">
        <v>516118</v>
      </c>
      <c r="J7" s="64">
        <v>330343</v>
      </c>
      <c r="K7" s="64">
        <v>292297</v>
      </c>
      <c r="L7" s="64">
        <v>101198</v>
      </c>
      <c r="M7" s="64">
        <v>723838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1239956</v>
      </c>
      <c r="W7" s="64">
        <v>1660000</v>
      </c>
      <c r="X7" s="64">
        <v>-420044</v>
      </c>
      <c r="Y7" s="65">
        <v>-25.3</v>
      </c>
      <c r="Z7" s="66">
        <v>3320000</v>
      </c>
    </row>
    <row r="8" spans="1:26" ht="13.5">
      <c r="A8" s="62" t="s">
        <v>34</v>
      </c>
      <c r="B8" s="18">
        <v>0</v>
      </c>
      <c r="C8" s="18">
        <v>0</v>
      </c>
      <c r="D8" s="63">
        <v>225665999</v>
      </c>
      <c r="E8" s="64">
        <v>225665999</v>
      </c>
      <c r="F8" s="64">
        <v>83162000</v>
      </c>
      <c r="G8" s="64">
        <v>46459</v>
      </c>
      <c r="H8" s="64">
        <v>46459</v>
      </c>
      <c r="I8" s="64">
        <v>83254918</v>
      </c>
      <c r="J8" s="64">
        <v>0</v>
      </c>
      <c r="K8" s="64">
        <v>75222000</v>
      </c>
      <c r="L8" s="64">
        <v>0</v>
      </c>
      <c r="M8" s="64">
        <v>75222000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158476918</v>
      </c>
      <c r="W8" s="64">
        <v>112833000</v>
      </c>
      <c r="X8" s="64">
        <v>45643918</v>
      </c>
      <c r="Y8" s="65">
        <v>40.45</v>
      </c>
      <c r="Z8" s="66">
        <v>225665999</v>
      </c>
    </row>
    <row r="9" spans="1:26" ht="13.5">
      <c r="A9" s="62" t="s">
        <v>35</v>
      </c>
      <c r="B9" s="18">
        <v>0</v>
      </c>
      <c r="C9" s="18">
        <v>0</v>
      </c>
      <c r="D9" s="63">
        <v>80677940</v>
      </c>
      <c r="E9" s="64">
        <v>80677940</v>
      </c>
      <c r="F9" s="64">
        <v>172450</v>
      </c>
      <c r="G9" s="64">
        <v>9639</v>
      </c>
      <c r="H9" s="64">
        <v>5837</v>
      </c>
      <c r="I9" s="64">
        <v>187926</v>
      </c>
      <c r="J9" s="64">
        <v>7236</v>
      </c>
      <c r="K9" s="64">
        <v>9868</v>
      </c>
      <c r="L9" s="64">
        <v>10324</v>
      </c>
      <c r="M9" s="64">
        <v>27428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215354</v>
      </c>
      <c r="W9" s="64">
        <v>40338970</v>
      </c>
      <c r="X9" s="64">
        <v>-40123616</v>
      </c>
      <c r="Y9" s="65">
        <v>-99.47</v>
      </c>
      <c r="Z9" s="66">
        <v>80677940</v>
      </c>
    </row>
    <row r="10" spans="1:26" ht="25.5">
      <c r="A10" s="67" t="s">
        <v>98</v>
      </c>
      <c r="B10" s="68">
        <f>SUM(B5:B9)</f>
        <v>0</v>
      </c>
      <c r="C10" s="68">
        <f>SUM(C5:C9)</f>
        <v>0</v>
      </c>
      <c r="D10" s="69">
        <f aca="true" t="shared" si="0" ref="D10:Z10">SUM(D5:D9)</f>
        <v>309663939</v>
      </c>
      <c r="E10" s="70">
        <f t="shared" si="0"/>
        <v>309663939</v>
      </c>
      <c r="F10" s="70">
        <f t="shared" si="0"/>
        <v>83334450</v>
      </c>
      <c r="G10" s="70">
        <f t="shared" si="0"/>
        <v>318734</v>
      </c>
      <c r="H10" s="70">
        <f t="shared" si="0"/>
        <v>305778</v>
      </c>
      <c r="I10" s="70">
        <f t="shared" si="0"/>
        <v>83958962</v>
      </c>
      <c r="J10" s="70">
        <f t="shared" si="0"/>
        <v>337579</v>
      </c>
      <c r="K10" s="70">
        <f t="shared" si="0"/>
        <v>75524165</v>
      </c>
      <c r="L10" s="70">
        <f t="shared" si="0"/>
        <v>111522</v>
      </c>
      <c r="M10" s="70">
        <f t="shared" si="0"/>
        <v>75973266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159932228</v>
      </c>
      <c r="W10" s="70">
        <f t="shared" si="0"/>
        <v>154831970</v>
      </c>
      <c r="X10" s="70">
        <f t="shared" si="0"/>
        <v>5100258</v>
      </c>
      <c r="Y10" s="71">
        <f>+IF(W10&lt;&gt;0,(X10/W10)*100,0)</f>
        <v>3.2940600058243783</v>
      </c>
      <c r="Z10" s="72">
        <f t="shared" si="0"/>
        <v>309663939</v>
      </c>
    </row>
    <row r="11" spans="1:26" ht="13.5">
      <c r="A11" s="62" t="s">
        <v>36</v>
      </c>
      <c r="B11" s="18">
        <v>0</v>
      </c>
      <c r="C11" s="18">
        <v>0</v>
      </c>
      <c r="D11" s="63">
        <v>87514047</v>
      </c>
      <c r="E11" s="64">
        <v>87514047</v>
      </c>
      <c r="F11" s="64">
        <v>5890499</v>
      </c>
      <c r="G11" s="64">
        <v>6352274</v>
      </c>
      <c r="H11" s="64">
        <v>6424108</v>
      </c>
      <c r="I11" s="64">
        <v>18666881</v>
      </c>
      <c r="J11" s="64">
        <v>6712384</v>
      </c>
      <c r="K11" s="64">
        <v>10264044</v>
      </c>
      <c r="L11" s="64">
        <v>6818274</v>
      </c>
      <c r="M11" s="64">
        <v>23794702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42461583</v>
      </c>
      <c r="W11" s="64">
        <v>43757024</v>
      </c>
      <c r="X11" s="64">
        <v>-1295441</v>
      </c>
      <c r="Y11" s="65">
        <v>-2.96</v>
      </c>
      <c r="Z11" s="66">
        <v>87514047</v>
      </c>
    </row>
    <row r="12" spans="1:26" ht="13.5">
      <c r="A12" s="62" t="s">
        <v>37</v>
      </c>
      <c r="B12" s="18">
        <v>0</v>
      </c>
      <c r="C12" s="18">
        <v>0</v>
      </c>
      <c r="D12" s="63">
        <v>5571505</v>
      </c>
      <c r="E12" s="64">
        <v>5571505</v>
      </c>
      <c r="F12" s="64">
        <v>424306</v>
      </c>
      <c r="G12" s="64">
        <v>258981</v>
      </c>
      <c r="H12" s="64">
        <v>0</v>
      </c>
      <c r="I12" s="64">
        <v>683287</v>
      </c>
      <c r="J12" s="64">
        <v>354475</v>
      </c>
      <c r="K12" s="64">
        <v>497905</v>
      </c>
      <c r="L12" s="64">
        <v>435090</v>
      </c>
      <c r="M12" s="64">
        <v>1287470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1970757</v>
      </c>
      <c r="W12" s="64">
        <v>2785753</v>
      </c>
      <c r="X12" s="64">
        <v>-814996</v>
      </c>
      <c r="Y12" s="65">
        <v>-29.26</v>
      </c>
      <c r="Z12" s="66">
        <v>5571505</v>
      </c>
    </row>
    <row r="13" spans="1:26" ht="13.5">
      <c r="A13" s="62" t="s">
        <v>99</v>
      </c>
      <c r="B13" s="18">
        <v>0</v>
      </c>
      <c r="C13" s="18">
        <v>0</v>
      </c>
      <c r="D13" s="63">
        <v>7995500</v>
      </c>
      <c r="E13" s="64">
        <v>7995500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3997750</v>
      </c>
      <c r="X13" s="64">
        <v>-3997750</v>
      </c>
      <c r="Y13" s="65">
        <v>-100</v>
      </c>
      <c r="Z13" s="66">
        <v>7995500</v>
      </c>
    </row>
    <row r="14" spans="1:26" ht="13.5">
      <c r="A14" s="62" t="s">
        <v>38</v>
      </c>
      <c r="B14" s="18">
        <v>0</v>
      </c>
      <c r="C14" s="18">
        <v>0</v>
      </c>
      <c r="D14" s="63">
        <v>70400</v>
      </c>
      <c r="E14" s="64">
        <v>70400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35200</v>
      </c>
      <c r="X14" s="64">
        <v>-35200</v>
      </c>
      <c r="Y14" s="65">
        <v>-100</v>
      </c>
      <c r="Z14" s="66">
        <v>70400</v>
      </c>
    </row>
    <row r="15" spans="1:26" ht="13.5">
      <c r="A15" s="62" t="s">
        <v>39</v>
      </c>
      <c r="B15" s="18">
        <v>0</v>
      </c>
      <c r="C15" s="18">
        <v>0</v>
      </c>
      <c r="D15" s="63">
        <v>55389400</v>
      </c>
      <c r="E15" s="64">
        <v>55389400</v>
      </c>
      <c r="F15" s="64">
        <v>70655</v>
      </c>
      <c r="G15" s="64">
        <v>3559</v>
      </c>
      <c r="H15" s="64">
        <v>8763120</v>
      </c>
      <c r="I15" s="64">
        <v>8837334</v>
      </c>
      <c r="J15" s="64">
        <v>3210459</v>
      </c>
      <c r="K15" s="64">
        <v>3679168</v>
      </c>
      <c r="L15" s="64">
        <v>6533390</v>
      </c>
      <c r="M15" s="64">
        <v>13423017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22260351</v>
      </c>
      <c r="W15" s="64">
        <v>27694700</v>
      </c>
      <c r="X15" s="64">
        <v>-5434349</v>
      </c>
      <c r="Y15" s="65">
        <v>-19.62</v>
      </c>
      <c r="Z15" s="66">
        <v>55389400</v>
      </c>
    </row>
    <row r="16" spans="1:26" ht="13.5">
      <c r="A16" s="73" t="s">
        <v>40</v>
      </c>
      <c r="B16" s="18">
        <v>0</v>
      </c>
      <c r="C16" s="18">
        <v>0</v>
      </c>
      <c r="D16" s="63">
        <v>64963000</v>
      </c>
      <c r="E16" s="64">
        <v>64963000</v>
      </c>
      <c r="F16" s="64">
        <v>5000</v>
      </c>
      <c r="G16" s="64">
        <v>8000000</v>
      </c>
      <c r="H16" s="64">
        <v>4500000</v>
      </c>
      <c r="I16" s="64">
        <v>12505000</v>
      </c>
      <c r="J16" s="64">
        <v>611016</v>
      </c>
      <c r="K16" s="64">
        <v>1322568</v>
      </c>
      <c r="L16" s="64">
        <v>7141387</v>
      </c>
      <c r="M16" s="64">
        <v>9074971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21579971</v>
      </c>
      <c r="W16" s="64">
        <v>32481500</v>
      </c>
      <c r="X16" s="64">
        <v>-10901529</v>
      </c>
      <c r="Y16" s="65">
        <v>-33.56</v>
      </c>
      <c r="Z16" s="66">
        <v>64963000</v>
      </c>
    </row>
    <row r="17" spans="1:26" ht="13.5">
      <c r="A17" s="62" t="s">
        <v>41</v>
      </c>
      <c r="B17" s="18">
        <v>0</v>
      </c>
      <c r="C17" s="18">
        <v>0</v>
      </c>
      <c r="D17" s="63">
        <v>39835786</v>
      </c>
      <c r="E17" s="64">
        <v>39835786</v>
      </c>
      <c r="F17" s="64">
        <v>2850063</v>
      </c>
      <c r="G17" s="64">
        <v>1523897</v>
      </c>
      <c r="H17" s="64">
        <v>3367825</v>
      </c>
      <c r="I17" s="64">
        <v>7741785</v>
      </c>
      <c r="J17" s="64">
        <v>3889521</v>
      </c>
      <c r="K17" s="64">
        <v>14961296</v>
      </c>
      <c r="L17" s="64">
        <v>2249411</v>
      </c>
      <c r="M17" s="64">
        <v>21100228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28842013</v>
      </c>
      <c r="W17" s="64">
        <v>19917893</v>
      </c>
      <c r="X17" s="64">
        <v>8924120</v>
      </c>
      <c r="Y17" s="65">
        <v>44.8</v>
      </c>
      <c r="Z17" s="66">
        <v>39835786</v>
      </c>
    </row>
    <row r="18" spans="1:26" ht="13.5">
      <c r="A18" s="74" t="s">
        <v>42</v>
      </c>
      <c r="B18" s="75">
        <f>SUM(B11:B17)</f>
        <v>0</v>
      </c>
      <c r="C18" s="75">
        <f>SUM(C11:C17)</f>
        <v>0</v>
      </c>
      <c r="D18" s="76">
        <f aca="true" t="shared" si="1" ref="D18:Z18">SUM(D11:D17)</f>
        <v>261339638</v>
      </c>
      <c r="E18" s="77">
        <f t="shared" si="1"/>
        <v>261339638</v>
      </c>
      <c r="F18" s="77">
        <f t="shared" si="1"/>
        <v>9240523</v>
      </c>
      <c r="G18" s="77">
        <f t="shared" si="1"/>
        <v>16138711</v>
      </c>
      <c r="H18" s="77">
        <f t="shared" si="1"/>
        <v>23055053</v>
      </c>
      <c r="I18" s="77">
        <f t="shared" si="1"/>
        <v>48434287</v>
      </c>
      <c r="J18" s="77">
        <f t="shared" si="1"/>
        <v>14777855</v>
      </c>
      <c r="K18" s="77">
        <f t="shared" si="1"/>
        <v>30724981</v>
      </c>
      <c r="L18" s="77">
        <f t="shared" si="1"/>
        <v>23177552</v>
      </c>
      <c r="M18" s="77">
        <f t="shared" si="1"/>
        <v>68680388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117114675</v>
      </c>
      <c r="W18" s="77">
        <f t="shared" si="1"/>
        <v>130669820</v>
      </c>
      <c r="X18" s="77">
        <f t="shared" si="1"/>
        <v>-13555145</v>
      </c>
      <c r="Y18" s="71">
        <f>+IF(W18&lt;&gt;0,(X18/W18)*100,0)</f>
        <v>-10.373585117053043</v>
      </c>
      <c r="Z18" s="78">
        <f t="shared" si="1"/>
        <v>261339638</v>
      </c>
    </row>
    <row r="19" spans="1:26" ht="13.5">
      <c r="A19" s="74" t="s">
        <v>43</v>
      </c>
      <c r="B19" s="79">
        <f>+B10-B18</f>
        <v>0</v>
      </c>
      <c r="C19" s="79">
        <f>+C10-C18</f>
        <v>0</v>
      </c>
      <c r="D19" s="80">
        <f aca="true" t="shared" si="2" ref="D19:Z19">+D10-D18</f>
        <v>48324301</v>
      </c>
      <c r="E19" s="81">
        <f t="shared" si="2"/>
        <v>48324301</v>
      </c>
      <c r="F19" s="81">
        <f t="shared" si="2"/>
        <v>74093927</v>
      </c>
      <c r="G19" s="81">
        <f t="shared" si="2"/>
        <v>-15819977</v>
      </c>
      <c r="H19" s="81">
        <f t="shared" si="2"/>
        <v>-22749275</v>
      </c>
      <c r="I19" s="81">
        <f t="shared" si="2"/>
        <v>35524675</v>
      </c>
      <c r="J19" s="81">
        <f t="shared" si="2"/>
        <v>-14440276</v>
      </c>
      <c r="K19" s="81">
        <f t="shared" si="2"/>
        <v>44799184</v>
      </c>
      <c r="L19" s="81">
        <f t="shared" si="2"/>
        <v>-23066030</v>
      </c>
      <c r="M19" s="81">
        <f t="shared" si="2"/>
        <v>7292878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42817553</v>
      </c>
      <c r="W19" s="81">
        <f>IF(E10=E18,0,W10-W18)</f>
        <v>24162150</v>
      </c>
      <c r="X19" s="81">
        <f t="shared" si="2"/>
        <v>18655403</v>
      </c>
      <c r="Y19" s="82">
        <f>+IF(W19&lt;&gt;0,(X19/W19)*100,0)</f>
        <v>77.20920116794242</v>
      </c>
      <c r="Z19" s="83">
        <f t="shared" si="2"/>
        <v>48324301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0</v>
      </c>
      <c r="G20" s="64">
        <v>955478</v>
      </c>
      <c r="H20" s="64">
        <v>0</v>
      </c>
      <c r="I20" s="64">
        <v>955478</v>
      </c>
      <c r="J20" s="64">
        <v>0</v>
      </c>
      <c r="K20" s="64">
        <v>32389290</v>
      </c>
      <c r="L20" s="64">
        <v>0</v>
      </c>
      <c r="M20" s="64">
        <v>32389290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33344768</v>
      </c>
      <c r="W20" s="64">
        <v>0</v>
      </c>
      <c r="X20" s="64">
        <v>33344768</v>
      </c>
      <c r="Y20" s="65">
        <v>0</v>
      </c>
      <c r="Z20" s="66">
        <v>0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0</v>
      </c>
      <c r="C22" s="90">
        <f>SUM(C19:C21)</f>
        <v>0</v>
      </c>
      <c r="D22" s="91">
        <f aca="true" t="shared" si="3" ref="D22:Z22">SUM(D19:D21)</f>
        <v>48324301</v>
      </c>
      <c r="E22" s="92">
        <f t="shared" si="3"/>
        <v>48324301</v>
      </c>
      <c r="F22" s="92">
        <f t="shared" si="3"/>
        <v>74093927</v>
      </c>
      <c r="G22" s="92">
        <f t="shared" si="3"/>
        <v>-14864499</v>
      </c>
      <c r="H22" s="92">
        <f t="shared" si="3"/>
        <v>-22749275</v>
      </c>
      <c r="I22" s="92">
        <f t="shared" si="3"/>
        <v>36480153</v>
      </c>
      <c r="J22" s="92">
        <f t="shared" si="3"/>
        <v>-14440276</v>
      </c>
      <c r="K22" s="92">
        <f t="shared" si="3"/>
        <v>77188474</v>
      </c>
      <c r="L22" s="92">
        <f t="shared" si="3"/>
        <v>-23066030</v>
      </c>
      <c r="M22" s="92">
        <f t="shared" si="3"/>
        <v>39682168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76162321</v>
      </c>
      <c r="W22" s="92">
        <f t="shared" si="3"/>
        <v>24162150</v>
      </c>
      <c r="X22" s="92">
        <f t="shared" si="3"/>
        <v>52000171</v>
      </c>
      <c r="Y22" s="93">
        <f>+IF(W22&lt;&gt;0,(X22/W22)*100,0)</f>
        <v>215.21334401119105</v>
      </c>
      <c r="Z22" s="94">
        <f t="shared" si="3"/>
        <v>48324301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0</v>
      </c>
      <c r="C24" s="79">
        <f>SUM(C22:C23)</f>
        <v>0</v>
      </c>
      <c r="D24" s="80">
        <f aca="true" t="shared" si="4" ref="D24:Z24">SUM(D22:D23)</f>
        <v>48324301</v>
      </c>
      <c r="E24" s="81">
        <f t="shared" si="4"/>
        <v>48324301</v>
      </c>
      <c r="F24" s="81">
        <f t="shared" si="4"/>
        <v>74093927</v>
      </c>
      <c r="G24" s="81">
        <f t="shared" si="4"/>
        <v>-14864499</v>
      </c>
      <c r="H24" s="81">
        <f t="shared" si="4"/>
        <v>-22749275</v>
      </c>
      <c r="I24" s="81">
        <f t="shared" si="4"/>
        <v>36480153</v>
      </c>
      <c r="J24" s="81">
        <f t="shared" si="4"/>
        <v>-14440276</v>
      </c>
      <c r="K24" s="81">
        <f t="shared" si="4"/>
        <v>77188474</v>
      </c>
      <c r="L24" s="81">
        <f t="shared" si="4"/>
        <v>-23066030</v>
      </c>
      <c r="M24" s="81">
        <f t="shared" si="4"/>
        <v>39682168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76162321</v>
      </c>
      <c r="W24" s="81">
        <f t="shared" si="4"/>
        <v>24162150</v>
      </c>
      <c r="X24" s="81">
        <f t="shared" si="4"/>
        <v>52000171</v>
      </c>
      <c r="Y24" s="82">
        <f>+IF(W24&lt;&gt;0,(X24/W24)*100,0)</f>
        <v>215.21334401119105</v>
      </c>
      <c r="Z24" s="83">
        <f t="shared" si="4"/>
        <v>48324301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192786000</v>
      </c>
      <c r="E27" s="104">
        <v>192786000</v>
      </c>
      <c r="F27" s="104">
        <v>3663957</v>
      </c>
      <c r="G27" s="104">
        <v>208291</v>
      </c>
      <c r="H27" s="104">
        <v>28917640</v>
      </c>
      <c r="I27" s="104">
        <v>32789888</v>
      </c>
      <c r="J27" s="104">
        <v>25373063</v>
      </c>
      <c r="K27" s="104">
        <v>23894289</v>
      </c>
      <c r="L27" s="104">
        <v>15654938</v>
      </c>
      <c r="M27" s="104">
        <v>64922290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97712178</v>
      </c>
      <c r="W27" s="104">
        <v>96393000</v>
      </c>
      <c r="X27" s="104">
        <v>1319178</v>
      </c>
      <c r="Y27" s="105">
        <v>1.37</v>
      </c>
      <c r="Z27" s="106">
        <v>192786000</v>
      </c>
    </row>
    <row r="28" spans="1:26" ht="13.5">
      <c r="A28" s="107" t="s">
        <v>44</v>
      </c>
      <c r="B28" s="18">
        <v>0</v>
      </c>
      <c r="C28" s="18">
        <v>0</v>
      </c>
      <c r="D28" s="63">
        <v>192786000</v>
      </c>
      <c r="E28" s="64">
        <v>192786000</v>
      </c>
      <c r="F28" s="64">
        <v>3597800</v>
      </c>
      <c r="G28" s="64">
        <v>0</v>
      </c>
      <c r="H28" s="64">
        <v>4500000</v>
      </c>
      <c r="I28" s="64">
        <v>8097800</v>
      </c>
      <c r="J28" s="64">
        <v>25314823</v>
      </c>
      <c r="K28" s="64">
        <v>23894289</v>
      </c>
      <c r="L28" s="64">
        <v>15654938</v>
      </c>
      <c r="M28" s="64">
        <v>64864050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72961850</v>
      </c>
      <c r="W28" s="64">
        <v>96393000</v>
      </c>
      <c r="X28" s="64">
        <v>-23431150</v>
      </c>
      <c r="Y28" s="65">
        <v>-24.31</v>
      </c>
      <c r="Z28" s="66">
        <v>192786000</v>
      </c>
    </row>
    <row r="29" spans="1:26" ht="13.5">
      <c r="A29" s="62" t="s">
        <v>103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0</v>
      </c>
      <c r="E31" s="64">
        <v>0</v>
      </c>
      <c r="F31" s="64">
        <v>66157</v>
      </c>
      <c r="G31" s="64">
        <v>208291</v>
      </c>
      <c r="H31" s="64">
        <v>24417640</v>
      </c>
      <c r="I31" s="64">
        <v>24692088</v>
      </c>
      <c r="J31" s="64">
        <v>58240</v>
      </c>
      <c r="K31" s="64">
        <v>0</v>
      </c>
      <c r="L31" s="64">
        <v>0</v>
      </c>
      <c r="M31" s="64">
        <v>58240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24750328</v>
      </c>
      <c r="W31" s="64">
        <v>0</v>
      </c>
      <c r="X31" s="64">
        <v>24750328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192786000</v>
      </c>
      <c r="E32" s="104">
        <f t="shared" si="5"/>
        <v>192786000</v>
      </c>
      <c r="F32" s="104">
        <f t="shared" si="5"/>
        <v>3663957</v>
      </c>
      <c r="G32" s="104">
        <f t="shared" si="5"/>
        <v>208291</v>
      </c>
      <c r="H32" s="104">
        <f t="shared" si="5"/>
        <v>28917640</v>
      </c>
      <c r="I32" s="104">
        <f t="shared" si="5"/>
        <v>32789888</v>
      </c>
      <c r="J32" s="104">
        <f t="shared" si="5"/>
        <v>25373063</v>
      </c>
      <c r="K32" s="104">
        <f t="shared" si="5"/>
        <v>23894289</v>
      </c>
      <c r="L32" s="104">
        <f t="shared" si="5"/>
        <v>15654938</v>
      </c>
      <c r="M32" s="104">
        <f t="shared" si="5"/>
        <v>64922290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97712178</v>
      </c>
      <c r="W32" s="104">
        <f t="shared" si="5"/>
        <v>96393000</v>
      </c>
      <c r="X32" s="104">
        <f t="shared" si="5"/>
        <v>1319178</v>
      </c>
      <c r="Y32" s="105">
        <f>+IF(W32&lt;&gt;0,(X32/W32)*100,0)</f>
        <v>1.3685412841181415</v>
      </c>
      <c r="Z32" s="106">
        <f t="shared" si="5"/>
        <v>192786000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0</v>
      </c>
      <c r="C35" s="18">
        <v>0</v>
      </c>
      <c r="D35" s="63">
        <v>226827727</v>
      </c>
      <c r="E35" s="64">
        <v>226827727</v>
      </c>
      <c r="F35" s="64">
        <v>269765534</v>
      </c>
      <c r="G35" s="64">
        <v>168749530</v>
      </c>
      <c r="H35" s="64">
        <v>156142856</v>
      </c>
      <c r="I35" s="64">
        <v>156142856</v>
      </c>
      <c r="J35" s="64">
        <v>207129370</v>
      </c>
      <c r="K35" s="64">
        <v>211560992</v>
      </c>
      <c r="L35" s="64">
        <v>276266420</v>
      </c>
      <c r="M35" s="64">
        <v>276266420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276266420</v>
      </c>
      <c r="W35" s="64">
        <v>113413864</v>
      </c>
      <c r="X35" s="64">
        <v>162852556</v>
      </c>
      <c r="Y35" s="65">
        <v>143.59</v>
      </c>
      <c r="Z35" s="66">
        <v>226827727</v>
      </c>
    </row>
    <row r="36" spans="1:26" ht="13.5">
      <c r="A36" s="62" t="s">
        <v>53</v>
      </c>
      <c r="B36" s="18">
        <v>0</v>
      </c>
      <c r="C36" s="18">
        <v>0</v>
      </c>
      <c r="D36" s="63">
        <v>1928954000</v>
      </c>
      <c r="E36" s="64">
        <v>1928954000</v>
      </c>
      <c r="F36" s="64">
        <v>856344462</v>
      </c>
      <c r="G36" s="64">
        <v>1729472166</v>
      </c>
      <c r="H36" s="64">
        <v>1083297401</v>
      </c>
      <c r="I36" s="64">
        <v>1083297401</v>
      </c>
      <c r="J36" s="64">
        <v>1763115360</v>
      </c>
      <c r="K36" s="64">
        <v>1742872795</v>
      </c>
      <c r="L36" s="64">
        <v>1765711967</v>
      </c>
      <c r="M36" s="64">
        <v>1765711967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1765711967</v>
      </c>
      <c r="W36" s="64">
        <v>964477000</v>
      </c>
      <c r="X36" s="64">
        <v>801234967</v>
      </c>
      <c r="Y36" s="65">
        <v>83.07</v>
      </c>
      <c r="Z36" s="66">
        <v>1928954000</v>
      </c>
    </row>
    <row r="37" spans="1:26" ht="13.5">
      <c r="A37" s="62" t="s">
        <v>54</v>
      </c>
      <c r="B37" s="18">
        <v>0</v>
      </c>
      <c r="C37" s="18">
        <v>0</v>
      </c>
      <c r="D37" s="63">
        <v>236272000</v>
      </c>
      <c r="E37" s="64">
        <v>236272000</v>
      </c>
      <c r="F37" s="64">
        <v>266841546</v>
      </c>
      <c r="G37" s="64">
        <v>66835783</v>
      </c>
      <c r="H37" s="64">
        <v>208776780</v>
      </c>
      <c r="I37" s="64">
        <v>208776780</v>
      </c>
      <c r="J37" s="64">
        <v>289459250</v>
      </c>
      <c r="K37" s="64">
        <v>295811627</v>
      </c>
      <c r="L37" s="64">
        <v>383356227</v>
      </c>
      <c r="M37" s="64">
        <v>383356227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383356227</v>
      </c>
      <c r="W37" s="64">
        <v>118136000</v>
      </c>
      <c r="X37" s="64">
        <v>265220227</v>
      </c>
      <c r="Y37" s="65">
        <v>224.5</v>
      </c>
      <c r="Z37" s="66">
        <v>236272000</v>
      </c>
    </row>
    <row r="38" spans="1:26" ht="13.5">
      <c r="A38" s="62" t="s">
        <v>55</v>
      </c>
      <c r="B38" s="18">
        <v>0</v>
      </c>
      <c r="C38" s="18">
        <v>0</v>
      </c>
      <c r="D38" s="63">
        <v>19211000</v>
      </c>
      <c r="E38" s="64">
        <v>19211000</v>
      </c>
      <c r="F38" s="64">
        <v>15913028</v>
      </c>
      <c r="G38" s="64">
        <v>14188397</v>
      </c>
      <c r="H38" s="64">
        <v>15913028</v>
      </c>
      <c r="I38" s="64">
        <v>15913028</v>
      </c>
      <c r="J38" s="64">
        <v>19350486</v>
      </c>
      <c r="K38" s="64">
        <v>18660736</v>
      </c>
      <c r="L38" s="64">
        <v>18660736</v>
      </c>
      <c r="M38" s="64">
        <v>18660736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18660736</v>
      </c>
      <c r="W38" s="64">
        <v>9605500</v>
      </c>
      <c r="X38" s="64">
        <v>9055236</v>
      </c>
      <c r="Y38" s="65">
        <v>94.27</v>
      </c>
      <c r="Z38" s="66">
        <v>19211000</v>
      </c>
    </row>
    <row r="39" spans="1:26" ht="13.5">
      <c r="A39" s="62" t="s">
        <v>56</v>
      </c>
      <c r="B39" s="18">
        <v>0</v>
      </c>
      <c r="C39" s="18">
        <v>0</v>
      </c>
      <c r="D39" s="63">
        <v>1900298727</v>
      </c>
      <c r="E39" s="64">
        <v>1900298727</v>
      </c>
      <c r="F39" s="64">
        <v>843355422</v>
      </c>
      <c r="G39" s="64">
        <v>1817197516</v>
      </c>
      <c r="H39" s="64">
        <v>1014750449</v>
      </c>
      <c r="I39" s="64">
        <v>1014750449</v>
      </c>
      <c r="J39" s="64">
        <v>1661434994</v>
      </c>
      <c r="K39" s="64">
        <v>1639961424</v>
      </c>
      <c r="L39" s="64">
        <v>1639961424</v>
      </c>
      <c r="M39" s="64">
        <v>1639961424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1639961424</v>
      </c>
      <c r="W39" s="64">
        <v>950149364</v>
      </c>
      <c r="X39" s="64">
        <v>689812060</v>
      </c>
      <c r="Y39" s="65">
        <v>72.6</v>
      </c>
      <c r="Z39" s="66">
        <v>1900298727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0</v>
      </c>
      <c r="C42" s="18">
        <v>0</v>
      </c>
      <c r="D42" s="63">
        <v>201101000</v>
      </c>
      <c r="E42" s="64">
        <v>201101000</v>
      </c>
      <c r="F42" s="64">
        <v>97366917</v>
      </c>
      <c r="G42" s="64">
        <v>-21814363</v>
      </c>
      <c r="H42" s="64">
        <v>-36154597</v>
      </c>
      <c r="I42" s="64">
        <v>39397957</v>
      </c>
      <c r="J42" s="64">
        <v>-785530</v>
      </c>
      <c r="K42" s="64">
        <v>18193447</v>
      </c>
      <c r="L42" s="64">
        <v>-62420887</v>
      </c>
      <c r="M42" s="64">
        <v>-45012970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-5615013</v>
      </c>
      <c r="W42" s="64">
        <v>176217284</v>
      </c>
      <c r="X42" s="64">
        <v>-181832297</v>
      </c>
      <c r="Y42" s="65">
        <v>-103.19</v>
      </c>
      <c r="Z42" s="66">
        <v>201101000</v>
      </c>
    </row>
    <row r="43" spans="1:26" ht="13.5">
      <c r="A43" s="62" t="s">
        <v>59</v>
      </c>
      <c r="B43" s="18">
        <v>0</v>
      </c>
      <c r="C43" s="18">
        <v>0</v>
      </c>
      <c r="D43" s="63">
        <v>-210319000</v>
      </c>
      <c r="E43" s="64">
        <v>-210319000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-51744000</v>
      </c>
      <c r="X43" s="64">
        <v>51744000</v>
      </c>
      <c r="Y43" s="65">
        <v>-100</v>
      </c>
      <c r="Z43" s="66">
        <v>-210319000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0</v>
      </c>
      <c r="C45" s="21">
        <v>0</v>
      </c>
      <c r="D45" s="103">
        <v>109867000</v>
      </c>
      <c r="E45" s="104">
        <v>109867000</v>
      </c>
      <c r="F45" s="104">
        <v>140651089</v>
      </c>
      <c r="G45" s="104">
        <v>118836726</v>
      </c>
      <c r="H45" s="104">
        <v>82682129</v>
      </c>
      <c r="I45" s="104">
        <v>82682129</v>
      </c>
      <c r="J45" s="104">
        <v>81896599</v>
      </c>
      <c r="K45" s="104">
        <v>100090046</v>
      </c>
      <c r="L45" s="104">
        <v>37669159</v>
      </c>
      <c r="M45" s="104">
        <v>37669159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37669159</v>
      </c>
      <c r="W45" s="104">
        <v>243558284</v>
      </c>
      <c r="X45" s="104">
        <v>-205889125</v>
      </c>
      <c r="Y45" s="105">
        <v>-84.53</v>
      </c>
      <c r="Z45" s="106">
        <v>109867000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4"/>
      <c r="R47" s="124"/>
      <c r="S47" s="124"/>
      <c r="T47" s="124"/>
      <c r="U47" s="124"/>
      <c r="V47" s="123" t="s">
        <v>94</v>
      </c>
      <c r="W47" s="123" t="s">
        <v>95</v>
      </c>
      <c r="X47" s="123" t="s">
        <v>96</v>
      </c>
      <c r="Y47" s="123" t="s">
        <v>97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144980954</v>
      </c>
      <c r="C49" s="56">
        <v>0</v>
      </c>
      <c r="D49" s="133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22899</v>
      </c>
      <c r="X49" s="58">
        <v>0</v>
      </c>
      <c r="Y49" s="58">
        <v>145003853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4488675</v>
      </c>
      <c r="C51" s="56">
        <v>0</v>
      </c>
      <c r="D51" s="133">
        <v>4260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4492935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/>
      <c r="C67" s="23"/>
      <c r="D67" s="24"/>
      <c r="E67" s="25"/>
      <c r="F67" s="25">
        <v>169685</v>
      </c>
      <c r="G67" s="25"/>
      <c r="H67" s="25"/>
      <c r="I67" s="25">
        <v>169685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169685</v>
      </c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106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107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108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109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/>
      <c r="E75" s="29"/>
      <c r="F75" s="29">
        <v>169685</v>
      </c>
      <c r="G75" s="29"/>
      <c r="H75" s="29"/>
      <c r="I75" s="29">
        <v>169685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169685</v>
      </c>
      <c r="W75" s="29"/>
      <c r="X75" s="29"/>
      <c r="Y75" s="28"/>
      <c r="Z75" s="30"/>
    </row>
    <row r="76" spans="1:26" ht="13.5" hidden="1">
      <c r="A76" s="41" t="s">
        <v>113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106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108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109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83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6184000</v>
      </c>
      <c r="E5" s="64">
        <v>6184000</v>
      </c>
      <c r="F5" s="64">
        <v>309919</v>
      </c>
      <c r="G5" s="64">
        <v>309919</v>
      </c>
      <c r="H5" s="64">
        <v>274000</v>
      </c>
      <c r="I5" s="64">
        <v>893838</v>
      </c>
      <c r="J5" s="64">
        <v>309919</v>
      </c>
      <c r="K5" s="64">
        <v>309132</v>
      </c>
      <c r="L5" s="64">
        <v>308054</v>
      </c>
      <c r="M5" s="64">
        <v>927105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1820943</v>
      </c>
      <c r="W5" s="64">
        <v>3092000</v>
      </c>
      <c r="X5" s="64">
        <v>-1271057</v>
      </c>
      <c r="Y5" s="65">
        <v>-41.11</v>
      </c>
      <c r="Z5" s="66">
        <v>6184000</v>
      </c>
    </row>
    <row r="6" spans="1:26" ht="13.5">
      <c r="A6" s="62" t="s">
        <v>32</v>
      </c>
      <c r="B6" s="18">
        <v>0</v>
      </c>
      <c r="C6" s="18">
        <v>0</v>
      </c>
      <c r="D6" s="63">
        <v>48643200</v>
      </c>
      <c r="E6" s="64">
        <v>48643200</v>
      </c>
      <c r="F6" s="64">
        <v>3485697</v>
      </c>
      <c r="G6" s="64">
        <v>3829184</v>
      </c>
      <c r="H6" s="64">
        <v>3245360</v>
      </c>
      <c r="I6" s="64">
        <v>10560241</v>
      </c>
      <c r="J6" s="64">
        <v>5235373</v>
      </c>
      <c r="K6" s="64">
        <v>3590846</v>
      </c>
      <c r="L6" s="64">
        <v>3463315</v>
      </c>
      <c r="M6" s="64">
        <v>12289534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22849775</v>
      </c>
      <c r="W6" s="64">
        <v>24321600</v>
      </c>
      <c r="X6" s="64">
        <v>-1471825</v>
      </c>
      <c r="Y6" s="65">
        <v>-6.05</v>
      </c>
      <c r="Z6" s="66">
        <v>48643200</v>
      </c>
    </row>
    <row r="7" spans="1:26" ht="13.5">
      <c r="A7" s="62" t="s">
        <v>33</v>
      </c>
      <c r="B7" s="18">
        <v>0</v>
      </c>
      <c r="C7" s="18">
        <v>0</v>
      </c>
      <c r="D7" s="63">
        <v>645600</v>
      </c>
      <c r="E7" s="64">
        <v>645600</v>
      </c>
      <c r="F7" s="64">
        <v>20858</v>
      </c>
      <c r="G7" s="64">
        <v>14562</v>
      </c>
      <c r="H7" s="64">
        <v>38011</v>
      </c>
      <c r="I7" s="64">
        <v>73431</v>
      </c>
      <c r="J7" s="64">
        <v>36470</v>
      </c>
      <c r="K7" s="64">
        <v>42887</v>
      </c>
      <c r="L7" s="64">
        <v>53382</v>
      </c>
      <c r="M7" s="64">
        <v>132739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206170</v>
      </c>
      <c r="W7" s="64">
        <v>322800</v>
      </c>
      <c r="X7" s="64">
        <v>-116630</v>
      </c>
      <c r="Y7" s="65">
        <v>-36.13</v>
      </c>
      <c r="Z7" s="66">
        <v>645600</v>
      </c>
    </row>
    <row r="8" spans="1:26" ht="13.5">
      <c r="A8" s="62" t="s">
        <v>34</v>
      </c>
      <c r="B8" s="18">
        <v>0</v>
      </c>
      <c r="C8" s="18">
        <v>0</v>
      </c>
      <c r="D8" s="63">
        <v>54843350</v>
      </c>
      <c r="E8" s="64">
        <v>54843350</v>
      </c>
      <c r="F8" s="64">
        <v>11810000</v>
      </c>
      <c r="G8" s="64">
        <v>17842000</v>
      </c>
      <c r="H8" s="64">
        <v>10200000</v>
      </c>
      <c r="I8" s="64">
        <v>39852000</v>
      </c>
      <c r="J8" s="64">
        <v>2000000</v>
      </c>
      <c r="K8" s="64">
        <v>13986290</v>
      </c>
      <c r="L8" s="64">
        <v>0</v>
      </c>
      <c r="M8" s="64">
        <v>15986290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55838290</v>
      </c>
      <c r="W8" s="64">
        <v>27421675</v>
      </c>
      <c r="X8" s="64">
        <v>28416615</v>
      </c>
      <c r="Y8" s="65">
        <v>103.63</v>
      </c>
      <c r="Z8" s="66">
        <v>54843350</v>
      </c>
    </row>
    <row r="9" spans="1:26" ht="13.5">
      <c r="A9" s="62" t="s">
        <v>35</v>
      </c>
      <c r="B9" s="18">
        <v>0</v>
      </c>
      <c r="C9" s="18">
        <v>0</v>
      </c>
      <c r="D9" s="63">
        <v>8742200</v>
      </c>
      <c r="E9" s="64">
        <v>8742200</v>
      </c>
      <c r="F9" s="64">
        <v>450995</v>
      </c>
      <c r="G9" s="64">
        <v>969949</v>
      </c>
      <c r="H9" s="64">
        <v>271160</v>
      </c>
      <c r="I9" s="64">
        <v>1692104</v>
      </c>
      <c r="J9" s="64">
        <v>1258254</v>
      </c>
      <c r="K9" s="64">
        <v>816016</v>
      </c>
      <c r="L9" s="64">
        <v>393281</v>
      </c>
      <c r="M9" s="64">
        <v>2467551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4159655</v>
      </c>
      <c r="W9" s="64">
        <v>4371100</v>
      </c>
      <c r="X9" s="64">
        <v>-211445</v>
      </c>
      <c r="Y9" s="65">
        <v>-4.84</v>
      </c>
      <c r="Z9" s="66">
        <v>8742200</v>
      </c>
    </row>
    <row r="10" spans="1:26" ht="25.5">
      <c r="A10" s="67" t="s">
        <v>98</v>
      </c>
      <c r="B10" s="68">
        <f>SUM(B5:B9)</f>
        <v>0</v>
      </c>
      <c r="C10" s="68">
        <f>SUM(C5:C9)</f>
        <v>0</v>
      </c>
      <c r="D10" s="69">
        <f aca="true" t="shared" si="0" ref="D10:Z10">SUM(D5:D9)</f>
        <v>119058350</v>
      </c>
      <c r="E10" s="70">
        <f t="shared" si="0"/>
        <v>119058350</v>
      </c>
      <c r="F10" s="70">
        <f t="shared" si="0"/>
        <v>16077469</v>
      </c>
      <c r="G10" s="70">
        <f t="shared" si="0"/>
        <v>22965614</v>
      </c>
      <c r="H10" s="70">
        <f t="shared" si="0"/>
        <v>14028531</v>
      </c>
      <c r="I10" s="70">
        <f t="shared" si="0"/>
        <v>53071614</v>
      </c>
      <c r="J10" s="70">
        <f t="shared" si="0"/>
        <v>8840016</v>
      </c>
      <c r="K10" s="70">
        <f t="shared" si="0"/>
        <v>18745171</v>
      </c>
      <c r="L10" s="70">
        <f t="shared" si="0"/>
        <v>4218032</v>
      </c>
      <c r="M10" s="70">
        <f t="shared" si="0"/>
        <v>31803219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84874833</v>
      </c>
      <c r="W10" s="70">
        <f t="shared" si="0"/>
        <v>59529175</v>
      </c>
      <c r="X10" s="70">
        <f t="shared" si="0"/>
        <v>25345658</v>
      </c>
      <c r="Y10" s="71">
        <f>+IF(W10&lt;&gt;0,(X10/W10)*100,0)</f>
        <v>42.57686756115804</v>
      </c>
      <c r="Z10" s="72">
        <f t="shared" si="0"/>
        <v>119058350</v>
      </c>
    </row>
    <row r="11" spans="1:26" ht="13.5">
      <c r="A11" s="62" t="s">
        <v>36</v>
      </c>
      <c r="B11" s="18">
        <v>0</v>
      </c>
      <c r="C11" s="18">
        <v>0</v>
      </c>
      <c r="D11" s="63">
        <v>37660784</v>
      </c>
      <c r="E11" s="64">
        <v>37660784</v>
      </c>
      <c r="F11" s="64">
        <v>3077225</v>
      </c>
      <c r="G11" s="64">
        <v>2961512</v>
      </c>
      <c r="H11" s="64">
        <v>3023243</v>
      </c>
      <c r="I11" s="64">
        <v>9061980</v>
      </c>
      <c r="J11" s="64">
        <v>2970277</v>
      </c>
      <c r="K11" s="64">
        <v>2855954</v>
      </c>
      <c r="L11" s="64">
        <v>3051500</v>
      </c>
      <c r="M11" s="64">
        <v>8877731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17939711</v>
      </c>
      <c r="W11" s="64">
        <v>18830392</v>
      </c>
      <c r="X11" s="64">
        <v>-890681</v>
      </c>
      <c r="Y11" s="65">
        <v>-4.73</v>
      </c>
      <c r="Z11" s="66">
        <v>37660784</v>
      </c>
    </row>
    <row r="12" spans="1:26" ht="13.5">
      <c r="A12" s="62" t="s">
        <v>37</v>
      </c>
      <c r="B12" s="18">
        <v>0</v>
      </c>
      <c r="C12" s="18">
        <v>0</v>
      </c>
      <c r="D12" s="63">
        <v>2893175</v>
      </c>
      <c r="E12" s="64">
        <v>2893175</v>
      </c>
      <c r="F12" s="64">
        <v>229616</v>
      </c>
      <c r="G12" s="64">
        <v>229615</v>
      </c>
      <c r="H12" s="64">
        <v>229616</v>
      </c>
      <c r="I12" s="64">
        <v>688847</v>
      </c>
      <c r="J12" s="64">
        <v>229616</v>
      </c>
      <c r="K12" s="64">
        <v>229616</v>
      </c>
      <c r="L12" s="64">
        <v>229616</v>
      </c>
      <c r="M12" s="64">
        <v>688848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1377695</v>
      </c>
      <c r="W12" s="64">
        <v>1446588</v>
      </c>
      <c r="X12" s="64">
        <v>-68893</v>
      </c>
      <c r="Y12" s="65">
        <v>-4.76</v>
      </c>
      <c r="Z12" s="66">
        <v>2893175</v>
      </c>
    </row>
    <row r="13" spans="1:26" ht="13.5">
      <c r="A13" s="62" t="s">
        <v>99</v>
      </c>
      <c r="B13" s="18">
        <v>0</v>
      </c>
      <c r="C13" s="18">
        <v>0</v>
      </c>
      <c r="D13" s="63">
        <v>3600000</v>
      </c>
      <c r="E13" s="64">
        <v>3600000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1800000</v>
      </c>
      <c r="X13" s="64">
        <v>-1800000</v>
      </c>
      <c r="Y13" s="65">
        <v>-100</v>
      </c>
      <c r="Z13" s="66">
        <v>3600000</v>
      </c>
    </row>
    <row r="14" spans="1:26" ht="13.5">
      <c r="A14" s="62" t="s">
        <v>38</v>
      </c>
      <c r="B14" s="18">
        <v>0</v>
      </c>
      <c r="C14" s="18">
        <v>0</v>
      </c>
      <c r="D14" s="63">
        <v>1075000</v>
      </c>
      <c r="E14" s="64">
        <v>1075000</v>
      </c>
      <c r="F14" s="64">
        <v>15</v>
      </c>
      <c r="G14" s="64">
        <v>17</v>
      </c>
      <c r="H14" s="64">
        <v>20</v>
      </c>
      <c r="I14" s="64">
        <v>52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52</v>
      </c>
      <c r="W14" s="64">
        <v>537500</v>
      </c>
      <c r="X14" s="64">
        <v>-537448</v>
      </c>
      <c r="Y14" s="65">
        <v>-99.99</v>
      </c>
      <c r="Z14" s="66">
        <v>1075000</v>
      </c>
    </row>
    <row r="15" spans="1:26" ht="13.5">
      <c r="A15" s="62" t="s">
        <v>39</v>
      </c>
      <c r="B15" s="18">
        <v>0</v>
      </c>
      <c r="C15" s="18">
        <v>0</v>
      </c>
      <c r="D15" s="63">
        <v>39700000</v>
      </c>
      <c r="E15" s="64">
        <v>39700000</v>
      </c>
      <c r="F15" s="64">
        <v>5004296</v>
      </c>
      <c r="G15" s="64">
        <v>5517051</v>
      </c>
      <c r="H15" s="64">
        <v>3109900</v>
      </c>
      <c r="I15" s="64">
        <v>13631247</v>
      </c>
      <c r="J15" s="64">
        <v>451686</v>
      </c>
      <c r="K15" s="64">
        <v>3460584</v>
      </c>
      <c r="L15" s="64">
        <v>2172230</v>
      </c>
      <c r="M15" s="64">
        <v>6084500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19715747</v>
      </c>
      <c r="W15" s="64">
        <v>19850000</v>
      </c>
      <c r="X15" s="64">
        <v>-134253</v>
      </c>
      <c r="Y15" s="65">
        <v>-0.68</v>
      </c>
      <c r="Z15" s="66">
        <v>39700000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0</v>
      </c>
      <c r="C17" s="18">
        <v>0</v>
      </c>
      <c r="D17" s="63">
        <v>34120450</v>
      </c>
      <c r="E17" s="64">
        <v>34120450</v>
      </c>
      <c r="F17" s="64">
        <v>1507005</v>
      </c>
      <c r="G17" s="64">
        <v>3147033</v>
      </c>
      <c r="H17" s="64">
        <v>3163589</v>
      </c>
      <c r="I17" s="64">
        <v>7817627</v>
      </c>
      <c r="J17" s="64">
        <v>2647001</v>
      </c>
      <c r="K17" s="64">
        <v>2130799</v>
      </c>
      <c r="L17" s="64">
        <v>7044708</v>
      </c>
      <c r="M17" s="64">
        <v>11822508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19640135</v>
      </c>
      <c r="W17" s="64">
        <v>17060225</v>
      </c>
      <c r="X17" s="64">
        <v>2579910</v>
      </c>
      <c r="Y17" s="65">
        <v>15.12</v>
      </c>
      <c r="Z17" s="66">
        <v>34120450</v>
      </c>
    </row>
    <row r="18" spans="1:26" ht="13.5">
      <c r="A18" s="74" t="s">
        <v>42</v>
      </c>
      <c r="B18" s="75">
        <f>SUM(B11:B17)</f>
        <v>0</v>
      </c>
      <c r="C18" s="75">
        <f>SUM(C11:C17)</f>
        <v>0</v>
      </c>
      <c r="D18" s="76">
        <f aca="true" t="shared" si="1" ref="D18:Z18">SUM(D11:D17)</f>
        <v>119049409</v>
      </c>
      <c r="E18" s="77">
        <f t="shared" si="1"/>
        <v>119049409</v>
      </c>
      <c r="F18" s="77">
        <f t="shared" si="1"/>
        <v>9818157</v>
      </c>
      <c r="G18" s="77">
        <f t="shared" si="1"/>
        <v>11855228</v>
      </c>
      <c r="H18" s="77">
        <f t="shared" si="1"/>
        <v>9526368</v>
      </c>
      <c r="I18" s="77">
        <f t="shared" si="1"/>
        <v>31199753</v>
      </c>
      <c r="J18" s="77">
        <f t="shared" si="1"/>
        <v>6298580</v>
      </c>
      <c r="K18" s="77">
        <f t="shared" si="1"/>
        <v>8676953</v>
      </c>
      <c r="L18" s="77">
        <f t="shared" si="1"/>
        <v>12498054</v>
      </c>
      <c r="M18" s="77">
        <f t="shared" si="1"/>
        <v>27473587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58673340</v>
      </c>
      <c r="W18" s="77">
        <f t="shared" si="1"/>
        <v>59524705</v>
      </c>
      <c r="X18" s="77">
        <f t="shared" si="1"/>
        <v>-851365</v>
      </c>
      <c r="Y18" s="71">
        <f>+IF(W18&lt;&gt;0,(X18/W18)*100,0)</f>
        <v>-1.430271682992801</v>
      </c>
      <c r="Z18" s="78">
        <f t="shared" si="1"/>
        <v>119049409</v>
      </c>
    </row>
    <row r="19" spans="1:26" ht="13.5">
      <c r="A19" s="74" t="s">
        <v>43</v>
      </c>
      <c r="B19" s="79">
        <f>+B10-B18</f>
        <v>0</v>
      </c>
      <c r="C19" s="79">
        <f>+C10-C18</f>
        <v>0</v>
      </c>
      <c r="D19" s="80">
        <f aca="true" t="shared" si="2" ref="D19:Z19">+D10-D18</f>
        <v>8941</v>
      </c>
      <c r="E19" s="81">
        <f t="shared" si="2"/>
        <v>8941</v>
      </c>
      <c r="F19" s="81">
        <f t="shared" si="2"/>
        <v>6259312</v>
      </c>
      <c r="G19" s="81">
        <f t="shared" si="2"/>
        <v>11110386</v>
      </c>
      <c r="H19" s="81">
        <f t="shared" si="2"/>
        <v>4502163</v>
      </c>
      <c r="I19" s="81">
        <f t="shared" si="2"/>
        <v>21871861</v>
      </c>
      <c r="J19" s="81">
        <f t="shared" si="2"/>
        <v>2541436</v>
      </c>
      <c r="K19" s="81">
        <f t="shared" si="2"/>
        <v>10068218</v>
      </c>
      <c r="L19" s="81">
        <f t="shared" si="2"/>
        <v>-8280022</v>
      </c>
      <c r="M19" s="81">
        <f t="shared" si="2"/>
        <v>4329632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26201493</v>
      </c>
      <c r="W19" s="81">
        <f>IF(E10=E18,0,W10-W18)</f>
        <v>4470</v>
      </c>
      <c r="X19" s="81">
        <f t="shared" si="2"/>
        <v>26197023</v>
      </c>
      <c r="Y19" s="82">
        <f>+IF(W19&lt;&gt;0,(X19/W19)*100,0)</f>
        <v>586063.1543624161</v>
      </c>
      <c r="Z19" s="83">
        <f t="shared" si="2"/>
        <v>8941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3000000</v>
      </c>
      <c r="I20" s="64">
        <v>3000000</v>
      </c>
      <c r="J20" s="64">
        <v>0</v>
      </c>
      <c r="K20" s="64">
        <v>12888650</v>
      </c>
      <c r="L20" s="64">
        <v>3000000</v>
      </c>
      <c r="M20" s="64">
        <v>15888650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18888650</v>
      </c>
      <c r="W20" s="64">
        <v>0</v>
      </c>
      <c r="X20" s="64">
        <v>18888650</v>
      </c>
      <c r="Y20" s="65">
        <v>0</v>
      </c>
      <c r="Z20" s="66">
        <v>0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0</v>
      </c>
      <c r="C22" s="90">
        <f>SUM(C19:C21)</f>
        <v>0</v>
      </c>
      <c r="D22" s="91">
        <f aca="true" t="shared" si="3" ref="D22:Z22">SUM(D19:D21)</f>
        <v>8941</v>
      </c>
      <c r="E22" s="92">
        <f t="shared" si="3"/>
        <v>8941</v>
      </c>
      <c r="F22" s="92">
        <f t="shared" si="3"/>
        <v>6259312</v>
      </c>
      <c r="G22" s="92">
        <f t="shared" si="3"/>
        <v>11110386</v>
      </c>
      <c r="H22" s="92">
        <f t="shared" si="3"/>
        <v>7502163</v>
      </c>
      <c r="I22" s="92">
        <f t="shared" si="3"/>
        <v>24871861</v>
      </c>
      <c r="J22" s="92">
        <f t="shared" si="3"/>
        <v>2541436</v>
      </c>
      <c r="K22" s="92">
        <f t="shared" si="3"/>
        <v>22956868</v>
      </c>
      <c r="L22" s="92">
        <f t="shared" si="3"/>
        <v>-5280022</v>
      </c>
      <c r="M22" s="92">
        <f t="shared" si="3"/>
        <v>20218282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45090143</v>
      </c>
      <c r="W22" s="92">
        <f t="shared" si="3"/>
        <v>4470</v>
      </c>
      <c r="X22" s="92">
        <f t="shared" si="3"/>
        <v>45085673</v>
      </c>
      <c r="Y22" s="93">
        <f>+IF(W22&lt;&gt;0,(X22/W22)*100,0)</f>
        <v>1008628.0313199105</v>
      </c>
      <c r="Z22" s="94">
        <f t="shared" si="3"/>
        <v>8941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0</v>
      </c>
      <c r="C24" s="79">
        <f>SUM(C22:C23)</f>
        <v>0</v>
      </c>
      <c r="D24" s="80">
        <f aca="true" t="shared" si="4" ref="D24:Z24">SUM(D22:D23)</f>
        <v>8941</v>
      </c>
      <c r="E24" s="81">
        <f t="shared" si="4"/>
        <v>8941</v>
      </c>
      <c r="F24" s="81">
        <f t="shared" si="4"/>
        <v>6259312</v>
      </c>
      <c r="G24" s="81">
        <f t="shared" si="4"/>
        <v>11110386</v>
      </c>
      <c r="H24" s="81">
        <f t="shared" si="4"/>
        <v>7502163</v>
      </c>
      <c r="I24" s="81">
        <f t="shared" si="4"/>
        <v>24871861</v>
      </c>
      <c r="J24" s="81">
        <f t="shared" si="4"/>
        <v>2541436</v>
      </c>
      <c r="K24" s="81">
        <f t="shared" si="4"/>
        <v>22956868</v>
      </c>
      <c r="L24" s="81">
        <f t="shared" si="4"/>
        <v>-5280022</v>
      </c>
      <c r="M24" s="81">
        <f t="shared" si="4"/>
        <v>20218282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45090143</v>
      </c>
      <c r="W24" s="81">
        <f t="shared" si="4"/>
        <v>4470</v>
      </c>
      <c r="X24" s="81">
        <f t="shared" si="4"/>
        <v>45085673</v>
      </c>
      <c r="Y24" s="82">
        <f>+IF(W24&lt;&gt;0,(X24/W24)*100,0)</f>
        <v>1008628.0313199105</v>
      </c>
      <c r="Z24" s="83">
        <f t="shared" si="4"/>
        <v>8941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35483000</v>
      </c>
      <c r="E27" s="104">
        <v>35483000</v>
      </c>
      <c r="F27" s="104">
        <v>2855909</v>
      </c>
      <c r="G27" s="104">
        <v>2913215</v>
      </c>
      <c r="H27" s="104">
        <v>8252076</v>
      </c>
      <c r="I27" s="104">
        <v>14021200</v>
      </c>
      <c r="J27" s="104">
        <v>2420538</v>
      </c>
      <c r="K27" s="104">
        <v>3037754</v>
      </c>
      <c r="L27" s="104">
        <v>4405110</v>
      </c>
      <c r="M27" s="104">
        <v>9863402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23884602</v>
      </c>
      <c r="W27" s="104">
        <v>17741500</v>
      </c>
      <c r="X27" s="104">
        <v>6143102</v>
      </c>
      <c r="Y27" s="105">
        <v>34.63</v>
      </c>
      <c r="Z27" s="106">
        <v>35483000</v>
      </c>
    </row>
    <row r="28" spans="1:26" ht="13.5">
      <c r="A28" s="107" t="s">
        <v>44</v>
      </c>
      <c r="B28" s="18">
        <v>0</v>
      </c>
      <c r="C28" s="18">
        <v>0</v>
      </c>
      <c r="D28" s="63">
        <v>35483000</v>
      </c>
      <c r="E28" s="64">
        <v>35483000</v>
      </c>
      <c r="F28" s="64">
        <v>2855909</v>
      </c>
      <c r="G28" s="64">
        <v>2913215</v>
      </c>
      <c r="H28" s="64">
        <v>8252076</v>
      </c>
      <c r="I28" s="64">
        <v>14021200</v>
      </c>
      <c r="J28" s="64">
        <v>2420538</v>
      </c>
      <c r="K28" s="64">
        <v>3037754</v>
      </c>
      <c r="L28" s="64">
        <v>3004415</v>
      </c>
      <c r="M28" s="64">
        <v>8462707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22483907</v>
      </c>
      <c r="W28" s="64">
        <v>17741500</v>
      </c>
      <c r="X28" s="64">
        <v>4742407</v>
      </c>
      <c r="Y28" s="65">
        <v>26.73</v>
      </c>
      <c r="Z28" s="66">
        <v>35483000</v>
      </c>
    </row>
    <row r="29" spans="1:26" ht="13.5">
      <c r="A29" s="62" t="s">
        <v>103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1400695</v>
      </c>
      <c r="M29" s="64">
        <v>1400695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1400695</v>
      </c>
      <c r="W29" s="64">
        <v>0</v>
      </c>
      <c r="X29" s="64">
        <v>1400695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35483000</v>
      </c>
      <c r="E32" s="104">
        <f t="shared" si="5"/>
        <v>35483000</v>
      </c>
      <c r="F32" s="104">
        <f t="shared" si="5"/>
        <v>2855909</v>
      </c>
      <c r="G32" s="104">
        <f t="shared" si="5"/>
        <v>2913215</v>
      </c>
      <c r="H32" s="104">
        <f t="shared" si="5"/>
        <v>8252076</v>
      </c>
      <c r="I32" s="104">
        <f t="shared" si="5"/>
        <v>14021200</v>
      </c>
      <c r="J32" s="104">
        <f t="shared" si="5"/>
        <v>2420538</v>
      </c>
      <c r="K32" s="104">
        <f t="shared" si="5"/>
        <v>3037754</v>
      </c>
      <c r="L32" s="104">
        <f t="shared" si="5"/>
        <v>4405110</v>
      </c>
      <c r="M32" s="104">
        <f t="shared" si="5"/>
        <v>9863402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23884602</v>
      </c>
      <c r="W32" s="104">
        <f t="shared" si="5"/>
        <v>17741500</v>
      </c>
      <c r="X32" s="104">
        <f t="shared" si="5"/>
        <v>6143102</v>
      </c>
      <c r="Y32" s="105">
        <f>+IF(W32&lt;&gt;0,(X32/W32)*100,0)</f>
        <v>34.625606628526334</v>
      </c>
      <c r="Z32" s="106">
        <f t="shared" si="5"/>
        <v>35483000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0</v>
      </c>
      <c r="C35" s="18">
        <v>0</v>
      </c>
      <c r="D35" s="63">
        <v>41600000</v>
      </c>
      <c r="E35" s="64">
        <v>41600000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20800000</v>
      </c>
      <c r="X35" s="64">
        <v>-20800000</v>
      </c>
      <c r="Y35" s="65">
        <v>-100</v>
      </c>
      <c r="Z35" s="66">
        <v>41600000</v>
      </c>
    </row>
    <row r="36" spans="1:26" ht="13.5">
      <c r="A36" s="62" t="s">
        <v>53</v>
      </c>
      <c r="B36" s="18">
        <v>0</v>
      </c>
      <c r="C36" s="18">
        <v>0</v>
      </c>
      <c r="D36" s="63">
        <v>150487000</v>
      </c>
      <c r="E36" s="64">
        <v>150487000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75243500</v>
      </c>
      <c r="X36" s="64">
        <v>-75243500</v>
      </c>
      <c r="Y36" s="65">
        <v>-100</v>
      </c>
      <c r="Z36" s="66">
        <v>150487000</v>
      </c>
    </row>
    <row r="37" spans="1:26" ht="13.5">
      <c r="A37" s="62" t="s">
        <v>54</v>
      </c>
      <c r="B37" s="18">
        <v>0</v>
      </c>
      <c r="C37" s="18">
        <v>0</v>
      </c>
      <c r="D37" s="63">
        <v>53000000</v>
      </c>
      <c r="E37" s="64">
        <v>53000000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26500000</v>
      </c>
      <c r="X37" s="64">
        <v>-26500000</v>
      </c>
      <c r="Y37" s="65">
        <v>-100</v>
      </c>
      <c r="Z37" s="66">
        <v>53000000</v>
      </c>
    </row>
    <row r="38" spans="1:26" ht="13.5">
      <c r="A38" s="62" t="s">
        <v>55</v>
      </c>
      <c r="B38" s="18">
        <v>0</v>
      </c>
      <c r="C38" s="18">
        <v>0</v>
      </c>
      <c r="D38" s="63">
        <v>22600000</v>
      </c>
      <c r="E38" s="64">
        <v>22600000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11300000</v>
      </c>
      <c r="X38" s="64">
        <v>-11300000</v>
      </c>
      <c r="Y38" s="65">
        <v>-100</v>
      </c>
      <c r="Z38" s="66">
        <v>22600000</v>
      </c>
    </row>
    <row r="39" spans="1:26" ht="13.5">
      <c r="A39" s="62" t="s">
        <v>56</v>
      </c>
      <c r="B39" s="18">
        <v>0</v>
      </c>
      <c r="C39" s="18">
        <v>0</v>
      </c>
      <c r="D39" s="63">
        <v>116487000</v>
      </c>
      <c r="E39" s="64">
        <v>116487000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58243500</v>
      </c>
      <c r="X39" s="64">
        <v>-58243500</v>
      </c>
      <c r="Y39" s="65">
        <v>-100</v>
      </c>
      <c r="Z39" s="66">
        <v>116487000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0</v>
      </c>
      <c r="C42" s="18">
        <v>0</v>
      </c>
      <c r="D42" s="63">
        <v>28175680</v>
      </c>
      <c r="E42" s="64">
        <v>28175680</v>
      </c>
      <c r="F42" s="64">
        <v>9494587</v>
      </c>
      <c r="G42" s="64">
        <v>1307427</v>
      </c>
      <c r="H42" s="64">
        <v>6052814</v>
      </c>
      <c r="I42" s="64">
        <v>16854828</v>
      </c>
      <c r="J42" s="64">
        <v>1273211</v>
      </c>
      <c r="K42" s="64">
        <v>26213694</v>
      </c>
      <c r="L42" s="64">
        <v>-14666929</v>
      </c>
      <c r="M42" s="64">
        <v>12819976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29674804</v>
      </c>
      <c r="W42" s="64">
        <v>22917840</v>
      </c>
      <c r="X42" s="64">
        <v>6756964</v>
      </c>
      <c r="Y42" s="65">
        <v>29.48</v>
      </c>
      <c r="Z42" s="66">
        <v>28175680</v>
      </c>
    </row>
    <row r="43" spans="1:26" ht="13.5">
      <c r="A43" s="62" t="s">
        <v>59</v>
      </c>
      <c r="B43" s="18">
        <v>0</v>
      </c>
      <c r="C43" s="18">
        <v>0</v>
      </c>
      <c r="D43" s="63">
        <v>-36234680</v>
      </c>
      <c r="E43" s="64">
        <v>-36234680</v>
      </c>
      <c r="F43" s="64">
        <v>-2855909</v>
      </c>
      <c r="G43" s="64">
        <v>-2913215</v>
      </c>
      <c r="H43" s="64">
        <v>-8252076</v>
      </c>
      <c r="I43" s="64">
        <v>-14021200</v>
      </c>
      <c r="J43" s="64">
        <v>-2420538</v>
      </c>
      <c r="K43" s="64">
        <v>-3037754</v>
      </c>
      <c r="L43" s="64">
        <v>0</v>
      </c>
      <c r="M43" s="64">
        <v>-5458292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-19479492</v>
      </c>
      <c r="W43" s="64">
        <v>-18217000</v>
      </c>
      <c r="X43" s="64">
        <v>-1262492</v>
      </c>
      <c r="Y43" s="65">
        <v>6.93</v>
      </c>
      <c r="Z43" s="66">
        <v>-36234680</v>
      </c>
    </row>
    <row r="44" spans="1:26" ht="13.5">
      <c r="A44" s="62" t="s">
        <v>60</v>
      </c>
      <c r="B44" s="18">
        <v>0</v>
      </c>
      <c r="C44" s="18">
        <v>0</v>
      </c>
      <c r="D44" s="63">
        <v>40000</v>
      </c>
      <c r="E44" s="64">
        <v>40000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-80000</v>
      </c>
      <c r="X44" s="64">
        <v>80000</v>
      </c>
      <c r="Y44" s="65">
        <v>-100</v>
      </c>
      <c r="Z44" s="66">
        <v>40000</v>
      </c>
    </row>
    <row r="45" spans="1:26" ht="13.5">
      <c r="A45" s="74" t="s">
        <v>61</v>
      </c>
      <c r="B45" s="21">
        <v>0</v>
      </c>
      <c r="C45" s="21">
        <v>0</v>
      </c>
      <c r="D45" s="103">
        <v>7481000</v>
      </c>
      <c r="E45" s="104">
        <v>7481000</v>
      </c>
      <c r="F45" s="104">
        <v>17345642</v>
      </c>
      <c r="G45" s="104">
        <v>15739854</v>
      </c>
      <c r="H45" s="104">
        <v>13540592</v>
      </c>
      <c r="I45" s="104">
        <v>13540592</v>
      </c>
      <c r="J45" s="104">
        <v>12393265</v>
      </c>
      <c r="K45" s="104">
        <v>35569205</v>
      </c>
      <c r="L45" s="104">
        <v>20902276</v>
      </c>
      <c r="M45" s="104">
        <v>20902276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20902276</v>
      </c>
      <c r="W45" s="104">
        <v>20120840</v>
      </c>
      <c r="X45" s="104">
        <v>781436</v>
      </c>
      <c r="Y45" s="105">
        <v>3.88</v>
      </c>
      <c r="Z45" s="106">
        <v>7481000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4"/>
      <c r="R47" s="124"/>
      <c r="S47" s="124"/>
      <c r="T47" s="124"/>
      <c r="U47" s="124"/>
      <c r="V47" s="123" t="s">
        <v>94</v>
      </c>
      <c r="W47" s="123" t="s">
        <v>95</v>
      </c>
      <c r="X47" s="123" t="s">
        <v>96</v>
      </c>
      <c r="Y47" s="123" t="s">
        <v>97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3242439</v>
      </c>
      <c r="C49" s="56">
        <v>0</v>
      </c>
      <c r="D49" s="133">
        <v>2364440</v>
      </c>
      <c r="E49" s="58">
        <v>3431494</v>
      </c>
      <c r="F49" s="58">
        <v>0</v>
      </c>
      <c r="G49" s="58">
        <v>0</v>
      </c>
      <c r="H49" s="58">
        <v>0</v>
      </c>
      <c r="I49" s="58">
        <v>1835841</v>
      </c>
      <c r="J49" s="58">
        <v>0</v>
      </c>
      <c r="K49" s="58">
        <v>0</v>
      </c>
      <c r="L49" s="58">
        <v>0</v>
      </c>
      <c r="M49" s="58">
        <v>1848602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2364294</v>
      </c>
      <c r="W49" s="58">
        <v>7643389</v>
      </c>
      <c r="X49" s="58">
        <v>31943929</v>
      </c>
      <c r="Y49" s="58">
        <v>54674428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5095050</v>
      </c>
      <c r="C51" s="56">
        <v>0</v>
      </c>
      <c r="D51" s="133">
        <v>4833315</v>
      </c>
      <c r="E51" s="58">
        <v>4452937</v>
      </c>
      <c r="F51" s="58">
        <v>0</v>
      </c>
      <c r="G51" s="58">
        <v>0</v>
      </c>
      <c r="H51" s="58">
        <v>0</v>
      </c>
      <c r="I51" s="58">
        <v>13179338</v>
      </c>
      <c r="J51" s="58">
        <v>0</v>
      </c>
      <c r="K51" s="58">
        <v>0</v>
      </c>
      <c r="L51" s="58">
        <v>0</v>
      </c>
      <c r="M51" s="58">
        <v>17832624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45393264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64.97872771179269</v>
      </c>
      <c r="E58" s="7">
        <f t="shared" si="6"/>
        <v>64.97872771179269</v>
      </c>
      <c r="F58" s="7">
        <f t="shared" si="6"/>
        <v>62.523448104339316</v>
      </c>
      <c r="G58" s="7">
        <f t="shared" si="6"/>
        <v>97.08837881057804</v>
      </c>
      <c r="H58" s="7">
        <f t="shared" si="6"/>
        <v>112.29027436806692</v>
      </c>
      <c r="I58" s="7">
        <f t="shared" si="6"/>
        <v>90.30527028842738</v>
      </c>
      <c r="J58" s="7">
        <f t="shared" si="6"/>
        <v>71.11311721727188</v>
      </c>
      <c r="K58" s="7">
        <f t="shared" si="6"/>
        <v>99.5209460155929</v>
      </c>
      <c r="L58" s="7">
        <f t="shared" si="6"/>
        <v>89.94739045688715</v>
      </c>
      <c r="M58" s="7">
        <f t="shared" si="6"/>
        <v>84.8700868655034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87.3935245824625</v>
      </c>
      <c r="W58" s="7">
        <f t="shared" si="6"/>
        <v>64.31907885137305</v>
      </c>
      <c r="X58" s="7">
        <f t="shared" si="6"/>
        <v>0</v>
      </c>
      <c r="Y58" s="7">
        <f t="shared" si="6"/>
        <v>0</v>
      </c>
      <c r="Z58" s="8">
        <f t="shared" si="6"/>
        <v>64.97872771179269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80.54529430789134</v>
      </c>
      <c r="E59" s="10">
        <f t="shared" si="7"/>
        <v>80.54529430789134</v>
      </c>
      <c r="F59" s="10">
        <f t="shared" si="7"/>
        <v>74.77211787596114</v>
      </c>
      <c r="G59" s="10">
        <f t="shared" si="7"/>
        <v>89.24202775563937</v>
      </c>
      <c r="H59" s="10">
        <f t="shared" si="7"/>
        <v>100.94087591240877</v>
      </c>
      <c r="I59" s="10">
        <f t="shared" si="7"/>
        <v>87.81110223552814</v>
      </c>
      <c r="J59" s="10">
        <f t="shared" si="7"/>
        <v>81.10828958534326</v>
      </c>
      <c r="K59" s="10">
        <f t="shared" si="7"/>
        <v>74.16605204249316</v>
      </c>
      <c r="L59" s="10">
        <f t="shared" si="7"/>
        <v>63.68428911814162</v>
      </c>
      <c r="M59" s="10">
        <f t="shared" si="7"/>
        <v>73.00392080724406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80.27225454064185</v>
      </c>
      <c r="W59" s="10">
        <f t="shared" si="7"/>
        <v>74.69686287192755</v>
      </c>
      <c r="X59" s="10">
        <f t="shared" si="7"/>
        <v>0</v>
      </c>
      <c r="Y59" s="10">
        <f t="shared" si="7"/>
        <v>0</v>
      </c>
      <c r="Z59" s="11">
        <f t="shared" si="7"/>
        <v>80.54529430789134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62.99975330570358</v>
      </c>
      <c r="E60" s="13">
        <f t="shared" si="7"/>
        <v>62.99975330570358</v>
      </c>
      <c r="F60" s="13">
        <f t="shared" si="7"/>
        <v>61.43439891648643</v>
      </c>
      <c r="G60" s="13">
        <f t="shared" si="7"/>
        <v>97.72343141515269</v>
      </c>
      <c r="H60" s="13">
        <f t="shared" si="7"/>
        <v>113.24848398944955</v>
      </c>
      <c r="I60" s="13">
        <f t="shared" si="7"/>
        <v>90.51638120758797</v>
      </c>
      <c r="J60" s="13">
        <f t="shared" si="7"/>
        <v>70.52143180629155</v>
      </c>
      <c r="K60" s="13">
        <f t="shared" si="7"/>
        <v>101.70372107297278</v>
      </c>
      <c r="L60" s="13">
        <f t="shared" si="7"/>
        <v>92.28343364666512</v>
      </c>
      <c r="M60" s="13">
        <f t="shared" si="7"/>
        <v>85.76525358894813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87.96103243905029</v>
      </c>
      <c r="W60" s="13">
        <f t="shared" si="7"/>
        <v>62.99975330570358</v>
      </c>
      <c r="X60" s="13">
        <f t="shared" si="7"/>
        <v>0</v>
      </c>
      <c r="Y60" s="13">
        <f t="shared" si="7"/>
        <v>0</v>
      </c>
      <c r="Z60" s="14">
        <f t="shared" si="7"/>
        <v>62.99975330570358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63</v>
      </c>
      <c r="E61" s="13">
        <f t="shared" si="7"/>
        <v>63</v>
      </c>
      <c r="F61" s="13">
        <f t="shared" si="7"/>
        <v>65.25742658007843</v>
      </c>
      <c r="G61" s="13">
        <f t="shared" si="7"/>
        <v>112.88520380142499</v>
      </c>
      <c r="H61" s="13">
        <f t="shared" si="7"/>
        <v>141.70940687748129</v>
      </c>
      <c r="I61" s="13">
        <f t="shared" si="7"/>
        <v>105.5567448893169</v>
      </c>
      <c r="J61" s="13">
        <f t="shared" si="7"/>
        <v>79.70220378493632</v>
      </c>
      <c r="K61" s="13">
        <f t="shared" si="7"/>
        <v>116.5634510268506</v>
      </c>
      <c r="L61" s="13">
        <f t="shared" si="7"/>
        <v>111.64472638498069</v>
      </c>
      <c r="M61" s="13">
        <f t="shared" si="7"/>
        <v>98.8820739013843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101.87494300302129</v>
      </c>
      <c r="W61" s="13">
        <f t="shared" si="7"/>
        <v>63</v>
      </c>
      <c r="X61" s="13">
        <f t="shared" si="7"/>
        <v>0</v>
      </c>
      <c r="Y61" s="13">
        <f t="shared" si="7"/>
        <v>0</v>
      </c>
      <c r="Z61" s="14">
        <f t="shared" si="7"/>
        <v>63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63.00017128175849</v>
      </c>
      <c r="E62" s="13">
        <f t="shared" si="7"/>
        <v>63.00017128175849</v>
      </c>
      <c r="F62" s="13">
        <f t="shared" si="7"/>
        <v>68.63263229643094</v>
      </c>
      <c r="G62" s="13">
        <f t="shared" si="7"/>
        <v>74.79424471682991</v>
      </c>
      <c r="H62" s="13">
        <f t="shared" si="7"/>
        <v>57.55893940341442</v>
      </c>
      <c r="I62" s="13">
        <f t="shared" si="7"/>
        <v>66.26054032854147</v>
      </c>
      <c r="J62" s="13">
        <f t="shared" si="7"/>
        <v>39.23212265546147</v>
      </c>
      <c r="K62" s="13">
        <f t="shared" si="7"/>
        <v>108.88250007473917</v>
      </c>
      <c r="L62" s="13">
        <f t="shared" si="7"/>
        <v>53.106163673877596</v>
      </c>
      <c r="M62" s="13">
        <f t="shared" si="7"/>
        <v>61.95793072117812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63.97578011091232</v>
      </c>
      <c r="W62" s="13">
        <f t="shared" si="7"/>
        <v>63.00017128175849</v>
      </c>
      <c r="X62" s="13">
        <f t="shared" si="7"/>
        <v>0</v>
      </c>
      <c r="Y62" s="13">
        <f t="shared" si="7"/>
        <v>0</v>
      </c>
      <c r="Z62" s="14">
        <f t="shared" si="7"/>
        <v>63.00017128175849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62.99700584572977</v>
      </c>
      <c r="E63" s="13">
        <f t="shared" si="7"/>
        <v>62.99700584572977</v>
      </c>
      <c r="F63" s="13">
        <f t="shared" si="7"/>
        <v>48.83333260220129</v>
      </c>
      <c r="G63" s="13">
        <f t="shared" si="7"/>
        <v>48.03448988657305</v>
      </c>
      <c r="H63" s="13">
        <f t="shared" si="7"/>
        <v>49.94934811796944</v>
      </c>
      <c r="I63" s="13">
        <f t="shared" si="7"/>
        <v>48.93920655945605</v>
      </c>
      <c r="J63" s="13">
        <f t="shared" si="7"/>
        <v>36.588844516610344</v>
      </c>
      <c r="K63" s="13">
        <f t="shared" si="7"/>
        <v>42.68302061749202</v>
      </c>
      <c r="L63" s="13">
        <f t="shared" si="7"/>
        <v>32.63509184577983</v>
      </c>
      <c r="M63" s="13">
        <f t="shared" si="7"/>
        <v>37.29971323054318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43.11758552969155</v>
      </c>
      <c r="W63" s="13">
        <f t="shared" si="7"/>
        <v>62.99700584572977</v>
      </c>
      <c r="X63" s="13">
        <f t="shared" si="7"/>
        <v>0</v>
      </c>
      <c r="Y63" s="13">
        <f t="shared" si="7"/>
        <v>0</v>
      </c>
      <c r="Z63" s="14">
        <f t="shared" si="7"/>
        <v>62.99700584572977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63</v>
      </c>
      <c r="E64" s="13">
        <f t="shared" si="7"/>
        <v>63</v>
      </c>
      <c r="F64" s="13">
        <f t="shared" si="7"/>
        <v>44.945227112034466</v>
      </c>
      <c r="G64" s="13">
        <f t="shared" si="7"/>
        <v>48.02368024179825</v>
      </c>
      <c r="H64" s="13">
        <f t="shared" si="7"/>
        <v>50.36361066172429</v>
      </c>
      <c r="I64" s="13">
        <f t="shared" si="7"/>
        <v>47.769979836503744</v>
      </c>
      <c r="J64" s="13">
        <f t="shared" si="7"/>
        <v>32.40653702136431</v>
      </c>
      <c r="K64" s="13">
        <f t="shared" si="7"/>
        <v>50.26599814894439</v>
      </c>
      <c r="L64" s="13">
        <f t="shared" si="7"/>
        <v>42.94473624115095</v>
      </c>
      <c r="M64" s="13">
        <f t="shared" si="7"/>
        <v>41.35248458977006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44.741832871043016</v>
      </c>
      <c r="W64" s="13">
        <f t="shared" si="7"/>
        <v>63</v>
      </c>
      <c r="X64" s="13">
        <f t="shared" si="7"/>
        <v>0</v>
      </c>
      <c r="Y64" s="13">
        <f t="shared" si="7"/>
        <v>0</v>
      </c>
      <c r="Z64" s="14">
        <f t="shared" si="7"/>
        <v>63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/>
      <c r="C67" s="23"/>
      <c r="D67" s="24">
        <v>54827200</v>
      </c>
      <c r="E67" s="25">
        <v>54827200</v>
      </c>
      <c r="F67" s="25">
        <v>3795616</v>
      </c>
      <c r="G67" s="25">
        <v>4139103</v>
      </c>
      <c r="H67" s="25">
        <v>3519360</v>
      </c>
      <c r="I67" s="25">
        <v>11454079</v>
      </c>
      <c r="J67" s="25">
        <v>5545292</v>
      </c>
      <c r="K67" s="25">
        <v>3899978</v>
      </c>
      <c r="L67" s="25">
        <v>3771369</v>
      </c>
      <c r="M67" s="25">
        <v>13216639</v>
      </c>
      <c r="N67" s="25"/>
      <c r="O67" s="25"/>
      <c r="P67" s="25"/>
      <c r="Q67" s="25"/>
      <c r="R67" s="25"/>
      <c r="S67" s="25"/>
      <c r="T67" s="25"/>
      <c r="U67" s="25"/>
      <c r="V67" s="25">
        <v>24670718</v>
      </c>
      <c r="W67" s="25">
        <v>27413600</v>
      </c>
      <c r="X67" s="25"/>
      <c r="Y67" s="24"/>
      <c r="Z67" s="26">
        <v>54827200</v>
      </c>
    </row>
    <row r="68" spans="1:26" ht="13.5" hidden="1">
      <c r="A68" s="36" t="s">
        <v>31</v>
      </c>
      <c r="B68" s="18"/>
      <c r="C68" s="18"/>
      <c r="D68" s="19">
        <v>6184000</v>
      </c>
      <c r="E68" s="20">
        <v>6184000</v>
      </c>
      <c r="F68" s="20">
        <v>309919</v>
      </c>
      <c r="G68" s="20">
        <v>309919</v>
      </c>
      <c r="H68" s="20">
        <v>274000</v>
      </c>
      <c r="I68" s="20">
        <v>893838</v>
      </c>
      <c r="J68" s="20">
        <v>309919</v>
      </c>
      <c r="K68" s="20">
        <v>309132</v>
      </c>
      <c r="L68" s="20">
        <v>308054</v>
      </c>
      <c r="M68" s="20">
        <v>927105</v>
      </c>
      <c r="N68" s="20"/>
      <c r="O68" s="20"/>
      <c r="P68" s="20"/>
      <c r="Q68" s="20"/>
      <c r="R68" s="20"/>
      <c r="S68" s="20"/>
      <c r="T68" s="20"/>
      <c r="U68" s="20"/>
      <c r="V68" s="20">
        <v>1820943</v>
      </c>
      <c r="W68" s="20">
        <v>3092000</v>
      </c>
      <c r="X68" s="20"/>
      <c r="Y68" s="19"/>
      <c r="Z68" s="22">
        <v>6184000</v>
      </c>
    </row>
    <row r="69" spans="1:26" ht="13.5" hidden="1">
      <c r="A69" s="37" t="s">
        <v>32</v>
      </c>
      <c r="B69" s="18"/>
      <c r="C69" s="18"/>
      <c r="D69" s="19">
        <v>48643200</v>
      </c>
      <c r="E69" s="20">
        <v>48643200</v>
      </c>
      <c r="F69" s="20">
        <v>3485697</v>
      </c>
      <c r="G69" s="20">
        <v>3829184</v>
      </c>
      <c r="H69" s="20">
        <v>3245360</v>
      </c>
      <c r="I69" s="20">
        <v>10560241</v>
      </c>
      <c r="J69" s="20">
        <v>5235373</v>
      </c>
      <c r="K69" s="20">
        <v>3590846</v>
      </c>
      <c r="L69" s="20">
        <v>3463315</v>
      </c>
      <c r="M69" s="20">
        <v>12289534</v>
      </c>
      <c r="N69" s="20"/>
      <c r="O69" s="20"/>
      <c r="P69" s="20"/>
      <c r="Q69" s="20"/>
      <c r="R69" s="20"/>
      <c r="S69" s="20"/>
      <c r="T69" s="20"/>
      <c r="U69" s="20"/>
      <c r="V69" s="20">
        <v>22849775</v>
      </c>
      <c r="W69" s="20">
        <v>24321600</v>
      </c>
      <c r="X69" s="20"/>
      <c r="Y69" s="19"/>
      <c r="Z69" s="22">
        <v>48643200</v>
      </c>
    </row>
    <row r="70" spans="1:26" ht="13.5" hidden="1">
      <c r="A70" s="38" t="s">
        <v>106</v>
      </c>
      <c r="B70" s="18"/>
      <c r="C70" s="18"/>
      <c r="D70" s="19">
        <v>37408000</v>
      </c>
      <c r="E70" s="20">
        <v>37408000</v>
      </c>
      <c r="F70" s="20">
        <v>2506268</v>
      </c>
      <c r="G70" s="20">
        <v>2849563</v>
      </c>
      <c r="H70" s="20">
        <v>2216102</v>
      </c>
      <c r="I70" s="20">
        <v>7571933</v>
      </c>
      <c r="J70" s="20">
        <v>4131483</v>
      </c>
      <c r="K70" s="20">
        <v>2660611</v>
      </c>
      <c r="L70" s="20">
        <v>2522833</v>
      </c>
      <c r="M70" s="20">
        <v>9314927</v>
      </c>
      <c r="N70" s="20"/>
      <c r="O70" s="20"/>
      <c r="P70" s="20"/>
      <c r="Q70" s="20"/>
      <c r="R70" s="20"/>
      <c r="S70" s="20"/>
      <c r="T70" s="20"/>
      <c r="U70" s="20"/>
      <c r="V70" s="20">
        <v>16886860</v>
      </c>
      <c r="W70" s="20">
        <v>18704000</v>
      </c>
      <c r="X70" s="20"/>
      <c r="Y70" s="19"/>
      <c r="Z70" s="22">
        <v>37408000</v>
      </c>
    </row>
    <row r="71" spans="1:26" ht="13.5" hidden="1">
      <c r="A71" s="38" t="s">
        <v>107</v>
      </c>
      <c r="B71" s="18"/>
      <c r="C71" s="18"/>
      <c r="D71" s="19">
        <v>3503000</v>
      </c>
      <c r="E71" s="20">
        <v>3503000</v>
      </c>
      <c r="F71" s="20">
        <v>202462</v>
      </c>
      <c r="G71" s="20">
        <v>204612</v>
      </c>
      <c r="H71" s="20">
        <v>255856</v>
      </c>
      <c r="I71" s="20">
        <v>662930</v>
      </c>
      <c r="J71" s="20">
        <v>327943</v>
      </c>
      <c r="K71" s="20">
        <v>200698</v>
      </c>
      <c r="L71" s="20">
        <v>221978</v>
      </c>
      <c r="M71" s="20">
        <v>750619</v>
      </c>
      <c r="N71" s="20"/>
      <c r="O71" s="20"/>
      <c r="P71" s="20"/>
      <c r="Q71" s="20"/>
      <c r="R71" s="20"/>
      <c r="S71" s="20"/>
      <c r="T71" s="20"/>
      <c r="U71" s="20"/>
      <c r="V71" s="20">
        <v>1413549</v>
      </c>
      <c r="W71" s="20">
        <v>1751500</v>
      </c>
      <c r="X71" s="20"/>
      <c r="Y71" s="19"/>
      <c r="Z71" s="22">
        <v>3503000</v>
      </c>
    </row>
    <row r="72" spans="1:26" ht="13.5" hidden="1">
      <c r="A72" s="38" t="s">
        <v>108</v>
      </c>
      <c r="B72" s="18"/>
      <c r="C72" s="18"/>
      <c r="D72" s="19">
        <v>4208200</v>
      </c>
      <c r="E72" s="20">
        <v>4208200</v>
      </c>
      <c r="F72" s="20">
        <v>455914</v>
      </c>
      <c r="G72" s="20">
        <v>454742</v>
      </c>
      <c r="H72" s="20">
        <v>455067</v>
      </c>
      <c r="I72" s="20">
        <v>1365723</v>
      </c>
      <c r="J72" s="20">
        <v>455740</v>
      </c>
      <c r="K72" s="20">
        <v>455099</v>
      </c>
      <c r="L72" s="20">
        <v>455764</v>
      </c>
      <c r="M72" s="20">
        <v>1366603</v>
      </c>
      <c r="N72" s="20"/>
      <c r="O72" s="20"/>
      <c r="P72" s="20"/>
      <c r="Q72" s="20"/>
      <c r="R72" s="20"/>
      <c r="S72" s="20"/>
      <c r="T72" s="20"/>
      <c r="U72" s="20"/>
      <c r="V72" s="20">
        <v>2732326</v>
      </c>
      <c r="W72" s="20">
        <v>2104100</v>
      </c>
      <c r="X72" s="20"/>
      <c r="Y72" s="19"/>
      <c r="Z72" s="22">
        <v>4208200</v>
      </c>
    </row>
    <row r="73" spans="1:26" ht="13.5" hidden="1">
      <c r="A73" s="38" t="s">
        <v>109</v>
      </c>
      <c r="B73" s="18"/>
      <c r="C73" s="18"/>
      <c r="D73" s="19">
        <v>3524000</v>
      </c>
      <c r="E73" s="20">
        <v>3524000</v>
      </c>
      <c r="F73" s="20">
        <v>321053</v>
      </c>
      <c r="G73" s="20">
        <v>320267</v>
      </c>
      <c r="H73" s="20">
        <v>318335</v>
      </c>
      <c r="I73" s="20">
        <v>959655</v>
      </c>
      <c r="J73" s="20">
        <v>320207</v>
      </c>
      <c r="K73" s="20">
        <v>274438</v>
      </c>
      <c r="L73" s="20">
        <v>262740</v>
      </c>
      <c r="M73" s="20">
        <v>857385</v>
      </c>
      <c r="N73" s="20"/>
      <c r="O73" s="20"/>
      <c r="P73" s="20"/>
      <c r="Q73" s="20"/>
      <c r="R73" s="20"/>
      <c r="S73" s="20"/>
      <c r="T73" s="20"/>
      <c r="U73" s="20"/>
      <c r="V73" s="20">
        <v>1817040</v>
      </c>
      <c r="W73" s="20">
        <v>1762000</v>
      </c>
      <c r="X73" s="20"/>
      <c r="Y73" s="19"/>
      <c r="Z73" s="22">
        <v>3524000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113</v>
      </c>
      <c r="B76" s="31"/>
      <c r="C76" s="31"/>
      <c r="D76" s="32">
        <v>35626017</v>
      </c>
      <c r="E76" s="33">
        <v>35626017</v>
      </c>
      <c r="F76" s="33">
        <v>2373150</v>
      </c>
      <c r="G76" s="33">
        <v>4018588</v>
      </c>
      <c r="H76" s="33">
        <v>3951899</v>
      </c>
      <c r="I76" s="33">
        <v>10343637</v>
      </c>
      <c r="J76" s="33">
        <v>3943430</v>
      </c>
      <c r="K76" s="33">
        <v>3881295</v>
      </c>
      <c r="L76" s="33">
        <v>3392248</v>
      </c>
      <c r="M76" s="33">
        <v>11216973</v>
      </c>
      <c r="N76" s="33"/>
      <c r="O76" s="33"/>
      <c r="P76" s="33"/>
      <c r="Q76" s="33"/>
      <c r="R76" s="33"/>
      <c r="S76" s="33"/>
      <c r="T76" s="33"/>
      <c r="U76" s="33"/>
      <c r="V76" s="33">
        <v>21560610</v>
      </c>
      <c r="W76" s="33">
        <v>17632175</v>
      </c>
      <c r="X76" s="33"/>
      <c r="Y76" s="32"/>
      <c r="Z76" s="34">
        <v>35626017</v>
      </c>
    </row>
    <row r="77" spans="1:26" ht="13.5" hidden="1">
      <c r="A77" s="36" t="s">
        <v>31</v>
      </c>
      <c r="B77" s="18"/>
      <c r="C77" s="18"/>
      <c r="D77" s="19">
        <v>4980921</v>
      </c>
      <c r="E77" s="20">
        <v>4980921</v>
      </c>
      <c r="F77" s="20">
        <v>231733</v>
      </c>
      <c r="G77" s="20">
        <v>276578</v>
      </c>
      <c r="H77" s="20">
        <v>276578</v>
      </c>
      <c r="I77" s="20">
        <v>784889</v>
      </c>
      <c r="J77" s="20">
        <v>251370</v>
      </c>
      <c r="K77" s="20">
        <v>229271</v>
      </c>
      <c r="L77" s="20">
        <v>196182</v>
      </c>
      <c r="M77" s="20">
        <v>676823</v>
      </c>
      <c r="N77" s="20"/>
      <c r="O77" s="20"/>
      <c r="P77" s="20"/>
      <c r="Q77" s="20"/>
      <c r="R77" s="20"/>
      <c r="S77" s="20"/>
      <c r="T77" s="20"/>
      <c r="U77" s="20"/>
      <c r="V77" s="20">
        <v>1461712</v>
      </c>
      <c r="W77" s="20">
        <v>2309627</v>
      </c>
      <c r="X77" s="20"/>
      <c r="Y77" s="19"/>
      <c r="Z77" s="22">
        <v>4980921</v>
      </c>
    </row>
    <row r="78" spans="1:26" ht="13.5" hidden="1">
      <c r="A78" s="37" t="s">
        <v>32</v>
      </c>
      <c r="B78" s="18"/>
      <c r="C78" s="18"/>
      <c r="D78" s="19">
        <v>30645096</v>
      </c>
      <c r="E78" s="20">
        <v>30645096</v>
      </c>
      <c r="F78" s="20">
        <v>2141417</v>
      </c>
      <c r="G78" s="20">
        <v>3742010</v>
      </c>
      <c r="H78" s="20">
        <v>3675321</v>
      </c>
      <c r="I78" s="20">
        <v>9558748</v>
      </c>
      <c r="J78" s="20">
        <v>3692060</v>
      </c>
      <c r="K78" s="20">
        <v>3652024</v>
      </c>
      <c r="L78" s="20">
        <v>3196066</v>
      </c>
      <c r="M78" s="20">
        <v>10540150</v>
      </c>
      <c r="N78" s="20"/>
      <c r="O78" s="20"/>
      <c r="P78" s="20"/>
      <c r="Q78" s="20"/>
      <c r="R78" s="20"/>
      <c r="S78" s="20"/>
      <c r="T78" s="20"/>
      <c r="U78" s="20"/>
      <c r="V78" s="20">
        <v>20098898</v>
      </c>
      <c r="W78" s="20">
        <v>15322548</v>
      </c>
      <c r="X78" s="20"/>
      <c r="Y78" s="19"/>
      <c r="Z78" s="22">
        <v>30645096</v>
      </c>
    </row>
    <row r="79" spans="1:26" ht="13.5" hidden="1">
      <c r="A79" s="38" t="s">
        <v>106</v>
      </c>
      <c r="B79" s="18"/>
      <c r="C79" s="18"/>
      <c r="D79" s="19">
        <v>23567040</v>
      </c>
      <c r="E79" s="20">
        <v>23567040</v>
      </c>
      <c r="F79" s="20">
        <v>1635526</v>
      </c>
      <c r="G79" s="20">
        <v>3216735</v>
      </c>
      <c r="H79" s="20">
        <v>3140425</v>
      </c>
      <c r="I79" s="20">
        <v>7992686</v>
      </c>
      <c r="J79" s="20">
        <v>3292883</v>
      </c>
      <c r="K79" s="20">
        <v>3101300</v>
      </c>
      <c r="L79" s="20">
        <v>2816610</v>
      </c>
      <c r="M79" s="20">
        <v>9210793</v>
      </c>
      <c r="N79" s="20"/>
      <c r="O79" s="20"/>
      <c r="P79" s="20"/>
      <c r="Q79" s="20"/>
      <c r="R79" s="20"/>
      <c r="S79" s="20"/>
      <c r="T79" s="20"/>
      <c r="U79" s="20"/>
      <c r="V79" s="20">
        <v>17203479</v>
      </c>
      <c r="W79" s="20">
        <v>11783520</v>
      </c>
      <c r="X79" s="20"/>
      <c r="Y79" s="19"/>
      <c r="Z79" s="22">
        <v>23567040</v>
      </c>
    </row>
    <row r="80" spans="1:26" ht="13.5" hidden="1">
      <c r="A80" s="38" t="s">
        <v>107</v>
      </c>
      <c r="B80" s="18"/>
      <c r="C80" s="18"/>
      <c r="D80" s="19">
        <v>2206896</v>
      </c>
      <c r="E80" s="20">
        <v>2206896</v>
      </c>
      <c r="F80" s="20">
        <v>138955</v>
      </c>
      <c r="G80" s="20">
        <v>153038</v>
      </c>
      <c r="H80" s="20">
        <v>147268</v>
      </c>
      <c r="I80" s="20">
        <v>439261</v>
      </c>
      <c r="J80" s="20">
        <v>128659</v>
      </c>
      <c r="K80" s="20">
        <v>218525</v>
      </c>
      <c r="L80" s="20">
        <v>117884</v>
      </c>
      <c r="M80" s="20">
        <v>465068</v>
      </c>
      <c r="N80" s="20"/>
      <c r="O80" s="20"/>
      <c r="P80" s="20"/>
      <c r="Q80" s="20"/>
      <c r="R80" s="20"/>
      <c r="S80" s="20"/>
      <c r="T80" s="20"/>
      <c r="U80" s="20"/>
      <c r="V80" s="20">
        <v>904329</v>
      </c>
      <c r="W80" s="20">
        <v>1103448</v>
      </c>
      <c r="X80" s="20"/>
      <c r="Y80" s="19"/>
      <c r="Z80" s="22">
        <v>2206896</v>
      </c>
    </row>
    <row r="81" spans="1:26" ht="13.5" hidden="1">
      <c r="A81" s="38" t="s">
        <v>108</v>
      </c>
      <c r="B81" s="18"/>
      <c r="C81" s="18"/>
      <c r="D81" s="19">
        <v>2651040</v>
      </c>
      <c r="E81" s="20">
        <v>2651040</v>
      </c>
      <c r="F81" s="20">
        <v>222638</v>
      </c>
      <c r="G81" s="20">
        <v>218433</v>
      </c>
      <c r="H81" s="20">
        <v>227303</v>
      </c>
      <c r="I81" s="20">
        <v>668374</v>
      </c>
      <c r="J81" s="20">
        <v>166750</v>
      </c>
      <c r="K81" s="20">
        <v>194250</v>
      </c>
      <c r="L81" s="20">
        <v>148739</v>
      </c>
      <c r="M81" s="20">
        <v>509739</v>
      </c>
      <c r="N81" s="20"/>
      <c r="O81" s="20"/>
      <c r="P81" s="20"/>
      <c r="Q81" s="20"/>
      <c r="R81" s="20"/>
      <c r="S81" s="20"/>
      <c r="T81" s="20"/>
      <c r="U81" s="20"/>
      <c r="V81" s="20">
        <v>1178113</v>
      </c>
      <c r="W81" s="20">
        <v>1325520</v>
      </c>
      <c r="X81" s="20"/>
      <c r="Y81" s="19"/>
      <c r="Z81" s="22">
        <v>2651040</v>
      </c>
    </row>
    <row r="82" spans="1:26" ht="13.5" hidden="1">
      <c r="A82" s="38" t="s">
        <v>109</v>
      </c>
      <c r="B82" s="18"/>
      <c r="C82" s="18"/>
      <c r="D82" s="19">
        <v>2220120</v>
      </c>
      <c r="E82" s="20">
        <v>2220120</v>
      </c>
      <c r="F82" s="20">
        <v>144298</v>
      </c>
      <c r="G82" s="20">
        <v>153804</v>
      </c>
      <c r="H82" s="20">
        <v>160325</v>
      </c>
      <c r="I82" s="20">
        <v>458427</v>
      </c>
      <c r="J82" s="20">
        <v>103768</v>
      </c>
      <c r="K82" s="20">
        <v>137949</v>
      </c>
      <c r="L82" s="20">
        <v>112833</v>
      </c>
      <c r="M82" s="20">
        <v>354550</v>
      </c>
      <c r="N82" s="20"/>
      <c r="O82" s="20"/>
      <c r="P82" s="20"/>
      <c r="Q82" s="20"/>
      <c r="R82" s="20"/>
      <c r="S82" s="20"/>
      <c r="T82" s="20"/>
      <c r="U82" s="20"/>
      <c r="V82" s="20">
        <v>812977</v>
      </c>
      <c r="W82" s="20">
        <v>1110060</v>
      </c>
      <c r="X82" s="20"/>
      <c r="Y82" s="19"/>
      <c r="Z82" s="22">
        <v>2220120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66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251230764</v>
      </c>
      <c r="E5" s="64">
        <v>251230764</v>
      </c>
      <c r="F5" s="64">
        <v>15504845</v>
      </c>
      <c r="G5" s="64">
        <v>15681183</v>
      </c>
      <c r="H5" s="64">
        <v>15712923</v>
      </c>
      <c r="I5" s="64">
        <v>46898951</v>
      </c>
      <c r="J5" s="64">
        <v>16448252</v>
      </c>
      <c r="K5" s="64">
        <v>15832770</v>
      </c>
      <c r="L5" s="64">
        <v>15722405</v>
      </c>
      <c r="M5" s="64">
        <v>48003427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94902378</v>
      </c>
      <c r="W5" s="64">
        <v>125615382</v>
      </c>
      <c r="X5" s="64">
        <v>-30713004</v>
      </c>
      <c r="Y5" s="65">
        <v>-24.45</v>
      </c>
      <c r="Z5" s="66">
        <v>251230764</v>
      </c>
    </row>
    <row r="6" spans="1:26" ht="13.5">
      <c r="A6" s="62" t="s">
        <v>32</v>
      </c>
      <c r="B6" s="18">
        <v>0</v>
      </c>
      <c r="C6" s="18">
        <v>0</v>
      </c>
      <c r="D6" s="63">
        <v>512072763</v>
      </c>
      <c r="E6" s="64">
        <v>512072763</v>
      </c>
      <c r="F6" s="64">
        <v>49046240</v>
      </c>
      <c r="G6" s="64">
        <v>48021653</v>
      </c>
      <c r="H6" s="64">
        <v>46719110</v>
      </c>
      <c r="I6" s="64">
        <v>143787003</v>
      </c>
      <c r="J6" s="64">
        <v>20557867</v>
      </c>
      <c r="K6" s="64">
        <v>45058906</v>
      </c>
      <c r="L6" s="64">
        <v>37749756</v>
      </c>
      <c r="M6" s="64">
        <v>103366529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247153532</v>
      </c>
      <c r="W6" s="64">
        <v>256036382</v>
      </c>
      <c r="X6" s="64">
        <v>-8882850</v>
      </c>
      <c r="Y6" s="65">
        <v>-3.47</v>
      </c>
      <c r="Z6" s="66">
        <v>512072763</v>
      </c>
    </row>
    <row r="7" spans="1:26" ht="13.5">
      <c r="A7" s="62" t="s">
        <v>33</v>
      </c>
      <c r="B7" s="18">
        <v>0</v>
      </c>
      <c r="C7" s="18">
        <v>0</v>
      </c>
      <c r="D7" s="63">
        <v>10304175</v>
      </c>
      <c r="E7" s="64">
        <v>10304175</v>
      </c>
      <c r="F7" s="64">
        <v>406897</v>
      </c>
      <c r="G7" s="64">
        <v>49001</v>
      </c>
      <c r="H7" s="64">
        <v>376893</v>
      </c>
      <c r="I7" s="64">
        <v>832791</v>
      </c>
      <c r="J7" s="64">
        <v>76914</v>
      </c>
      <c r="K7" s="64">
        <v>279839</v>
      </c>
      <c r="L7" s="64">
        <v>359235</v>
      </c>
      <c r="M7" s="64">
        <v>715988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1548779</v>
      </c>
      <c r="W7" s="64">
        <v>5152088</v>
      </c>
      <c r="X7" s="64">
        <v>-3603309</v>
      </c>
      <c r="Y7" s="65">
        <v>-69.94</v>
      </c>
      <c r="Z7" s="66">
        <v>10304175</v>
      </c>
    </row>
    <row r="8" spans="1:26" ht="13.5">
      <c r="A8" s="62" t="s">
        <v>34</v>
      </c>
      <c r="B8" s="18">
        <v>0</v>
      </c>
      <c r="C8" s="18">
        <v>0</v>
      </c>
      <c r="D8" s="63">
        <v>327460000</v>
      </c>
      <c r="E8" s="64">
        <v>327460000</v>
      </c>
      <c r="F8" s="64">
        <v>93073000</v>
      </c>
      <c r="G8" s="64">
        <v>0</v>
      </c>
      <c r="H8" s="64">
        <v>0</v>
      </c>
      <c r="I8" s="64">
        <v>93073000</v>
      </c>
      <c r="J8" s="64">
        <v>0</v>
      </c>
      <c r="K8" s="64">
        <v>0</v>
      </c>
      <c r="L8" s="64">
        <v>88764912</v>
      </c>
      <c r="M8" s="64">
        <v>88764912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181837912</v>
      </c>
      <c r="W8" s="64">
        <v>163730000</v>
      </c>
      <c r="X8" s="64">
        <v>18107912</v>
      </c>
      <c r="Y8" s="65">
        <v>11.06</v>
      </c>
      <c r="Z8" s="66">
        <v>327460000</v>
      </c>
    </row>
    <row r="9" spans="1:26" ht="13.5">
      <c r="A9" s="62" t="s">
        <v>35</v>
      </c>
      <c r="B9" s="18">
        <v>0</v>
      </c>
      <c r="C9" s="18">
        <v>0</v>
      </c>
      <c r="D9" s="63">
        <v>118386700</v>
      </c>
      <c r="E9" s="64">
        <v>118386700</v>
      </c>
      <c r="F9" s="64">
        <v>6539438</v>
      </c>
      <c r="G9" s="64">
        <v>6775113</v>
      </c>
      <c r="H9" s="64">
        <v>4971006</v>
      </c>
      <c r="I9" s="64">
        <v>18285557</v>
      </c>
      <c r="J9" s="64">
        <v>8004879</v>
      </c>
      <c r="K9" s="64">
        <v>7106319</v>
      </c>
      <c r="L9" s="64">
        <v>6318890</v>
      </c>
      <c r="M9" s="64">
        <v>21430088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39715645</v>
      </c>
      <c r="W9" s="64">
        <v>59193350</v>
      </c>
      <c r="X9" s="64">
        <v>-19477705</v>
      </c>
      <c r="Y9" s="65">
        <v>-32.91</v>
      </c>
      <c r="Z9" s="66">
        <v>118386700</v>
      </c>
    </row>
    <row r="10" spans="1:26" ht="25.5">
      <c r="A10" s="67" t="s">
        <v>98</v>
      </c>
      <c r="B10" s="68">
        <f>SUM(B5:B9)</f>
        <v>0</v>
      </c>
      <c r="C10" s="68">
        <f>SUM(C5:C9)</f>
        <v>0</v>
      </c>
      <c r="D10" s="69">
        <f aca="true" t="shared" si="0" ref="D10:Z10">SUM(D5:D9)</f>
        <v>1219454402</v>
      </c>
      <c r="E10" s="70">
        <f t="shared" si="0"/>
        <v>1219454402</v>
      </c>
      <c r="F10" s="70">
        <f t="shared" si="0"/>
        <v>164570420</v>
      </c>
      <c r="G10" s="70">
        <f t="shared" si="0"/>
        <v>70526950</v>
      </c>
      <c r="H10" s="70">
        <f t="shared" si="0"/>
        <v>67779932</v>
      </c>
      <c r="I10" s="70">
        <f t="shared" si="0"/>
        <v>302877302</v>
      </c>
      <c r="J10" s="70">
        <f t="shared" si="0"/>
        <v>45087912</v>
      </c>
      <c r="K10" s="70">
        <f t="shared" si="0"/>
        <v>68277834</v>
      </c>
      <c r="L10" s="70">
        <f t="shared" si="0"/>
        <v>148915198</v>
      </c>
      <c r="M10" s="70">
        <f t="shared" si="0"/>
        <v>262280944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565158246</v>
      </c>
      <c r="W10" s="70">
        <f t="shared" si="0"/>
        <v>609727202</v>
      </c>
      <c r="X10" s="70">
        <f t="shared" si="0"/>
        <v>-44568956</v>
      </c>
      <c r="Y10" s="71">
        <f>+IF(W10&lt;&gt;0,(X10/W10)*100,0)</f>
        <v>-7.309655179202585</v>
      </c>
      <c r="Z10" s="72">
        <f t="shared" si="0"/>
        <v>1219454402</v>
      </c>
    </row>
    <row r="11" spans="1:26" ht="13.5">
      <c r="A11" s="62" t="s">
        <v>36</v>
      </c>
      <c r="B11" s="18">
        <v>0</v>
      </c>
      <c r="C11" s="18">
        <v>0</v>
      </c>
      <c r="D11" s="63">
        <v>288399952</v>
      </c>
      <c r="E11" s="64">
        <v>288399952</v>
      </c>
      <c r="F11" s="64">
        <v>23052654</v>
      </c>
      <c r="G11" s="64">
        <v>22750374</v>
      </c>
      <c r="H11" s="64">
        <v>22631090</v>
      </c>
      <c r="I11" s="64">
        <v>68434118</v>
      </c>
      <c r="J11" s="64">
        <v>29922396</v>
      </c>
      <c r="K11" s="64">
        <v>23684702</v>
      </c>
      <c r="L11" s="64">
        <v>23947623</v>
      </c>
      <c r="M11" s="64">
        <v>77554721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145988839</v>
      </c>
      <c r="W11" s="64">
        <v>144199976</v>
      </c>
      <c r="X11" s="64">
        <v>1788863</v>
      </c>
      <c r="Y11" s="65">
        <v>1.24</v>
      </c>
      <c r="Z11" s="66">
        <v>288399952</v>
      </c>
    </row>
    <row r="12" spans="1:26" ht="13.5">
      <c r="A12" s="62" t="s">
        <v>37</v>
      </c>
      <c r="B12" s="18">
        <v>0</v>
      </c>
      <c r="C12" s="18">
        <v>0</v>
      </c>
      <c r="D12" s="63">
        <v>24497955</v>
      </c>
      <c r="E12" s="64">
        <v>24497955</v>
      </c>
      <c r="F12" s="64">
        <v>1908177</v>
      </c>
      <c r="G12" s="64">
        <v>248000</v>
      </c>
      <c r="H12" s="64">
        <v>3587606</v>
      </c>
      <c r="I12" s="64">
        <v>5743783</v>
      </c>
      <c r="J12" s="64">
        <v>1908177</v>
      </c>
      <c r="K12" s="64">
        <v>3573958</v>
      </c>
      <c r="L12" s="64">
        <v>1869935</v>
      </c>
      <c r="M12" s="64">
        <v>7352070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13095853</v>
      </c>
      <c r="W12" s="64">
        <v>12248978</v>
      </c>
      <c r="X12" s="64">
        <v>846875</v>
      </c>
      <c r="Y12" s="65">
        <v>6.91</v>
      </c>
      <c r="Z12" s="66">
        <v>24497955</v>
      </c>
    </row>
    <row r="13" spans="1:26" ht="13.5">
      <c r="A13" s="62" t="s">
        <v>99</v>
      </c>
      <c r="B13" s="18">
        <v>0</v>
      </c>
      <c r="C13" s="18">
        <v>0</v>
      </c>
      <c r="D13" s="63">
        <v>40400000</v>
      </c>
      <c r="E13" s="64">
        <v>40400000</v>
      </c>
      <c r="F13" s="64">
        <v>0</v>
      </c>
      <c r="G13" s="64">
        <v>0</v>
      </c>
      <c r="H13" s="64">
        <v>0</v>
      </c>
      <c r="I13" s="64">
        <v>0</v>
      </c>
      <c r="J13" s="64">
        <v>3366665</v>
      </c>
      <c r="K13" s="64">
        <v>0</v>
      </c>
      <c r="L13" s="64">
        <v>0</v>
      </c>
      <c r="M13" s="64">
        <v>3366665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3366665</v>
      </c>
      <c r="W13" s="64">
        <v>20200000</v>
      </c>
      <c r="X13" s="64">
        <v>-16833335</v>
      </c>
      <c r="Y13" s="65">
        <v>-83.33</v>
      </c>
      <c r="Z13" s="66">
        <v>40400000</v>
      </c>
    </row>
    <row r="14" spans="1:26" ht="13.5">
      <c r="A14" s="62" t="s">
        <v>38</v>
      </c>
      <c r="B14" s="18">
        <v>0</v>
      </c>
      <c r="C14" s="18">
        <v>0</v>
      </c>
      <c r="D14" s="63">
        <v>10000000</v>
      </c>
      <c r="E14" s="64">
        <v>10000000</v>
      </c>
      <c r="F14" s="64">
        <v>0</v>
      </c>
      <c r="G14" s="64">
        <v>0</v>
      </c>
      <c r="H14" s="64">
        <v>12755402</v>
      </c>
      <c r="I14" s="64">
        <v>12755402</v>
      </c>
      <c r="J14" s="64">
        <v>6482253</v>
      </c>
      <c r="K14" s="64">
        <v>0</v>
      </c>
      <c r="L14" s="64">
        <v>0</v>
      </c>
      <c r="M14" s="64">
        <v>6482253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19237655</v>
      </c>
      <c r="W14" s="64">
        <v>5000000</v>
      </c>
      <c r="X14" s="64">
        <v>14237655</v>
      </c>
      <c r="Y14" s="65">
        <v>284.75</v>
      </c>
      <c r="Z14" s="66">
        <v>10000000</v>
      </c>
    </row>
    <row r="15" spans="1:26" ht="13.5">
      <c r="A15" s="62" t="s">
        <v>39</v>
      </c>
      <c r="B15" s="18">
        <v>0</v>
      </c>
      <c r="C15" s="18">
        <v>0</v>
      </c>
      <c r="D15" s="63">
        <v>402215000</v>
      </c>
      <c r="E15" s="64">
        <v>402215000</v>
      </c>
      <c r="F15" s="64">
        <v>34499514</v>
      </c>
      <c r="G15" s="64">
        <v>51513024</v>
      </c>
      <c r="H15" s="64">
        <v>33996319</v>
      </c>
      <c r="I15" s="64">
        <v>120008857</v>
      </c>
      <c r="J15" s="64">
        <v>47248376</v>
      </c>
      <c r="K15" s="64">
        <v>34696650</v>
      </c>
      <c r="L15" s="64">
        <v>49727678</v>
      </c>
      <c r="M15" s="64">
        <v>131672704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251681561</v>
      </c>
      <c r="W15" s="64">
        <v>201107500</v>
      </c>
      <c r="X15" s="64">
        <v>50574061</v>
      </c>
      <c r="Y15" s="65">
        <v>25.15</v>
      </c>
      <c r="Z15" s="66">
        <v>402215000</v>
      </c>
    </row>
    <row r="16" spans="1:26" ht="13.5">
      <c r="A16" s="73" t="s">
        <v>40</v>
      </c>
      <c r="B16" s="18">
        <v>0</v>
      </c>
      <c r="C16" s="18">
        <v>0</v>
      </c>
      <c r="D16" s="63">
        <v>16000000</v>
      </c>
      <c r="E16" s="64">
        <v>16000000</v>
      </c>
      <c r="F16" s="64">
        <v>1104480</v>
      </c>
      <c r="G16" s="64">
        <v>369953</v>
      </c>
      <c r="H16" s="64">
        <v>186300</v>
      </c>
      <c r="I16" s="64">
        <v>1660733</v>
      </c>
      <c r="J16" s="64">
        <v>307869</v>
      </c>
      <c r="K16" s="64">
        <v>201380</v>
      </c>
      <c r="L16" s="64">
        <v>252079</v>
      </c>
      <c r="M16" s="64">
        <v>761328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2422061</v>
      </c>
      <c r="W16" s="64">
        <v>8000000</v>
      </c>
      <c r="X16" s="64">
        <v>-5577939</v>
      </c>
      <c r="Y16" s="65">
        <v>-69.72</v>
      </c>
      <c r="Z16" s="66">
        <v>16000000</v>
      </c>
    </row>
    <row r="17" spans="1:26" ht="13.5">
      <c r="A17" s="62" t="s">
        <v>41</v>
      </c>
      <c r="B17" s="18">
        <v>0</v>
      </c>
      <c r="C17" s="18">
        <v>0</v>
      </c>
      <c r="D17" s="63">
        <v>421633260</v>
      </c>
      <c r="E17" s="64">
        <v>421633260</v>
      </c>
      <c r="F17" s="64">
        <v>8788178</v>
      </c>
      <c r="G17" s="64">
        <v>17913644</v>
      </c>
      <c r="H17" s="64">
        <v>14682320</v>
      </c>
      <c r="I17" s="64">
        <v>41384142</v>
      </c>
      <c r="J17" s="64">
        <v>23291708</v>
      </c>
      <c r="K17" s="64">
        <v>31067570</v>
      </c>
      <c r="L17" s="64">
        <v>22432292</v>
      </c>
      <c r="M17" s="64">
        <v>76791570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118175712</v>
      </c>
      <c r="W17" s="64">
        <v>210816630</v>
      </c>
      <c r="X17" s="64">
        <v>-92640918</v>
      </c>
      <c r="Y17" s="65">
        <v>-43.94</v>
      </c>
      <c r="Z17" s="66">
        <v>421633260</v>
      </c>
    </row>
    <row r="18" spans="1:26" ht="13.5">
      <c r="A18" s="74" t="s">
        <v>42</v>
      </c>
      <c r="B18" s="75">
        <f>SUM(B11:B17)</f>
        <v>0</v>
      </c>
      <c r="C18" s="75">
        <f>SUM(C11:C17)</f>
        <v>0</v>
      </c>
      <c r="D18" s="76">
        <f aca="true" t="shared" si="1" ref="D18:Z18">SUM(D11:D17)</f>
        <v>1203146167</v>
      </c>
      <c r="E18" s="77">
        <f t="shared" si="1"/>
        <v>1203146167</v>
      </c>
      <c r="F18" s="77">
        <f t="shared" si="1"/>
        <v>69353003</v>
      </c>
      <c r="G18" s="77">
        <f t="shared" si="1"/>
        <v>92794995</v>
      </c>
      <c r="H18" s="77">
        <f t="shared" si="1"/>
        <v>87839037</v>
      </c>
      <c r="I18" s="77">
        <f t="shared" si="1"/>
        <v>249987035</v>
      </c>
      <c r="J18" s="77">
        <f t="shared" si="1"/>
        <v>112527444</v>
      </c>
      <c r="K18" s="77">
        <f t="shared" si="1"/>
        <v>93224260</v>
      </c>
      <c r="L18" s="77">
        <f t="shared" si="1"/>
        <v>98229607</v>
      </c>
      <c r="M18" s="77">
        <f t="shared" si="1"/>
        <v>303981311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553968346</v>
      </c>
      <c r="W18" s="77">
        <f t="shared" si="1"/>
        <v>601573084</v>
      </c>
      <c r="X18" s="77">
        <f t="shared" si="1"/>
        <v>-47604738</v>
      </c>
      <c r="Y18" s="71">
        <f>+IF(W18&lt;&gt;0,(X18/W18)*100,0)</f>
        <v>-7.913375658941549</v>
      </c>
      <c r="Z18" s="78">
        <f t="shared" si="1"/>
        <v>1203146167</v>
      </c>
    </row>
    <row r="19" spans="1:26" ht="13.5">
      <c r="A19" s="74" t="s">
        <v>43</v>
      </c>
      <c r="B19" s="79">
        <f>+B10-B18</f>
        <v>0</v>
      </c>
      <c r="C19" s="79">
        <f>+C10-C18</f>
        <v>0</v>
      </c>
      <c r="D19" s="80">
        <f aca="true" t="shared" si="2" ref="D19:Z19">+D10-D18</f>
        <v>16308235</v>
      </c>
      <c r="E19" s="81">
        <f t="shared" si="2"/>
        <v>16308235</v>
      </c>
      <c r="F19" s="81">
        <f t="shared" si="2"/>
        <v>95217417</v>
      </c>
      <c r="G19" s="81">
        <f t="shared" si="2"/>
        <v>-22268045</v>
      </c>
      <c r="H19" s="81">
        <f t="shared" si="2"/>
        <v>-20059105</v>
      </c>
      <c r="I19" s="81">
        <f t="shared" si="2"/>
        <v>52890267</v>
      </c>
      <c r="J19" s="81">
        <f t="shared" si="2"/>
        <v>-67439532</v>
      </c>
      <c r="K19" s="81">
        <f t="shared" si="2"/>
        <v>-24946426</v>
      </c>
      <c r="L19" s="81">
        <f t="shared" si="2"/>
        <v>50685591</v>
      </c>
      <c r="M19" s="81">
        <f t="shared" si="2"/>
        <v>-41700367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11189900</v>
      </c>
      <c r="W19" s="81">
        <f>IF(E10=E18,0,W10-W18)</f>
        <v>8154118</v>
      </c>
      <c r="X19" s="81">
        <f t="shared" si="2"/>
        <v>3035782</v>
      </c>
      <c r="Y19" s="82">
        <f>+IF(W19&lt;&gt;0,(X19/W19)*100,0)</f>
        <v>37.23004744351259</v>
      </c>
      <c r="Z19" s="83">
        <f t="shared" si="2"/>
        <v>16308235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5">
        <v>0</v>
      </c>
      <c r="Z20" s="66">
        <v>0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0</v>
      </c>
      <c r="C22" s="90">
        <f>SUM(C19:C21)</f>
        <v>0</v>
      </c>
      <c r="D22" s="91">
        <f aca="true" t="shared" si="3" ref="D22:Z22">SUM(D19:D21)</f>
        <v>16308235</v>
      </c>
      <c r="E22" s="92">
        <f t="shared" si="3"/>
        <v>16308235</v>
      </c>
      <c r="F22" s="92">
        <f t="shared" si="3"/>
        <v>95217417</v>
      </c>
      <c r="G22" s="92">
        <f t="shared" si="3"/>
        <v>-22268045</v>
      </c>
      <c r="H22" s="92">
        <f t="shared" si="3"/>
        <v>-20059105</v>
      </c>
      <c r="I22" s="92">
        <f t="shared" si="3"/>
        <v>52890267</v>
      </c>
      <c r="J22" s="92">
        <f t="shared" si="3"/>
        <v>-67439532</v>
      </c>
      <c r="K22" s="92">
        <f t="shared" si="3"/>
        <v>-24946426</v>
      </c>
      <c r="L22" s="92">
        <f t="shared" si="3"/>
        <v>50685591</v>
      </c>
      <c r="M22" s="92">
        <f t="shared" si="3"/>
        <v>-41700367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11189900</v>
      </c>
      <c r="W22" s="92">
        <f t="shared" si="3"/>
        <v>8154118</v>
      </c>
      <c r="X22" s="92">
        <f t="shared" si="3"/>
        <v>3035782</v>
      </c>
      <c r="Y22" s="93">
        <f>+IF(W22&lt;&gt;0,(X22/W22)*100,0)</f>
        <v>37.23004744351259</v>
      </c>
      <c r="Z22" s="94">
        <f t="shared" si="3"/>
        <v>16308235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0</v>
      </c>
      <c r="C24" s="79">
        <f>SUM(C22:C23)</f>
        <v>0</v>
      </c>
      <c r="D24" s="80">
        <f aca="true" t="shared" si="4" ref="D24:Z24">SUM(D22:D23)</f>
        <v>16308235</v>
      </c>
      <c r="E24" s="81">
        <f t="shared" si="4"/>
        <v>16308235</v>
      </c>
      <c r="F24" s="81">
        <f t="shared" si="4"/>
        <v>95217417</v>
      </c>
      <c r="G24" s="81">
        <f t="shared" si="4"/>
        <v>-22268045</v>
      </c>
      <c r="H24" s="81">
        <f t="shared" si="4"/>
        <v>-20059105</v>
      </c>
      <c r="I24" s="81">
        <f t="shared" si="4"/>
        <v>52890267</v>
      </c>
      <c r="J24" s="81">
        <f t="shared" si="4"/>
        <v>-67439532</v>
      </c>
      <c r="K24" s="81">
        <f t="shared" si="4"/>
        <v>-24946426</v>
      </c>
      <c r="L24" s="81">
        <f t="shared" si="4"/>
        <v>50685591</v>
      </c>
      <c r="M24" s="81">
        <f t="shared" si="4"/>
        <v>-41700367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11189900</v>
      </c>
      <c r="W24" s="81">
        <f t="shared" si="4"/>
        <v>8154118</v>
      </c>
      <c r="X24" s="81">
        <f t="shared" si="4"/>
        <v>3035782</v>
      </c>
      <c r="Y24" s="82">
        <f>+IF(W24&lt;&gt;0,(X24/W24)*100,0)</f>
        <v>37.23004744351259</v>
      </c>
      <c r="Z24" s="83">
        <f t="shared" si="4"/>
        <v>16308235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221956000</v>
      </c>
      <c r="E27" s="104">
        <v>221956000</v>
      </c>
      <c r="F27" s="104">
        <v>6030682</v>
      </c>
      <c r="G27" s="104">
        <v>16077566</v>
      </c>
      <c r="H27" s="104">
        <v>9488739</v>
      </c>
      <c r="I27" s="104">
        <v>31596987</v>
      </c>
      <c r="J27" s="104">
        <v>4559861</v>
      </c>
      <c r="K27" s="104">
        <v>6194893</v>
      </c>
      <c r="L27" s="104">
        <v>30389753</v>
      </c>
      <c r="M27" s="104">
        <v>41144507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72741494</v>
      </c>
      <c r="W27" s="104">
        <v>110978000</v>
      </c>
      <c r="X27" s="104">
        <v>-38236506</v>
      </c>
      <c r="Y27" s="105">
        <v>-34.45</v>
      </c>
      <c r="Z27" s="106">
        <v>221956000</v>
      </c>
    </row>
    <row r="28" spans="1:26" ht="13.5">
      <c r="A28" s="107" t="s">
        <v>44</v>
      </c>
      <c r="B28" s="18">
        <v>0</v>
      </c>
      <c r="C28" s="18">
        <v>0</v>
      </c>
      <c r="D28" s="63">
        <v>221956000</v>
      </c>
      <c r="E28" s="64">
        <v>221956000</v>
      </c>
      <c r="F28" s="64">
        <v>6030682</v>
      </c>
      <c r="G28" s="64">
        <v>16077566</v>
      </c>
      <c r="H28" s="64">
        <v>9396399</v>
      </c>
      <c r="I28" s="64">
        <v>31504647</v>
      </c>
      <c r="J28" s="64">
        <v>4473445</v>
      </c>
      <c r="K28" s="64">
        <v>5607788</v>
      </c>
      <c r="L28" s="64">
        <v>30356013</v>
      </c>
      <c r="M28" s="64">
        <v>40437246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71941893</v>
      </c>
      <c r="W28" s="64">
        <v>110978000</v>
      </c>
      <c r="X28" s="64">
        <v>-39036107</v>
      </c>
      <c r="Y28" s="65">
        <v>-35.17</v>
      </c>
      <c r="Z28" s="66">
        <v>221956000</v>
      </c>
    </row>
    <row r="29" spans="1:26" ht="13.5">
      <c r="A29" s="62" t="s">
        <v>103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92340</v>
      </c>
      <c r="I31" s="64">
        <v>92340</v>
      </c>
      <c r="J31" s="64">
        <v>86416</v>
      </c>
      <c r="K31" s="64">
        <v>587105</v>
      </c>
      <c r="L31" s="64">
        <v>33740</v>
      </c>
      <c r="M31" s="64">
        <v>707261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799601</v>
      </c>
      <c r="W31" s="64">
        <v>0</v>
      </c>
      <c r="X31" s="64">
        <v>799601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221956000</v>
      </c>
      <c r="E32" s="104">
        <f t="shared" si="5"/>
        <v>221956000</v>
      </c>
      <c r="F32" s="104">
        <f t="shared" si="5"/>
        <v>6030682</v>
      </c>
      <c r="G32" s="104">
        <f t="shared" si="5"/>
        <v>16077566</v>
      </c>
      <c r="H32" s="104">
        <f t="shared" si="5"/>
        <v>9488739</v>
      </c>
      <c r="I32" s="104">
        <f t="shared" si="5"/>
        <v>31596987</v>
      </c>
      <c r="J32" s="104">
        <f t="shared" si="5"/>
        <v>4559861</v>
      </c>
      <c r="K32" s="104">
        <f t="shared" si="5"/>
        <v>6194893</v>
      </c>
      <c r="L32" s="104">
        <f t="shared" si="5"/>
        <v>30389753</v>
      </c>
      <c r="M32" s="104">
        <f t="shared" si="5"/>
        <v>41144507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72741494</v>
      </c>
      <c r="W32" s="104">
        <f t="shared" si="5"/>
        <v>110978000</v>
      </c>
      <c r="X32" s="104">
        <f t="shared" si="5"/>
        <v>-38236506</v>
      </c>
      <c r="Y32" s="105">
        <f>+IF(W32&lt;&gt;0,(X32/W32)*100,0)</f>
        <v>-34.45413144947647</v>
      </c>
      <c r="Z32" s="106">
        <f t="shared" si="5"/>
        <v>221956000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0</v>
      </c>
      <c r="C35" s="18">
        <v>0</v>
      </c>
      <c r="D35" s="63">
        <v>354615000</v>
      </c>
      <c r="E35" s="64">
        <v>354615000</v>
      </c>
      <c r="F35" s="64">
        <v>193330786</v>
      </c>
      <c r="G35" s="64">
        <v>210559936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177307500</v>
      </c>
      <c r="X35" s="64">
        <v>-177307500</v>
      </c>
      <c r="Y35" s="65">
        <v>-100</v>
      </c>
      <c r="Z35" s="66">
        <v>354615000</v>
      </c>
    </row>
    <row r="36" spans="1:26" ht="13.5">
      <c r="A36" s="62" t="s">
        <v>53</v>
      </c>
      <c r="B36" s="18">
        <v>0</v>
      </c>
      <c r="C36" s="18">
        <v>0</v>
      </c>
      <c r="D36" s="63">
        <v>1827718609</v>
      </c>
      <c r="E36" s="64">
        <v>1827718609</v>
      </c>
      <c r="F36" s="64">
        <v>5330901286</v>
      </c>
      <c r="G36" s="64">
        <v>5331876985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913859305</v>
      </c>
      <c r="X36" s="64">
        <v>-913859305</v>
      </c>
      <c r="Y36" s="65">
        <v>-100</v>
      </c>
      <c r="Z36" s="66">
        <v>1827718609</v>
      </c>
    </row>
    <row r="37" spans="1:26" ht="13.5">
      <c r="A37" s="62" t="s">
        <v>54</v>
      </c>
      <c r="B37" s="18">
        <v>0</v>
      </c>
      <c r="C37" s="18">
        <v>0</v>
      </c>
      <c r="D37" s="63">
        <v>227550000</v>
      </c>
      <c r="E37" s="64">
        <v>227550000</v>
      </c>
      <c r="F37" s="64">
        <v>243142181</v>
      </c>
      <c r="G37" s="64">
        <v>227775165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113775000</v>
      </c>
      <c r="X37" s="64">
        <v>-113775000</v>
      </c>
      <c r="Y37" s="65">
        <v>-100</v>
      </c>
      <c r="Z37" s="66">
        <v>227550000</v>
      </c>
    </row>
    <row r="38" spans="1:26" ht="13.5">
      <c r="A38" s="62" t="s">
        <v>55</v>
      </c>
      <c r="B38" s="18">
        <v>0</v>
      </c>
      <c r="C38" s="18">
        <v>0</v>
      </c>
      <c r="D38" s="63">
        <v>740000000</v>
      </c>
      <c r="E38" s="64">
        <v>740000000</v>
      </c>
      <c r="F38" s="64">
        <v>728880659</v>
      </c>
      <c r="G38" s="64">
        <v>728880659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370000000</v>
      </c>
      <c r="X38" s="64">
        <v>-370000000</v>
      </c>
      <c r="Y38" s="65">
        <v>-100</v>
      </c>
      <c r="Z38" s="66">
        <v>740000000</v>
      </c>
    </row>
    <row r="39" spans="1:26" ht="13.5">
      <c r="A39" s="62" t="s">
        <v>56</v>
      </c>
      <c r="B39" s="18">
        <v>0</v>
      </c>
      <c r="C39" s="18">
        <v>0</v>
      </c>
      <c r="D39" s="63">
        <v>1214783609</v>
      </c>
      <c r="E39" s="64">
        <v>1214783609</v>
      </c>
      <c r="F39" s="64">
        <v>4552209232</v>
      </c>
      <c r="G39" s="64">
        <v>4585781097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607391805</v>
      </c>
      <c r="X39" s="64">
        <v>-607391805</v>
      </c>
      <c r="Y39" s="65">
        <v>-100</v>
      </c>
      <c r="Z39" s="66">
        <v>1214783609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0</v>
      </c>
      <c r="C42" s="18">
        <v>0</v>
      </c>
      <c r="D42" s="63">
        <v>227166060</v>
      </c>
      <c r="E42" s="64">
        <v>227166060</v>
      </c>
      <c r="F42" s="64">
        <v>78577023</v>
      </c>
      <c r="G42" s="64">
        <v>-42647678</v>
      </c>
      <c r="H42" s="64">
        <v>-21856896</v>
      </c>
      <c r="I42" s="64">
        <v>14072449</v>
      </c>
      <c r="J42" s="64">
        <v>69760881</v>
      </c>
      <c r="K42" s="64">
        <v>34841068</v>
      </c>
      <c r="L42" s="64">
        <v>-43525690</v>
      </c>
      <c r="M42" s="64">
        <v>61076259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75148708</v>
      </c>
      <c r="W42" s="64">
        <v>113583030</v>
      </c>
      <c r="X42" s="64">
        <v>-38434322</v>
      </c>
      <c r="Y42" s="65">
        <v>-33.84</v>
      </c>
      <c r="Z42" s="66">
        <v>227166060</v>
      </c>
    </row>
    <row r="43" spans="1:26" ht="13.5">
      <c r="A43" s="62" t="s">
        <v>59</v>
      </c>
      <c r="B43" s="18">
        <v>0</v>
      </c>
      <c r="C43" s="18">
        <v>0</v>
      </c>
      <c r="D43" s="63">
        <v>-161856000</v>
      </c>
      <c r="E43" s="64">
        <v>-161856000</v>
      </c>
      <c r="F43" s="64">
        <v>-6030682</v>
      </c>
      <c r="G43" s="64">
        <v>-16077566</v>
      </c>
      <c r="H43" s="64">
        <v>-9488738</v>
      </c>
      <c r="I43" s="64">
        <v>-31596986</v>
      </c>
      <c r="J43" s="64">
        <v>-4559862</v>
      </c>
      <c r="K43" s="64">
        <v>-6194853</v>
      </c>
      <c r="L43" s="64">
        <v>-30389754</v>
      </c>
      <c r="M43" s="64">
        <v>-41144469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-72741455</v>
      </c>
      <c r="W43" s="64">
        <v>-80928000</v>
      </c>
      <c r="X43" s="64">
        <v>8186545</v>
      </c>
      <c r="Y43" s="65">
        <v>-10.12</v>
      </c>
      <c r="Z43" s="66">
        <v>-161856000</v>
      </c>
    </row>
    <row r="44" spans="1:26" ht="13.5">
      <c r="A44" s="62" t="s">
        <v>60</v>
      </c>
      <c r="B44" s="18">
        <v>0</v>
      </c>
      <c r="C44" s="18">
        <v>0</v>
      </c>
      <c r="D44" s="63">
        <v>-22710480</v>
      </c>
      <c r="E44" s="64">
        <v>-22710480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-11355240</v>
      </c>
      <c r="X44" s="64">
        <v>11355240</v>
      </c>
      <c r="Y44" s="65">
        <v>-100</v>
      </c>
      <c r="Z44" s="66">
        <v>-22710480</v>
      </c>
    </row>
    <row r="45" spans="1:26" ht="13.5">
      <c r="A45" s="74" t="s">
        <v>61</v>
      </c>
      <c r="B45" s="21">
        <v>0</v>
      </c>
      <c r="C45" s="21">
        <v>0</v>
      </c>
      <c r="D45" s="103">
        <v>95758580</v>
      </c>
      <c r="E45" s="104">
        <v>95758580</v>
      </c>
      <c r="F45" s="104">
        <v>130136341</v>
      </c>
      <c r="G45" s="104">
        <v>71411097</v>
      </c>
      <c r="H45" s="104">
        <v>40065463</v>
      </c>
      <c r="I45" s="104">
        <v>40065463</v>
      </c>
      <c r="J45" s="104">
        <v>105266482</v>
      </c>
      <c r="K45" s="104">
        <v>133912697</v>
      </c>
      <c r="L45" s="104">
        <v>59997253</v>
      </c>
      <c r="M45" s="104">
        <v>59997253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59997253</v>
      </c>
      <c r="W45" s="104">
        <v>74458790</v>
      </c>
      <c r="X45" s="104">
        <v>-14461537</v>
      </c>
      <c r="Y45" s="105">
        <v>-19.42</v>
      </c>
      <c r="Z45" s="106">
        <v>95758580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4"/>
      <c r="R47" s="124"/>
      <c r="S47" s="124"/>
      <c r="T47" s="124"/>
      <c r="U47" s="124"/>
      <c r="V47" s="123" t="s">
        <v>94</v>
      </c>
      <c r="W47" s="123" t="s">
        <v>95</v>
      </c>
      <c r="X47" s="123" t="s">
        <v>96</v>
      </c>
      <c r="Y47" s="123" t="s">
        <v>97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63281432</v>
      </c>
      <c r="C49" s="56">
        <v>0</v>
      </c>
      <c r="D49" s="133">
        <v>56741609</v>
      </c>
      <c r="E49" s="58">
        <v>40834196</v>
      </c>
      <c r="F49" s="58">
        <v>0</v>
      </c>
      <c r="G49" s="58">
        <v>0</v>
      </c>
      <c r="H49" s="58">
        <v>0</v>
      </c>
      <c r="I49" s="58">
        <v>814126052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974983289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1366017</v>
      </c>
      <c r="C51" s="56">
        <v>0</v>
      </c>
      <c r="D51" s="133">
        <v>2735849</v>
      </c>
      <c r="E51" s="58">
        <v>488</v>
      </c>
      <c r="F51" s="58">
        <v>0</v>
      </c>
      <c r="G51" s="58">
        <v>0</v>
      </c>
      <c r="H51" s="58">
        <v>0</v>
      </c>
      <c r="I51" s="58">
        <v>518</v>
      </c>
      <c r="J51" s="58">
        <v>0</v>
      </c>
      <c r="K51" s="58">
        <v>0</v>
      </c>
      <c r="L51" s="58">
        <v>0</v>
      </c>
      <c r="M51" s="58">
        <v>43645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26165</v>
      </c>
      <c r="W51" s="58">
        <v>0</v>
      </c>
      <c r="X51" s="58">
        <v>21862407</v>
      </c>
      <c r="Y51" s="58">
        <v>26035089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67.41013692343526</v>
      </c>
      <c r="E58" s="7">
        <f t="shared" si="6"/>
        <v>67.41013692343526</v>
      </c>
      <c r="F58" s="7">
        <f t="shared" si="6"/>
        <v>59.82528458290047</v>
      </c>
      <c r="G58" s="7">
        <f t="shared" si="6"/>
        <v>64.5779334211824</v>
      </c>
      <c r="H58" s="7">
        <f t="shared" si="6"/>
        <v>53.98957309613747</v>
      </c>
      <c r="I58" s="7">
        <f t="shared" si="6"/>
        <v>59.49477158840557</v>
      </c>
      <c r="J58" s="7">
        <f t="shared" si="6"/>
        <v>159.32696971886912</v>
      </c>
      <c r="K58" s="7">
        <f t="shared" si="6"/>
        <v>78.08937954975455</v>
      </c>
      <c r="L58" s="7">
        <f t="shared" si="6"/>
        <v>51.246290948455055</v>
      </c>
      <c r="M58" s="7">
        <f t="shared" si="6"/>
        <v>89.18933211299964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72.69969832461145</v>
      </c>
      <c r="W58" s="7">
        <f t="shared" si="6"/>
        <v>67.41013667630152</v>
      </c>
      <c r="X58" s="7">
        <f t="shared" si="6"/>
        <v>0</v>
      </c>
      <c r="Y58" s="7">
        <f t="shared" si="6"/>
        <v>0</v>
      </c>
      <c r="Z58" s="8">
        <f t="shared" si="6"/>
        <v>67.41013692343526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75.71953568552615</v>
      </c>
      <c r="E59" s="10">
        <f t="shared" si="7"/>
        <v>75.71953568552615</v>
      </c>
      <c r="F59" s="10">
        <f t="shared" si="7"/>
        <v>49.28026691011745</v>
      </c>
      <c r="G59" s="10">
        <f t="shared" si="7"/>
        <v>64.62838932496355</v>
      </c>
      <c r="H59" s="10">
        <f t="shared" si="7"/>
        <v>61.49904126686041</v>
      </c>
      <c r="I59" s="10">
        <f t="shared" si="7"/>
        <v>58.50583310488118</v>
      </c>
      <c r="J59" s="10">
        <f t="shared" si="7"/>
        <v>89.37807494680894</v>
      </c>
      <c r="K59" s="10">
        <f t="shared" si="7"/>
        <v>66.90593623225752</v>
      </c>
      <c r="L59" s="10">
        <f t="shared" si="7"/>
        <v>36.53700562986388</v>
      </c>
      <c r="M59" s="10">
        <f t="shared" si="7"/>
        <v>64.65932109388774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61.61838431487987</v>
      </c>
      <c r="W59" s="10">
        <f t="shared" si="7"/>
        <v>75.71953568552615</v>
      </c>
      <c r="X59" s="10">
        <f t="shared" si="7"/>
        <v>0</v>
      </c>
      <c r="Y59" s="10">
        <f t="shared" si="7"/>
        <v>0</v>
      </c>
      <c r="Z59" s="11">
        <f t="shared" si="7"/>
        <v>75.71953568552615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70.57371258779487</v>
      </c>
      <c r="E60" s="13">
        <f t="shared" si="7"/>
        <v>70.57371258779487</v>
      </c>
      <c r="F60" s="13">
        <f t="shared" si="7"/>
        <v>67.61485895758777</v>
      </c>
      <c r="G60" s="13">
        <f t="shared" si="7"/>
        <v>68.01120944337339</v>
      </c>
      <c r="H60" s="13">
        <f t="shared" si="7"/>
        <v>53.990713864198185</v>
      </c>
      <c r="I60" s="13">
        <f t="shared" si="7"/>
        <v>63.3204894047343</v>
      </c>
      <c r="J60" s="13">
        <f t="shared" si="7"/>
        <v>238.9593920419857</v>
      </c>
      <c r="K60" s="13">
        <f t="shared" si="7"/>
        <v>84.22105942829593</v>
      </c>
      <c r="L60" s="13">
        <f t="shared" si="7"/>
        <v>61.28153517071739</v>
      </c>
      <c r="M60" s="13">
        <f t="shared" si="7"/>
        <v>106.61833483834985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81.4288609883188</v>
      </c>
      <c r="W60" s="13">
        <f t="shared" si="7"/>
        <v>70.5737121743358</v>
      </c>
      <c r="X60" s="13">
        <f t="shared" si="7"/>
        <v>0</v>
      </c>
      <c r="Y60" s="13">
        <f t="shared" si="7"/>
        <v>0</v>
      </c>
      <c r="Z60" s="14">
        <f t="shared" si="7"/>
        <v>70.57371258779487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68.02728674177712</v>
      </c>
      <c r="E61" s="13">
        <f t="shared" si="7"/>
        <v>68.02728674177712</v>
      </c>
      <c r="F61" s="13">
        <f t="shared" si="7"/>
        <v>75.0291984096256</v>
      </c>
      <c r="G61" s="13">
        <f t="shared" si="7"/>
        <v>78.54460600263835</v>
      </c>
      <c r="H61" s="13">
        <f t="shared" si="7"/>
        <v>64.76980543370055</v>
      </c>
      <c r="I61" s="13">
        <f t="shared" si="7"/>
        <v>72.99021178140636</v>
      </c>
      <c r="J61" s="13">
        <f t="shared" si="7"/>
        <v>628.3285358505209</v>
      </c>
      <c r="K61" s="13">
        <f t="shared" si="7"/>
        <v>79.43424338619025</v>
      </c>
      <c r="L61" s="13">
        <f t="shared" si="7"/>
        <v>69.34345980927417</v>
      </c>
      <c r="M61" s="13">
        <f t="shared" si="7"/>
        <v>125.99899758281812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95.10192325720811</v>
      </c>
      <c r="W61" s="13">
        <f t="shared" si="7"/>
        <v>68.02728656447367</v>
      </c>
      <c r="X61" s="13">
        <f t="shared" si="7"/>
        <v>0</v>
      </c>
      <c r="Y61" s="13">
        <f t="shared" si="7"/>
        <v>0</v>
      </c>
      <c r="Z61" s="14">
        <f t="shared" si="7"/>
        <v>68.02728674177712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75.83696883161855</v>
      </c>
      <c r="E62" s="13">
        <f t="shared" si="7"/>
        <v>75.83696883161855</v>
      </c>
      <c r="F62" s="13">
        <f t="shared" si="7"/>
        <v>56.38410625353275</v>
      </c>
      <c r="G62" s="13">
        <f t="shared" si="7"/>
        <v>45.254151076779834</v>
      </c>
      <c r="H62" s="13">
        <f t="shared" si="7"/>
        <v>23.507809480288273</v>
      </c>
      <c r="I62" s="13">
        <f t="shared" si="7"/>
        <v>38.30587263278019</v>
      </c>
      <c r="J62" s="13">
        <f t="shared" si="7"/>
        <v>46.83978801857384</v>
      </c>
      <c r="K62" s="13">
        <f t="shared" si="7"/>
        <v>144.73386710373916</v>
      </c>
      <c r="L62" s="13">
        <f t="shared" si="7"/>
        <v>42.76729245540768</v>
      </c>
      <c r="M62" s="13">
        <f t="shared" si="7"/>
        <v>62.76307454903193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48.44596769281241</v>
      </c>
      <c r="W62" s="13">
        <f t="shared" si="7"/>
        <v>75.83696791539326</v>
      </c>
      <c r="X62" s="13">
        <f t="shared" si="7"/>
        <v>0</v>
      </c>
      <c r="Y62" s="13">
        <f t="shared" si="7"/>
        <v>0</v>
      </c>
      <c r="Z62" s="14">
        <f t="shared" si="7"/>
        <v>75.83696883161855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77.04313084930016</v>
      </c>
      <c r="E63" s="13">
        <f t="shared" si="7"/>
        <v>77.04313084930016</v>
      </c>
      <c r="F63" s="13">
        <f t="shared" si="7"/>
        <v>24.99322596828412</v>
      </c>
      <c r="G63" s="13">
        <f t="shared" si="7"/>
        <v>38.023895126406366</v>
      </c>
      <c r="H63" s="13">
        <f t="shared" si="7"/>
        <v>649.0522853422874</v>
      </c>
      <c r="I63" s="13">
        <f t="shared" si="7"/>
        <v>43.52559446988745</v>
      </c>
      <c r="J63" s="13">
        <f t="shared" si="7"/>
        <v>109.59123656594238</v>
      </c>
      <c r="K63" s="13">
        <f t="shared" si="7"/>
        <v>104.29867768783672</v>
      </c>
      <c r="L63" s="13">
        <f t="shared" si="7"/>
        <v>40.17519378396045</v>
      </c>
      <c r="M63" s="13">
        <f t="shared" si="7"/>
        <v>74.68245367989357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54.85363476323477</v>
      </c>
      <c r="W63" s="13">
        <f t="shared" si="7"/>
        <v>77.04313084930016</v>
      </c>
      <c r="X63" s="13">
        <f t="shared" si="7"/>
        <v>0</v>
      </c>
      <c r="Y63" s="13">
        <f t="shared" si="7"/>
        <v>0</v>
      </c>
      <c r="Z63" s="14">
        <f t="shared" si="7"/>
        <v>77.04313084930016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87.36818103298202</v>
      </c>
      <c r="E64" s="13">
        <f t="shared" si="7"/>
        <v>87.36818103298202</v>
      </c>
      <c r="F64" s="13">
        <f t="shared" si="7"/>
        <v>52.88028528598506</v>
      </c>
      <c r="G64" s="13">
        <f t="shared" si="7"/>
        <v>51.33491324142493</v>
      </c>
      <c r="H64" s="13">
        <f t="shared" si="7"/>
        <v>41.4771285475793</v>
      </c>
      <c r="I64" s="13">
        <f t="shared" si="7"/>
        <v>48.512018081163255</v>
      </c>
      <c r="J64" s="13">
        <f t="shared" si="7"/>
        <v>63.09653342969865</v>
      </c>
      <c r="K64" s="13">
        <f t="shared" si="7"/>
        <v>53.24078866174333</v>
      </c>
      <c r="L64" s="13">
        <f t="shared" si="7"/>
        <v>32.16354679411227</v>
      </c>
      <c r="M64" s="13">
        <f t="shared" si="7"/>
        <v>49.504347520677314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49.01005242520298</v>
      </c>
      <c r="W64" s="13">
        <f t="shared" si="7"/>
        <v>87.3681773689071</v>
      </c>
      <c r="X64" s="13">
        <f t="shared" si="7"/>
        <v>0</v>
      </c>
      <c r="Y64" s="13">
        <f t="shared" si="7"/>
        <v>0</v>
      </c>
      <c r="Z64" s="14">
        <f t="shared" si="7"/>
        <v>87.36818103298202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13.94689538007398</v>
      </c>
      <c r="G66" s="16">
        <f t="shared" si="7"/>
        <v>20.89595844402402</v>
      </c>
      <c r="H66" s="16">
        <f t="shared" si="7"/>
        <v>24.844595825702413</v>
      </c>
      <c r="I66" s="16">
        <f t="shared" si="7"/>
        <v>19.538761211215864</v>
      </c>
      <c r="J66" s="16">
        <f t="shared" si="7"/>
        <v>41.98129601379585</v>
      </c>
      <c r="K66" s="16">
        <f t="shared" si="7"/>
        <v>49.971888715586346</v>
      </c>
      <c r="L66" s="16">
        <f t="shared" si="7"/>
        <v>11.917606356227298</v>
      </c>
      <c r="M66" s="16">
        <f t="shared" si="7"/>
        <v>34.577577543238654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26.689129925351224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/>
      <c r="C67" s="23"/>
      <c r="D67" s="24">
        <v>818303527</v>
      </c>
      <c r="E67" s="25">
        <v>818303527</v>
      </c>
      <c r="F67" s="25">
        <v>69314776</v>
      </c>
      <c r="G67" s="25">
        <v>67495311</v>
      </c>
      <c r="H67" s="25">
        <v>66482439</v>
      </c>
      <c r="I67" s="25">
        <v>203292526</v>
      </c>
      <c r="J67" s="25">
        <v>41152294</v>
      </c>
      <c r="K67" s="25">
        <v>64420508</v>
      </c>
      <c r="L67" s="25">
        <v>57224198</v>
      </c>
      <c r="M67" s="25">
        <v>162797000</v>
      </c>
      <c r="N67" s="25"/>
      <c r="O67" s="25"/>
      <c r="P67" s="25"/>
      <c r="Q67" s="25"/>
      <c r="R67" s="25"/>
      <c r="S67" s="25"/>
      <c r="T67" s="25"/>
      <c r="U67" s="25"/>
      <c r="V67" s="25">
        <v>366089526</v>
      </c>
      <c r="W67" s="25">
        <v>409151765</v>
      </c>
      <c r="X67" s="25"/>
      <c r="Y67" s="24"/>
      <c r="Z67" s="26">
        <v>818303527</v>
      </c>
    </row>
    <row r="68" spans="1:26" ht="13.5" hidden="1">
      <c r="A68" s="36" t="s">
        <v>31</v>
      </c>
      <c r="B68" s="18"/>
      <c r="C68" s="18"/>
      <c r="D68" s="19">
        <v>251230764</v>
      </c>
      <c r="E68" s="20">
        <v>251230764</v>
      </c>
      <c r="F68" s="20">
        <v>15504845</v>
      </c>
      <c r="G68" s="20">
        <v>15681183</v>
      </c>
      <c r="H68" s="20">
        <v>15712923</v>
      </c>
      <c r="I68" s="20">
        <v>46898951</v>
      </c>
      <c r="J68" s="20">
        <v>16448252</v>
      </c>
      <c r="K68" s="20">
        <v>15832770</v>
      </c>
      <c r="L68" s="20">
        <v>15722405</v>
      </c>
      <c r="M68" s="20">
        <v>48003427</v>
      </c>
      <c r="N68" s="20"/>
      <c r="O68" s="20"/>
      <c r="P68" s="20"/>
      <c r="Q68" s="20"/>
      <c r="R68" s="20"/>
      <c r="S68" s="20"/>
      <c r="T68" s="20"/>
      <c r="U68" s="20"/>
      <c r="V68" s="20">
        <v>94902378</v>
      </c>
      <c r="W68" s="20">
        <v>125615382</v>
      </c>
      <c r="X68" s="20"/>
      <c r="Y68" s="19"/>
      <c r="Z68" s="22">
        <v>251230764</v>
      </c>
    </row>
    <row r="69" spans="1:26" ht="13.5" hidden="1">
      <c r="A69" s="37" t="s">
        <v>32</v>
      </c>
      <c r="B69" s="18"/>
      <c r="C69" s="18"/>
      <c r="D69" s="19">
        <v>512072763</v>
      </c>
      <c r="E69" s="20">
        <v>512072763</v>
      </c>
      <c r="F69" s="20">
        <v>49046240</v>
      </c>
      <c r="G69" s="20">
        <v>48021653</v>
      </c>
      <c r="H69" s="20">
        <v>46719110</v>
      </c>
      <c r="I69" s="20">
        <v>143787003</v>
      </c>
      <c r="J69" s="20">
        <v>20557867</v>
      </c>
      <c r="K69" s="20">
        <v>45058906</v>
      </c>
      <c r="L69" s="20">
        <v>37749756</v>
      </c>
      <c r="M69" s="20">
        <v>103366529</v>
      </c>
      <c r="N69" s="20"/>
      <c r="O69" s="20"/>
      <c r="P69" s="20"/>
      <c r="Q69" s="20"/>
      <c r="R69" s="20"/>
      <c r="S69" s="20"/>
      <c r="T69" s="20"/>
      <c r="U69" s="20"/>
      <c r="V69" s="20">
        <v>247153532</v>
      </c>
      <c r="W69" s="20">
        <v>256036383</v>
      </c>
      <c r="X69" s="20"/>
      <c r="Y69" s="19"/>
      <c r="Z69" s="22">
        <v>512072763</v>
      </c>
    </row>
    <row r="70" spans="1:26" ht="13.5" hidden="1">
      <c r="A70" s="38" t="s">
        <v>106</v>
      </c>
      <c r="B70" s="18"/>
      <c r="C70" s="18"/>
      <c r="D70" s="19">
        <v>383677175</v>
      </c>
      <c r="E70" s="20">
        <v>383677175</v>
      </c>
      <c r="F70" s="20">
        <v>36185190</v>
      </c>
      <c r="G70" s="20">
        <v>33220159</v>
      </c>
      <c r="H70" s="20">
        <v>31421680</v>
      </c>
      <c r="I70" s="20">
        <v>100827029</v>
      </c>
      <c r="J70" s="20">
        <v>6623265</v>
      </c>
      <c r="K70" s="20">
        <v>38234922</v>
      </c>
      <c r="L70" s="20">
        <v>27299395</v>
      </c>
      <c r="M70" s="20">
        <v>72157582</v>
      </c>
      <c r="N70" s="20"/>
      <c r="O70" s="20"/>
      <c r="P70" s="20"/>
      <c r="Q70" s="20"/>
      <c r="R70" s="20"/>
      <c r="S70" s="20"/>
      <c r="T70" s="20"/>
      <c r="U70" s="20"/>
      <c r="V70" s="20">
        <v>172984611</v>
      </c>
      <c r="W70" s="20">
        <v>191838588</v>
      </c>
      <c r="X70" s="20"/>
      <c r="Y70" s="19"/>
      <c r="Z70" s="22">
        <v>383677175</v>
      </c>
    </row>
    <row r="71" spans="1:26" ht="13.5" hidden="1">
      <c r="A71" s="38" t="s">
        <v>107</v>
      </c>
      <c r="B71" s="18"/>
      <c r="C71" s="18"/>
      <c r="D71" s="19">
        <v>82771093</v>
      </c>
      <c r="E71" s="20">
        <v>82771093</v>
      </c>
      <c r="F71" s="20">
        <v>7181013</v>
      </c>
      <c r="G71" s="20">
        <v>9279520</v>
      </c>
      <c r="H71" s="20">
        <v>13129875</v>
      </c>
      <c r="I71" s="20">
        <v>29590408</v>
      </c>
      <c r="J71" s="20">
        <v>10876802</v>
      </c>
      <c r="K71" s="20">
        <v>3675363</v>
      </c>
      <c r="L71" s="20">
        <v>6405250</v>
      </c>
      <c r="M71" s="20">
        <v>20957415</v>
      </c>
      <c r="N71" s="20"/>
      <c r="O71" s="20"/>
      <c r="P71" s="20"/>
      <c r="Q71" s="20"/>
      <c r="R71" s="20"/>
      <c r="S71" s="20"/>
      <c r="T71" s="20"/>
      <c r="U71" s="20"/>
      <c r="V71" s="20">
        <v>50547823</v>
      </c>
      <c r="W71" s="20">
        <v>41385547</v>
      </c>
      <c r="X71" s="20"/>
      <c r="Y71" s="19"/>
      <c r="Z71" s="22">
        <v>82771093</v>
      </c>
    </row>
    <row r="72" spans="1:26" ht="13.5" hidden="1">
      <c r="A72" s="38" t="s">
        <v>108</v>
      </c>
      <c r="B72" s="18"/>
      <c r="C72" s="18"/>
      <c r="D72" s="19">
        <v>21779956</v>
      </c>
      <c r="E72" s="20">
        <v>21779956</v>
      </c>
      <c r="F72" s="20">
        <v>3727470</v>
      </c>
      <c r="G72" s="20">
        <v>3505401</v>
      </c>
      <c r="H72" s="20">
        <v>145930</v>
      </c>
      <c r="I72" s="20">
        <v>7378801</v>
      </c>
      <c r="J72" s="20">
        <v>1043244</v>
      </c>
      <c r="K72" s="20">
        <v>1139141</v>
      </c>
      <c r="L72" s="20">
        <v>2033063</v>
      </c>
      <c r="M72" s="20">
        <v>4215448</v>
      </c>
      <c r="N72" s="20"/>
      <c r="O72" s="20"/>
      <c r="P72" s="20"/>
      <c r="Q72" s="20"/>
      <c r="R72" s="20"/>
      <c r="S72" s="20"/>
      <c r="T72" s="20"/>
      <c r="U72" s="20"/>
      <c r="V72" s="20">
        <v>11594249</v>
      </c>
      <c r="W72" s="20">
        <v>10889978</v>
      </c>
      <c r="X72" s="20"/>
      <c r="Y72" s="19"/>
      <c r="Z72" s="22">
        <v>21779956</v>
      </c>
    </row>
    <row r="73" spans="1:26" ht="13.5" hidden="1">
      <c r="A73" s="38" t="s">
        <v>109</v>
      </c>
      <c r="B73" s="18"/>
      <c r="C73" s="18"/>
      <c r="D73" s="19">
        <v>23844539</v>
      </c>
      <c r="E73" s="20">
        <v>23844539</v>
      </c>
      <c r="F73" s="20">
        <v>1952567</v>
      </c>
      <c r="G73" s="20">
        <v>2016573</v>
      </c>
      <c r="H73" s="20">
        <v>2021625</v>
      </c>
      <c r="I73" s="20">
        <v>5990765</v>
      </c>
      <c r="J73" s="20">
        <v>2014556</v>
      </c>
      <c r="K73" s="20">
        <v>2009480</v>
      </c>
      <c r="L73" s="20">
        <v>2012048</v>
      </c>
      <c r="M73" s="20">
        <v>6036084</v>
      </c>
      <c r="N73" s="20"/>
      <c r="O73" s="20"/>
      <c r="P73" s="20"/>
      <c r="Q73" s="20"/>
      <c r="R73" s="20"/>
      <c r="S73" s="20"/>
      <c r="T73" s="20"/>
      <c r="U73" s="20"/>
      <c r="V73" s="20">
        <v>12026849</v>
      </c>
      <c r="W73" s="20">
        <v>11922270</v>
      </c>
      <c r="X73" s="20"/>
      <c r="Y73" s="19"/>
      <c r="Z73" s="22">
        <v>23844539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>
        <v>55000000</v>
      </c>
      <c r="E75" s="29">
        <v>55000000</v>
      </c>
      <c r="F75" s="29">
        <v>4763691</v>
      </c>
      <c r="G75" s="29">
        <v>3792475</v>
      </c>
      <c r="H75" s="29">
        <v>4050406</v>
      </c>
      <c r="I75" s="29">
        <v>12606572</v>
      </c>
      <c r="J75" s="29">
        <v>4146175</v>
      </c>
      <c r="K75" s="29">
        <v>3528832</v>
      </c>
      <c r="L75" s="29">
        <v>3752037</v>
      </c>
      <c r="M75" s="29">
        <v>11427044</v>
      </c>
      <c r="N75" s="29"/>
      <c r="O75" s="29"/>
      <c r="P75" s="29"/>
      <c r="Q75" s="29"/>
      <c r="R75" s="29"/>
      <c r="S75" s="29"/>
      <c r="T75" s="29"/>
      <c r="U75" s="29"/>
      <c r="V75" s="29">
        <v>24033616</v>
      </c>
      <c r="W75" s="29">
        <v>27500000</v>
      </c>
      <c r="X75" s="29"/>
      <c r="Y75" s="28"/>
      <c r="Z75" s="30">
        <v>55000000</v>
      </c>
    </row>
    <row r="76" spans="1:26" ht="13.5" hidden="1">
      <c r="A76" s="41" t="s">
        <v>113</v>
      </c>
      <c r="B76" s="31"/>
      <c r="C76" s="31"/>
      <c r="D76" s="32">
        <v>551619528</v>
      </c>
      <c r="E76" s="33">
        <v>551619528</v>
      </c>
      <c r="F76" s="33">
        <v>41467762</v>
      </c>
      <c r="G76" s="33">
        <v>43587077</v>
      </c>
      <c r="H76" s="33">
        <v>35893585</v>
      </c>
      <c r="I76" s="33">
        <v>120948424</v>
      </c>
      <c r="J76" s="33">
        <v>65566703</v>
      </c>
      <c r="K76" s="33">
        <v>50305575</v>
      </c>
      <c r="L76" s="33">
        <v>29325279</v>
      </c>
      <c r="M76" s="33">
        <v>145197557</v>
      </c>
      <c r="N76" s="33"/>
      <c r="O76" s="33"/>
      <c r="P76" s="33"/>
      <c r="Q76" s="33"/>
      <c r="R76" s="33"/>
      <c r="S76" s="33"/>
      <c r="T76" s="33"/>
      <c r="U76" s="33"/>
      <c r="V76" s="33">
        <v>266145981</v>
      </c>
      <c r="W76" s="33">
        <v>275809764</v>
      </c>
      <c r="X76" s="33"/>
      <c r="Y76" s="32"/>
      <c r="Z76" s="34">
        <v>551619528</v>
      </c>
    </row>
    <row r="77" spans="1:26" ht="13.5" hidden="1">
      <c r="A77" s="36" t="s">
        <v>31</v>
      </c>
      <c r="B77" s="18"/>
      <c r="C77" s="18"/>
      <c r="D77" s="19">
        <v>190230768</v>
      </c>
      <c r="E77" s="20">
        <v>190230768</v>
      </c>
      <c r="F77" s="20">
        <v>7640829</v>
      </c>
      <c r="G77" s="20">
        <v>10134496</v>
      </c>
      <c r="H77" s="20">
        <v>9663297</v>
      </c>
      <c r="I77" s="20">
        <v>27438622</v>
      </c>
      <c r="J77" s="20">
        <v>14701131</v>
      </c>
      <c r="K77" s="20">
        <v>10593063</v>
      </c>
      <c r="L77" s="20">
        <v>5744496</v>
      </c>
      <c r="M77" s="20">
        <v>31038690</v>
      </c>
      <c r="N77" s="20"/>
      <c r="O77" s="20"/>
      <c r="P77" s="20"/>
      <c r="Q77" s="20"/>
      <c r="R77" s="20"/>
      <c r="S77" s="20"/>
      <c r="T77" s="20"/>
      <c r="U77" s="20"/>
      <c r="V77" s="20">
        <v>58477312</v>
      </c>
      <c r="W77" s="20">
        <v>95115384</v>
      </c>
      <c r="X77" s="20"/>
      <c r="Y77" s="19"/>
      <c r="Z77" s="22">
        <v>190230768</v>
      </c>
    </row>
    <row r="78" spans="1:26" ht="13.5" hidden="1">
      <c r="A78" s="37" t="s">
        <v>32</v>
      </c>
      <c r="B78" s="18"/>
      <c r="C78" s="18"/>
      <c r="D78" s="19">
        <v>361388760</v>
      </c>
      <c r="E78" s="20">
        <v>361388760</v>
      </c>
      <c r="F78" s="20">
        <v>33162546</v>
      </c>
      <c r="G78" s="20">
        <v>32660107</v>
      </c>
      <c r="H78" s="20">
        <v>25223981</v>
      </c>
      <c r="I78" s="20">
        <v>91046634</v>
      </c>
      <c r="J78" s="20">
        <v>49124954</v>
      </c>
      <c r="K78" s="20">
        <v>37949088</v>
      </c>
      <c r="L78" s="20">
        <v>23133630</v>
      </c>
      <c r="M78" s="20">
        <v>110207672</v>
      </c>
      <c r="N78" s="20"/>
      <c r="O78" s="20"/>
      <c r="P78" s="20"/>
      <c r="Q78" s="20"/>
      <c r="R78" s="20"/>
      <c r="S78" s="20"/>
      <c r="T78" s="20"/>
      <c r="U78" s="20"/>
      <c r="V78" s="20">
        <v>201254306</v>
      </c>
      <c r="W78" s="20">
        <v>180694380</v>
      </c>
      <c r="X78" s="20"/>
      <c r="Y78" s="19"/>
      <c r="Z78" s="22">
        <v>361388760</v>
      </c>
    </row>
    <row r="79" spans="1:26" ht="13.5" hidden="1">
      <c r="A79" s="38" t="s">
        <v>106</v>
      </c>
      <c r="B79" s="18"/>
      <c r="C79" s="18"/>
      <c r="D79" s="19">
        <v>261005172</v>
      </c>
      <c r="E79" s="20">
        <v>261005172</v>
      </c>
      <c r="F79" s="20">
        <v>27149458</v>
      </c>
      <c r="G79" s="20">
        <v>26092643</v>
      </c>
      <c r="H79" s="20">
        <v>20351761</v>
      </c>
      <c r="I79" s="20">
        <v>73593862</v>
      </c>
      <c r="J79" s="20">
        <v>41615864</v>
      </c>
      <c r="K79" s="20">
        <v>30371621</v>
      </c>
      <c r="L79" s="20">
        <v>18930345</v>
      </c>
      <c r="M79" s="20">
        <v>90917830</v>
      </c>
      <c r="N79" s="20"/>
      <c r="O79" s="20"/>
      <c r="P79" s="20"/>
      <c r="Q79" s="20"/>
      <c r="R79" s="20"/>
      <c r="S79" s="20"/>
      <c r="T79" s="20"/>
      <c r="U79" s="20"/>
      <c r="V79" s="20">
        <v>164511692</v>
      </c>
      <c r="W79" s="20">
        <v>130502586</v>
      </c>
      <c r="X79" s="20"/>
      <c r="Y79" s="19"/>
      <c r="Z79" s="22">
        <v>261005172</v>
      </c>
    </row>
    <row r="80" spans="1:26" ht="13.5" hidden="1">
      <c r="A80" s="38" t="s">
        <v>107</v>
      </c>
      <c r="B80" s="18"/>
      <c r="C80" s="18"/>
      <c r="D80" s="19">
        <v>62771088</v>
      </c>
      <c r="E80" s="20">
        <v>62771088</v>
      </c>
      <c r="F80" s="20">
        <v>4048950</v>
      </c>
      <c r="G80" s="20">
        <v>4199368</v>
      </c>
      <c r="H80" s="20">
        <v>3086546</v>
      </c>
      <c r="I80" s="20">
        <v>11334864</v>
      </c>
      <c r="J80" s="20">
        <v>5094671</v>
      </c>
      <c r="K80" s="20">
        <v>5319495</v>
      </c>
      <c r="L80" s="20">
        <v>2739352</v>
      </c>
      <c r="M80" s="20">
        <v>13153518</v>
      </c>
      <c r="N80" s="20"/>
      <c r="O80" s="20"/>
      <c r="P80" s="20"/>
      <c r="Q80" s="20"/>
      <c r="R80" s="20"/>
      <c r="S80" s="20"/>
      <c r="T80" s="20"/>
      <c r="U80" s="20"/>
      <c r="V80" s="20">
        <v>24488382</v>
      </c>
      <c r="W80" s="20">
        <v>31385544</v>
      </c>
      <c r="X80" s="20"/>
      <c r="Y80" s="19"/>
      <c r="Z80" s="22">
        <v>62771088</v>
      </c>
    </row>
    <row r="81" spans="1:26" ht="13.5" hidden="1">
      <c r="A81" s="38" t="s">
        <v>108</v>
      </c>
      <c r="B81" s="18"/>
      <c r="C81" s="18"/>
      <c r="D81" s="19">
        <v>16779960</v>
      </c>
      <c r="E81" s="20">
        <v>16779960</v>
      </c>
      <c r="F81" s="20">
        <v>931615</v>
      </c>
      <c r="G81" s="20">
        <v>1332890</v>
      </c>
      <c r="H81" s="20">
        <v>947162</v>
      </c>
      <c r="I81" s="20">
        <v>3211667</v>
      </c>
      <c r="J81" s="20">
        <v>1143304</v>
      </c>
      <c r="K81" s="20">
        <v>1188109</v>
      </c>
      <c r="L81" s="20">
        <v>816787</v>
      </c>
      <c r="M81" s="20">
        <v>3148200</v>
      </c>
      <c r="N81" s="20"/>
      <c r="O81" s="20"/>
      <c r="P81" s="20"/>
      <c r="Q81" s="20"/>
      <c r="R81" s="20"/>
      <c r="S81" s="20"/>
      <c r="T81" s="20"/>
      <c r="U81" s="20"/>
      <c r="V81" s="20">
        <v>6359867</v>
      </c>
      <c r="W81" s="20">
        <v>8389980</v>
      </c>
      <c r="X81" s="20"/>
      <c r="Y81" s="19"/>
      <c r="Z81" s="22">
        <v>16779960</v>
      </c>
    </row>
    <row r="82" spans="1:26" ht="13.5" hidden="1">
      <c r="A82" s="38" t="s">
        <v>109</v>
      </c>
      <c r="B82" s="18"/>
      <c r="C82" s="18"/>
      <c r="D82" s="19">
        <v>20832540</v>
      </c>
      <c r="E82" s="20">
        <v>20832540</v>
      </c>
      <c r="F82" s="20">
        <v>1032523</v>
      </c>
      <c r="G82" s="20">
        <v>1035206</v>
      </c>
      <c r="H82" s="20">
        <v>838512</v>
      </c>
      <c r="I82" s="20">
        <v>2906241</v>
      </c>
      <c r="J82" s="20">
        <v>1271115</v>
      </c>
      <c r="K82" s="20">
        <v>1069863</v>
      </c>
      <c r="L82" s="20">
        <v>647146</v>
      </c>
      <c r="M82" s="20">
        <v>2988124</v>
      </c>
      <c r="N82" s="20"/>
      <c r="O82" s="20"/>
      <c r="P82" s="20"/>
      <c r="Q82" s="20"/>
      <c r="R82" s="20"/>
      <c r="S82" s="20"/>
      <c r="T82" s="20"/>
      <c r="U82" s="20"/>
      <c r="V82" s="20">
        <v>5894365</v>
      </c>
      <c r="W82" s="20">
        <v>10416270</v>
      </c>
      <c r="X82" s="20"/>
      <c r="Y82" s="19"/>
      <c r="Z82" s="22">
        <v>20832540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/>
      <c r="E84" s="29"/>
      <c r="F84" s="29">
        <v>664387</v>
      </c>
      <c r="G84" s="29">
        <v>792474</v>
      </c>
      <c r="H84" s="29">
        <v>1006307</v>
      </c>
      <c r="I84" s="29">
        <v>2463168</v>
      </c>
      <c r="J84" s="29">
        <v>1740618</v>
      </c>
      <c r="K84" s="29">
        <v>1763424</v>
      </c>
      <c r="L84" s="29">
        <v>447153</v>
      </c>
      <c r="M84" s="29">
        <v>3951195</v>
      </c>
      <c r="N84" s="29"/>
      <c r="O84" s="29"/>
      <c r="P84" s="29"/>
      <c r="Q84" s="29"/>
      <c r="R84" s="29"/>
      <c r="S84" s="29"/>
      <c r="T84" s="29"/>
      <c r="U84" s="29"/>
      <c r="V84" s="29">
        <v>6414363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100610624</v>
      </c>
      <c r="C5" s="18">
        <v>0</v>
      </c>
      <c r="D5" s="63">
        <v>107827000</v>
      </c>
      <c r="E5" s="64">
        <v>107827000</v>
      </c>
      <c r="F5" s="64">
        <v>9059486</v>
      </c>
      <c r="G5" s="64">
        <v>9032515</v>
      </c>
      <c r="H5" s="64">
        <v>9134371</v>
      </c>
      <c r="I5" s="64">
        <v>27226372</v>
      </c>
      <c r="J5" s="64">
        <v>9116495</v>
      </c>
      <c r="K5" s="64">
        <v>9178584</v>
      </c>
      <c r="L5" s="64">
        <v>9168922</v>
      </c>
      <c r="M5" s="64">
        <v>27464001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54690373</v>
      </c>
      <c r="W5" s="64">
        <v>53913500</v>
      </c>
      <c r="X5" s="64">
        <v>776873</v>
      </c>
      <c r="Y5" s="65">
        <v>1.44</v>
      </c>
      <c r="Z5" s="66">
        <v>107827000</v>
      </c>
    </row>
    <row r="6" spans="1:26" ht="13.5">
      <c r="A6" s="62" t="s">
        <v>32</v>
      </c>
      <c r="B6" s="18">
        <v>658402965</v>
      </c>
      <c r="C6" s="18">
        <v>0</v>
      </c>
      <c r="D6" s="63">
        <v>691693998</v>
      </c>
      <c r="E6" s="64">
        <v>691693998</v>
      </c>
      <c r="F6" s="64">
        <v>67518042</v>
      </c>
      <c r="G6" s="64">
        <v>68305080</v>
      </c>
      <c r="H6" s="64">
        <v>67749158</v>
      </c>
      <c r="I6" s="64">
        <v>203572280</v>
      </c>
      <c r="J6" s="64">
        <v>15207853</v>
      </c>
      <c r="K6" s="64">
        <v>53965911</v>
      </c>
      <c r="L6" s="64">
        <v>52320466</v>
      </c>
      <c r="M6" s="64">
        <v>121494230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325066510</v>
      </c>
      <c r="W6" s="64">
        <v>345846999</v>
      </c>
      <c r="X6" s="64">
        <v>-20780489</v>
      </c>
      <c r="Y6" s="65">
        <v>-6.01</v>
      </c>
      <c r="Z6" s="66">
        <v>691693998</v>
      </c>
    </row>
    <row r="7" spans="1:26" ht="13.5">
      <c r="A7" s="62" t="s">
        <v>33</v>
      </c>
      <c r="B7" s="18">
        <v>28508068</v>
      </c>
      <c r="C7" s="18">
        <v>0</v>
      </c>
      <c r="D7" s="63">
        <v>0</v>
      </c>
      <c r="E7" s="64">
        <v>0</v>
      </c>
      <c r="F7" s="64">
        <v>1796025</v>
      </c>
      <c r="G7" s="64">
        <v>1562775</v>
      </c>
      <c r="H7" s="64">
        <v>1601274</v>
      </c>
      <c r="I7" s="64">
        <v>4960074</v>
      </c>
      <c r="J7" s="64">
        <v>1353287</v>
      </c>
      <c r="K7" s="64">
        <v>1562098</v>
      </c>
      <c r="L7" s="64">
        <v>1041253</v>
      </c>
      <c r="M7" s="64">
        <v>3956638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8916712</v>
      </c>
      <c r="W7" s="64">
        <v>0</v>
      </c>
      <c r="X7" s="64">
        <v>8916712</v>
      </c>
      <c r="Y7" s="65">
        <v>0</v>
      </c>
      <c r="Z7" s="66">
        <v>0</v>
      </c>
    </row>
    <row r="8" spans="1:26" ht="13.5">
      <c r="A8" s="62" t="s">
        <v>34</v>
      </c>
      <c r="B8" s="18">
        <v>98790879</v>
      </c>
      <c r="C8" s="18">
        <v>0</v>
      </c>
      <c r="D8" s="63">
        <v>0</v>
      </c>
      <c r="E8" s="64">
        <v>0</v>
      </c>
      <c r="F8" s="64">
        <v>38586304</v>
      </c>
      <c r="G8" s="64">
        <v>2471304</v>
      </c>
      <c r="H8" s="64">
        <v>4376479</v>
      </c>
      <c r="I8" s="64">
        <v>45434087</v>
      </c>
      <c r="J8" s="64">
        <v>4240290</v>
      </c>
      <c r="K8" s="64">
        <v>32465802</v>
      </c>
      <c r="L8" s="64">
        <v>5206554</v>
      </c>
      <c r="M8" s="64">
        <v>41912646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87346733</v>
      </c>
      <c r="W8" s="64">
        <v>0</v>
      </c>
      <c r="X8" s="64">
        <v>87346733</v>
      </c>
      <c r="Y8" s="65">
        <v>0</v>
      </c>
      <c r="Z8" s="66">
        <v>0</v>
      </c>
    </row>
    <row r="9" spans="1:26" ht="13.5">
      <c r="A9" s="62" t="s">
        <v>35</v>
      </c>
      <c r="B9" s="18">
        <v>71972108</v>
      </c>
      <c r="C9" s="18">
        <v>0</v>
      </c>
      <c r="D9" s="63">
        <v>161433159</v>
      </c>
      <c r="E9" s="64">
        <v>161433159</v>
      </c>
      <c r="F9" s="64">
        <v>2640525</v>
      </c>
      <c r="G9" s="64">
        <v>4158497</v>
      </c>
      <c r="H9" s="64">
        <v>2515220</v>
      </c>
      <c r="I9" s="64">
        <v>9314242</v>
      </c>
      <c r="J9" s="64">
        <v>3054151</v>
      </c>
      <c r="K9" s="64">
        <v>4116068</v>
      </c>
      <c r="L9" s="64">
        <v>2576484</v>
      </c>
      <c r="M9" s="64">
        <v>9746703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19060945</v>
      </c>
      <c r="W9" s="64">
        <v>80716580</v>
      </c>
      <c r="X9" s="64">
        <v>-61655635</v>
      </c>
      <c r="Y9" s="65">
        <v>-76.39</v>
      </c>
      <c r="Z9" s="66">
        <v>161433159</v>
      </c>
    </row>
    <row r="10" spans="1:26" ht="25.5">
      <c r="A10" s="67" t="s">
        <v>98</v>
      </c>
      <c r="B10" s="68">
        <f>SUM(B5:B9)</f>
        <v>958284644</v>
      </c>
      <c r="C10" s="68">
        <f>SUM(C5:C9)</f>
        <v>0</v>
      </c>
      <c r="D10" s="69">
        <f aca="true" t="shared" si="0" ref="D10:Z10">SUM(D5:D9)</f>
        <v>960954157</v>
      </c>
      <c r="E10" s="70">
        <f t="shared" si="0"/>
        <v>960954157</v>
      </c>
      <c r="F10" s="70">
        <f t="shared" si="0"/>
        <v>119600382</v>
      </c>
      <c r="G10" s="70">
        <f t="shared" si="0"/>
        <v>85530171</v>
      </c>
      <c r="H10" s="70">
        <f t="shared" si="0"/>
        <v>85376502</v>
      </c>
      <c r="I10" s="70">
        <f t="shared" si="0"/>
        <v>290507055</v>
      </c>
      <c r="J10" s="70">
        <f t="shared" si="0"/>
        <v>32972076</v>
      </c>
      <c r="K10" s="70">
        <f t="shared" si="0"/>
        <v>101288463</v>
      </c>
      <c r="L10" s="70">
        <f t="shared" si="0"/>
        <v>70313679</v>
      </c>
      <c r="M10" s="70">
        <f t="shared" si="0"/>
        <v>204574218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495081273</v>
      </c>
      <c r="W10" s="70">
        <f t="shared" si="0"/>
        <v>480477079</v>
      </c>
      <c r="X10" s="70">
        <f t="shared" si="0"/>
        <v>14604194</v>
      </c>
      <c r="Y10" s="71">
        <f>+IF(W10&lt;&gt;0,(X10/W10)*100,0)</f>
        <v>3.039519394014631</v>
      </c>
      <c r="Z10" s="72">
        <f t="shared" si="0"/>
        <v>960954157</v>
      </c>
    </row>
    <row r="11" spans="1:26" ht="13.5">
      <c r="A11" s="62" t="s">
        <v>36</v>
      </c>
      <c r="B11" s="18">
        <v>236069862</v>
      </c>
      <c r="C11" s="18">
        <v>0</v>
      </c>
      <c r="D11" s="63">
        <v>282923526</v>
      </c>
      <c r="E11" s="64">
        <v>282923526</v>
      </c>
      <c r="F11" s="64">
        <v>19849178</v>
      </c>
      <c r="G11" s="64">
        <v>21765910</v>
      </c>
      <c r="H11" s="64">
        <v>19999909</v>
      </c>
      <c r="I11" s="64">
        <v>61614997</v>
      </c>
      <c r="J11" s="64">
        <v>20422849</v>
      </c>
      <c r="K11" s="64">
        <v>19815688</v>
      </c>
      <c r="L11" s="64">
        <v>20541231</v>
      </c>
      <c r="M11" s="64">
        <v>60779768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122394765</v>
      </c>
      <c r="W11" s="64">
        <v>141461763</v>
      </c>
      <c r="X11" s="64">
        <v>-19066998</v>
      </c>
      <c r="Y11" s="65">
        <v>-13.48</v>
      </c>
      <c r="Z11" s="66">
        <v>282923526</v>
      </c>
    </row>
    <row r="12" spans="1:26" ht="13.5">
      <c r="A12" s="62" t="s">
        <v>37</v>
      </c>
      <c r="B12" s="18">
        <v>14472180</v>
      </c>
      <c r="C12" s="18">
        <v>0</v>
      </c>
      <c r="D12" s="63">
        <v>0</v>
      </c>
      <c r="E12" s="64">
        <v>0</v>
      </c>
      <c r="F12" s="64">
        <v>1068715</v>
      </c>
      <c r="G12" s="64">
        <v>1149205</v>
      </c>
      <c r="H12" s="64">
        <v>1115973</v>
      </c>
      <c r="I12" s="64">
        <v>3333893</v>
      </c>
      <c r="J12" s="64">
        <v>1153290</v>
      </c>
      <c r="K12" s="64">
        <v>1163520</v>
      </c>
      <c r="L12" s="64">
        <v>1827341</v>
      </c>
      <c r="M12" s="64">
        <v>4144151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7478044</v>
      </c>
      <c r="W12" s="64">
        <v>0</v>
      </c>
      <c r="X12" s="64">
        <v>7478044</v>
      </c>
      <c r="Y12" s="65">
        <v>0</v>
      </c>
      <c r="Z12" s="66">
        <v>0</v>
      </c>
    </row>
    <row r="13" spans="1:26" ht="13.5">
      <c r="A13" s="62" t="s">
        <v>99</v>
      </c>
      <c r="B13" s="18">
        <v>167354792</v>
      </c>
      <c r="C13" s="18">
        <v>0</v>
      </c>
      <c r="D13" s="63">
        <v>160957000</v>
      </c>
      <c r="E13" s="64">
        <v>160957000</v>
      </c>
      <c r="F13" s="64">
        <v>2939919</v>
      </c>
      <c r="G13" s="64">
        <v>2961166</v>
      </c>
      <c r="H13" s="64">
        <v>2981869</v>
      </c>
      <c r="I13" s="64">
        <v>8882954</v>
      </c>
      <c r="J13" s="64">
        <v>3007925</v>
      </c>
      <c r="K13" s="64">
        <v>3009362</v>
      </c>
      <c r="L13" s="64">
        <v>3101366</v>
      </c>
      <c r="M13" s="64">
        <v>9118653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18001607</v>
      </c>
      <c r="W13" s="64">
        <v>80478500</v>
      </c>
      <c r="X13" s="64">
        <v>-62476893</v>
      </c>
      <c r="Y13" s="65">
        <v>-77.63</v>
      </c>
      <c r="Z13" s="66">
        <v>160957000</v>
      </c>
    </row>
    <row r="14" spans="1:26" ht="13.5">
      <c r="A14" s="62" t="s">
        <v>38</v>
      </c>
      <c r="B14" s="18">
        <v>8987031</v>
      </c>
      <c r="C14" s="18">
        <v>0</v>
      </c>
      <c r="D14" s="63">
        <v>10200000</v>
      </c>
      <c r="E14" s="64">
        <v>10200000</v>
      </c>
      <c r="F14" s="64">
        <v>839795</v>
      </c>
      <c r="G14" s="64">
        <v>166795</v>
      </c>
      <c r="H14" s="64">
        <v>1319687</v>
      </c>
      <c r="I14" s="64">
        <v>2326277</v>
      </c>
      <c r="J14" s="64">
        <v>301597</v>
      </c>
      <c r="K14" s="64">
        <v>456047</v>
      </c>
      <c r="L14" s="64">
        <v>500936</v>
      </c>
      <c r="M14" s="64">
        <v>1258580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3584857</v>
      </c>
      <c r="W14" s="64">
        <v>5100000</v>
      </c>
      <c r="X14" s="64">
        <v>-1515143</v>
      </c>
      <c r="Y14" s="65">
        <v>-29.71</v>
      </c>
      <c r="Z14" s="66">
        <v>10200000</v>
      </c>
    </row>
    <row r="15" spans="1:26" ht="13.5">
      <c r="A15" s="62" t="s">
        <v>39</v>
      </c>
      <c r="B15" s="18">
        <v>298322220</v>
      </c>
      <c r="C15" s="18">
        <v>0</v>
      </c>
      <c r="D15" s="63">
        <v>334001284</v>
      </c>
      <c r="E15" s="64">
        <v>334001284</v>
      </c>
      <c r="F15" s="64">
        <v>37183636</v>
      </c>
      <c r="G15" s="64">
        <v>38854835</v>
      </c>
      <c r="H15" s="64">
        <v>28614141</v>
      </c>
      <c r="I15" s="64">
        <v>104652612</v>
      </c>
      <c r="J15" s="64">
        <v>21898900</v>
      </c>
      <c r="K15" s="64">
        <v>22204251</v>
      </c>
      <c r="L15" s="64">
        <v>40375268</v>
      </c>
      <c r="M15" s="64">
        <v>84478419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189131031</v>
      </c>
      <c r="W15" s="64">
        <v>167000642</v>
      </c>
      <c r="X15" s="64">
        <v>22130389</v>
      </c>
      <c r="Y15" s="65">
        <v>13.25</v>
      </c>
      <c r="Z15" s="66">
        <v>334001284</v>
      </c>
    </row>
    <row r="16" spans="1:26" ht="13.5">
      <c r="A16" s="73" t="s">
        <v>40</v>
      </c>
      <c r="B16" s="18">
        <v>34886433</v>
      </c>
      <c r="C16" s="18">
        <v>0</v>
      </c>
      <c r="D16" s="63">
        <v>0</v>
      </c>
      <c r="E16" s="64">
        <v>0</v>
      </c>
      <c r="F16" s="64">
        <v>2783454</v>
      </c>
      <c r="G16" s="64">
        <v>2832593</v>
      </c>
      <c r="H16" s="64">
        <v>2803775</v>
      </c>
      <c r="I16" s="64">
        <v>8419822</v>
      </c>
      <c r="J16" s="64">
        <v>2815406</v>
      </c>
      <c r="K16" s="64">
        <v>2728313</v>
      </c>
      <c r="L16" s="64">
        <v>3241813</v>
      </c>
      <c r="M16" s="64">
        <v>8785532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17205354</v>
      </c>
      <c r="W16" s="64">
        <v>0</v>
      </c>
      <c r="X16" s="64">
        <v>17205354</v>
      </c>
      <c r="Y16" s="65">
        <v>0</v>
      </c>
      <c r="Z16" s="66">
        <v>0</v>
      </c>
    </row>
    <row r="17" spans="1:26" ht="13.5">
      <c r="A17" s="62" t="s">
        <v>41</v>
      </c>
      <c r="B17" s="18">
        <v>213897637</v>
      </c>
      <c r="C17" s="18">
        <v>0</v>
      </c>
      <c r="D17" s="63">
        <v>247302124</v>
      </c>
      <c r="E17" s="64">
        <v>247302124</v>
      </c>
      <c r="F17" s="64">
        <v>13676388</v>
      </c>
      <c r="G17" s="64">
        <v>14499528</v>
      </c>
      <c r="H17" s="64">
        <v>15208425</v>
      </c>
      <c r="I17" s="64">
        <v>43384341</v>
      </c>
      <c r="J17" s="64">
        <v>20775345</v>
      </c>
      <c r="K17" s="64">
        <v>17725668</v>
      </c>
      <c r="L17" s="64">
        <v>16161898</v>
      </c>
      <c r="M17" s="64">
        <v>54662911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98047252</v>
      </c>
      <c r="W17" s="64">
        <v>123651062</v>
      </c>
      <c r="X17" s="64">
        <v>-25603810</v>
      </c>
      <c r="Y17" s="65">
        <v>-20.71</v>
      </c>
      <c r="Z17" s="66">
        <v>247302124</v>
      </c>
    </row>
    <row r="18" spans="1:26" ht="13.5">
      <c r="A18" s="74" t="s">
        <v>42</v>
      </c>
      <c r="B18" s="75">
        <f>SUM(B11:B17)</f>
        <v>973990155</v>
      </c>
      <c r="C18" s="75">
        <f>SUM(C11:C17)</f>
        <v>0</v>
      </c>
      <c r="D18" s="76">
        <f aca="true" t="shared" si="1" ref="D18:Z18">SUM(D11:D17)</f>
        <v>1035383934</v>
      </c>
      <c r="E18" s="77">
        <f t="shared" si="1"/>
        <v>1035383934</v>
      </c>
      <c r="F18" s="77">
        <f t="shared" si="1"/>
        <v>78341085</v>
      </c>
      <c r="G18" s="77">
        <f t="shared" si="1"/>
        <v>82230032</v>
      </c>
      <c r="H18" s="77">
        <f t="shared" si="1"/>
        <v>72043779</v>
      </c>
      <c r="I18" s="77">
        <f t="shared" si="1"/>
        <v>232614896</v>
      </c>
      <c r="J18" s="77">
        <f t="shared" si="1"/>
        <v>70375312</v>
      </c>
      <c r="K18" s="77">
        <f t="shared" si="1"/>
        <v>67102849</v>
      </c>
      <c r="L18" s="77">
        <f t="shared" si="1"/>
        <v>85749853</v>
      </c>
      <c r="M18" s="77">
        <f t="shared" si="1"/>
        <v>223228014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455842910</v>
      </c>
      <c r="W18" s="77">
        <f t="shared" si="1"/>
        <v>517691967</v>
      </c>
      <c r="X18" s="77">
        <f t="shared" si="1"/>
        <v>-61849057</v>
      </c>
      <c r="Y18" s="71">
        <f>+IF(W18&lt;&gt;0,(X18/W18)*100,0)</f>
        <v>-11.947076822229308</v>
      </c>
      <c r="Z18" s="78">
        <f t="shared" si="1"/>
        <v>1035383934</v>
      </c>
    </row>
    <row r="19" spans="1:26" ht="13.5">
      <c r="A19" s="74" t="s">
        <v>43</v>
      </c>
      <c r="B19" s="79">
        <f>+B10-B18</f>
        <v>-15705511</v>
      </c>
      <c r="C19" s="79">
        <f>+C10-C18</f>
        <v>0</v>
      </c>
      <c r="D19" s="80">
        <f aca="true" t="shared" si="2" ref="D19:Z19">+D10-D18</f>
        <v>-74429777</v>
      </c>
      <c r="E19" s="81">
        <f t="shared" si="2"/>
        <v>-74429777</v>
      </c>
      <c r="F19" s="81">
        <f t="shared" si="2"/>
        <v>41259297</v>
      </c>
      <c r="G19" s="81">
        <f t="shared" si="2"/>
        <v>3300139</v>
      </c>
      <c r="H19" s="81">
        <f t="shared" si="2"/>
        <v>13332723</v>
      </c>
      <c r="I19" s="81">
        <f t="shared" si="2"/>
        <v>57892159</v>
      </c>
      <c r="J19" s="81">
        <f t="shared" si="2"/>
        <v>-37403236</v>
      </c>
      <c r="K19" s="81">
        <f t="shared" si="2"/>
        <v>34185614</v>
      </c>
      <c r="L19" s="81">
        <f t="shared" si="2"/>
        <v>-15436174</v>
      </c>
      <c r="M19" s="81">
        <f t="shared" si="2"/>
        <v>-18653796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39238363</v>
      </c>
      <c r="W19" s="81">
        <f>IF(E10=E18,0,W10-W18)</f>
        <v>-37214888</v>
      </c>
      <c r="X19" s="81">
        <f t="shared" si="2"/>
        <v>76453251</v>
      </c>
      <c r="Y19" s="82">
        <f>+IF(W19&lt;&gt;0,(X19/W19)*100,0)</f>
        <v>-205.43727284628667</v>
      </c>
      <c r="Z19" s="83">
        <f t="shared" si="2"/>
        <v>-74429777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5">
        <v>0</v>
      </c>
      <c r="Z20" s="66">
        <v>0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-15705511</v>
      </c>
      <c r="C22" s="90">
        <f>SUM(C19:C21)</f>
        <v>0</v>
      </c>
      <c r="D22" s="91">
        <f aca="true" t="shared" si="3" ref="D22:Z22">SUM(D19:D21)</f>
        <v>-74429777</v>
      </c>
      <c r="E22" s="92">
        <f t="shared" si="3"/>
        <v>-74429777</v>
      </c>
      <c r="F22" s="92">
        <f t="shared" si="3"/>
        <v>41259297</v>
      </c>
      <c r="G22" s="92">
        <f t="shared" si="3"/>
        <v>3300139</v>
      </c>
      <c r="H22" s="92">
        <f t="shared" si="3"/>
        <v>13332723</v>
      </c>
      <c r="I22" s="92">
        <f t="shared" si="3"/>
        <v>57892159</v>
      </c>
      <c r="J22" s="92">
        <f t="shared" si="3"/>
        <v>-37403236</v>
      </c>
      <c r="K22" s="92">
        <f t="shared" si="3"/>
        <v>34185614</v>
      </c>
      <c r="L22" s="92">
        <f t="shared" si="3"/>
        <v>-15436174</v>
      </c>
      <c r="M22" s="92">
        <f t="shared" si="3"/>
        <v>-18653796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39238363</v>
      </c>
      <c r="W22" s="92">
        <f t="shared" si="3"/>
        <v>-37214888</v>
      </c>
      <c r="X22" s="92">
        <f t="shared" si="3"/>
        <v>76453251</v>
      </c>
      <c r="Y22" s="93">
        <f>+IF(W22&lt;&gt;0,(X22/W22)*100,0)</f>
        <v>-205.43727284628667</v>
      </c>
      <c r="Z22" s="94">
        <f t="shared" si="3"/>
        <v>-74429777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-15705511</v>
      </c>
      <c r="C24" s="79">
        <f>SUM(C22:C23)</f>
        <v>0</v>
      </c>
      <c r="D24" s="80">
        <f aca="true" t="shared" si="4" ref="D24:Z24">SUM(D22:D23)</f>
        <v>-74429777</v>
      </c>
      <c r="E24" s="81">
        <f t="shared" si="4"/>
        <v>-74429777</v>
      </c>
      <c r="F24" s="81">
        <f t="shared" si="4"/>
        <v>41259297</v>
      </c>
      <c r="G24" s="81">
        <f t="shared" si="4"/>
        <v>3300139</v>
      </c>
      <c r="H24" s="81">
        <f t="shared" si="4"/>
        <v>13332723</v>
      </c>
      <c r="I24" s="81">
        <f t="shared" si="4"/>
        <v>57892159</v>
      </c>
      <c r="J24" s="81">
        <f t="shared" si="4"/>
        <v>-37403236</v>
      </c>
      <c r="K24" s="81">
        <f t="shared" si="4"/>
        <v>34185614</v>
      </c>
      <c r="L24" s="81">
        <f t="shared" si="4"/>
        <v>-15436174</v>
      </c>
      <c r="M24" s="81">
        <f t="shared" si="4"/>
        <v>-18653796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39238363</v>
      </c>
      <c r="W24" s="81">
        <f t="shared" si="4"/>
        <v>-37214888</v>
      </c>
      <c r="X24" s="81">
        <f t="shared" si="4"/>
        <v>76453251</v>
      </c>
      <c r="Y24" s="82">
        <f>+IF(W24&lt;&gt;0,(X24/W24)*100,0)</f>
        <v>-205.43727284628667</v>
      </c>
      <c r="Z24" s="83">
        <f t="shared" si="4"/>
        <v>-74429777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74635294</v>
      </c>
      <c r="C27" s="21">
        <v>0</v>
      </c>
      <c r="D27" s="103">
        <v>126144997</v>
      </c>
      <c r="E27" s="104">
        <v>126144997</v>
      </c>
      <c r="F27" s="104">
        <v>0</v>
      </c>
      <c r="G27" s="104">
        <v>2198671</v>
      </c>
      <c r="H27" s="104">
        <v>6549580</v>
      </c>
      <c r="I27" s="104">
        <v>8748251</v>
      </c>
      <c r="J27" s="104">
        <v>6130979</v>
      </c>
      <c r="K27" s="104">
        <v>9014417</v>
      </c>
      <c r="L27" s="104">
        <v>15551603</v>
      </c>
      <c r="M27" s="104">
        <v>30696999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39445250</v>
      </c>
      <c r="W27" s="104">
        <v>63072499</v>
      </c>
      <c r="X27" s="104">
        <v>-23627249</v>
      </c>
      <c r="Y27" s="105">
        <v>-37.46</v>
      </c>
      <c r="Z27" s="106">
        <v>126144997</v>
      </c>
    </row>
    <row r="28" spans="1:26" ht="13.5">
      <c r="A28" s="107" t="s">
        <v>44</v>
      </c>
      <c r="B28" s="18">
        <v>27228920</v>
      </c>
      <c r="C28" s="18">
        <v>0</v>
      </c>
      <c r="D28" s="63">
        <v>41740684</v>
      </c>
      <c r="E28" s="64">
        <v>41740684</v>
      </c>
      <c r="F28" s="64">
        <v>0</v>
      </c>
      <c r="G28" s="64">
        <v>0</v>
      </c>
      <c r="H28" s="64">
        <v>3485175</v>
      </c>
      <c r="I28" s="64">
        <v>3485175</v>
      </c>
      <c r="J28" s="64">
        <v>4238985</v>
      </c>
      <c r="K28" s="64">
        <v>3006499</v>
      </c>
      <c r="L28" s="64">
        <v>4817550</v>
      </c>
      <c r="M28" s="64">
        <v>12063034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15548209</v>
      </c>
      <c r="W28" s="64">
        <v>20870342</v>
      </c>
      <c r="X28" s="64">
        <v>-5322133</v>
      </c>
      <c r="Y28" s="65">
        <v>-25.5</v>
      </c>
      <c r="Z28" s="66">
        <v>41740684</v>
      </c>
    </row>
    <row r="29" spans="1:26" ht="13.5">
      <c r="A29" s="62" t="s">
        <v>103</v>
      </c>
      <c r="B29" s="18">
        <v>0</v>
      </c>
      <c r="C29" s="18">
        <v>0</v>
      </c>
      <c r="D29" s="63">
        <v>2574316</v>
      </c>
      <c r="E29" s="64">
        <v>2574316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78556</v>
      </c>
      <c r="L29" s="64">
        <v>2714325</v>
      </c>
      <c r="M29" s="64">
        <v>2792881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2792881</v>
      </c>
      <c r="W29" s="64">
        <v>1287158</v>
      </c>
      <c r="X29" s="64">
        <v>1505723</v>
      </c>
      <c r="Y29" s="65">
        <v>116.98</v>
      </c>
      <c r="Z29" s="66">
        <v>2574316</v>
      </c>
    </row>
    <row r="30" spans="1:26" ht="13.5">
      <c r="A30" s="62" t="s">
        <v>48</v>
      </c>
      <c r="B30" s="18">
        <v>15521104</v>
      </c>
      <c r="C30" s="18">
        <v>0</v>
      </c>
      <c r="D30" s="63">
        <v>0</v>
      </c>
      <c r="E30" s="64">
        <v>0</v>
      </c>
      <c r="F30" s="64">
        <v>0</v>
      </c>
      <c r="G30" s="64">
        <v>368055</v>
      </c>
      <c r="H30" s="64">
        <v>1772073</v>
      </c>
      <c r="I30" s="64">
        <v>2140128</v>
      </c>
      <c r="J30" s="64">
        <v>575325</v>
      </c>
      <c r="K30" s="64">
        <v>3880627</v>
      </c>
      <c r="L30" s="64">
        <v>4417792</v>
      </c>
      <c r="M30" s="64">
        <v>8873744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11013872</v>
      </c>
      <c r="W30" s="64">
        <v>0</v>
      </c>
      <c r="X30" s="64">
        <v>11013872</v>
      </c>
      <c r="Y30" s="65">
        <v>0</v>
      </c>
      <c r="Z30" s="66">
        <v>0</v>
      </c>
    </row>
    <row r="31" spans="1:26" ht="13.5">
      <c r="A31" s="62" t="s">
        <v>49</v>
      </c>
      <c r="B31" s="18">
        <v>31885265</v>
      </c>
      <c r="C31" s="18">
        <v>0</v>
      </c>
      <c r="D31" s="63">
        <v>81829997</v>
      </c>
      <c r="E31" s="64">
        <v>81829997</v>
      </c>
      <c r="F31" s="64">
        <v>0</v>
      </c>
      <c r="G31" s="64">
        <v>1830616</v>
      </c>
      <c r="H31" s="64">
        <v>1292331</v>
      </c>
      <c r="I31" s="64">
        <v>3122947</v>
      </c>
      <c r="J31" s="64">
        <v>1316669</v>
      </c>
      <c r="K31" s="64">
        <v>2048735</v>
      </c>
      <c r="L31" s="64">
        <v>3601935</v>
      </c>
      <c r="M31" s="64">
        <v>6967339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10090286</v>
      </c>
      <c r="W31" s="64">
        <v>40914999</v>
      </c>
      <c r="X31" s="64">
        <v>-30824713</v>
      </c>
      <c r="Y31" s="65">
        <v>-75.34</v>
      </c>
      <c r="Z31" s="66">
        <v>81829997</v>
      </c>
    </row>
    <row r="32" spans="1:26" ht="13.5">
      <c r="A32" s="74" t="s">
        <v>50</v>
      </c>
      <c r="B32" s="21">
        <f>SUM(B28:B31)</f>
        <v>74635289</v>
      </c>
      <c r="C32" s="21">
        <f>SUM(C28:C31)</f>
        <v>0</v>
      </c>
      <c r="D32" s="103">
        <f aca="true" t="shared" si="5" ref="D32:Z32">SUM(D28:D31)</f>
        <v>126144997</v>
      </c>
      <c r="E32" s="104">
        <f t="shared" si="5"/>
        <v>126144997</v>
      </c>
      <c r="F32" s="104">
        <f t="shared" si="5"/>
        <v>0</v>
      </c>
      <c r="G32" s="104">
        <f t="shared" si="5"/>
        <v>2198671</v>
      </c>
      <c r="H32" s="104">
        <f t="shared" si="5"/>
        <v>6549579</v>
      </c>
      <c r="I32" s="104">
        <f t="shared" si="5"/>
        <v>8748250</v>
      </c>
      <c r="J32" s="104">
        <f t="shared" si="5"/>
        <v>6130979</v>
      </c>
      <c r="K32" s="104">
        <f t="shared" si="5"/>
        <v>9014417</v>
      </c>
      <c r="L32" s="104">
        <f t="shared" si="5"/>
        <v>15551602</v>
      </c>
      <c r="M32" s="104">
        <f t="shared" si="5"/>
        <v>30696998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39445248</v>
      </c>
      <c r="W32" s="104">
        <f t="shared" si="5"/>
        <v>63072499</v>
      </c>
      <c r="X32" s="104">
        <f t="shared" si="5"/>
        <v>-23627251</v>
      </c>
      <c r="Y32" s="105">
        <f>+IF(W32&lt;&gt;0,(X32/W32)*100,0)</f>
        <v>-37.46046434595845</v>
      </c>
      <c r="Z32" s="106">
        <f t="shared" si="5"/>
        <v>126144997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824647651</v>
      </c>
      <c r="C35" s="18">
        <v>0</v>
      </c>
      <c r="D35" s="63">
        <v>816300000</v>
      </c>
      <c r="E35" s="64">
        <v>816300000</v>
      </c>
      <c r="F35" s="64">
        <v>112793465</v>
      </c>
      <c r="G35" s="64">
        <v>75460693</v>
      </c>
      <c r="H35" s="64">
        <v>50736012</v>
      </c>
      <c r="I35" s="64">
        <v>50736012</v>
      </c>
      <c r="J35" s="64">
        <v>-77383555</v>
      </c>
      <c r="K35" s="64">
        <v>-12349400</v>
      </c>
      <c r="L35" s="64">
        <v>-26384962</v>
      </c>
      <c r="M35" s="64">
        <v>-26384962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-26384962</v>
      </c>
      <c r="W35" s="64">
        <v>408150000</v>
      </c>
      <c r="X35" s="64">
        <v>-434534962</v>
      </c>
      <c r="Y35" s="65">
        <v>-106.46</v>
      </c>
      <c r="Z35" s="66">
        <v>816300000</v>
      </c>
    </row>
    <row r="36" spans="1:26" ht="13.5">
      <c r="A36" s="62" t="s">
        <v>53</v>
      </c>
      <c r="B36" s="18">
        <v>3170160961</v>
      </c>
      <c r="C36" s="18">
        <v>0</v>
      </c>
      <c r="D36" s="63">
        <v>2881998101</v>
      </c>
      <c r="E36" s="64">
        <v>2881998101</v>
      </c>
      <c r="F36" s="64">
        <v>34116853</v>
      </c>
      <c r="G36" s="64">
        <v>-120809508</v>
      </c>
      <c r="H36" s="64">
        <v>-40715890</v>
      </c>
      <c r="I36" s="64">
        <v>-40715890</v>
      </c>
      <c r="J36" s="64">
        <v>25594023</v>
      </c>
      <c r="K36" s="64">
        <v>46764362</v>
      </c>
      <c r="L36" s="64">
        <v>7665375</v>
      </c>
      <c r="M36" s="64">
        <v>7665375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7665375</v>
      </c>
      <c r="W36" s="64">
        <v>1440999051</v>
      </c>
      <c r="X36" s="64">
        <v>-1433333676</v>
      </c>
      <c r="Y36" s="65">
        <v>-99.47</v>
      </c>
      <c r="Z36" s="66">
        <v>2881998101</v>
      </c>
    </row>
    <row r="37" spans="1:26" ht="13.5">
      <c r="A37" s="62" t="s">
        <v>54</v>
      </c>
      <c r="B37" s="18">
        <v>148991053</v>
      </c>
      <c r="C37" s="18">
        <v>0</v>
      </c>
      <c r="D37" s="63">
        <v>233601411</v>
      </c>
      <c r="E37" s="64">
        <v>233601411</v>
      </c>
      <c r="F37" s="64">
        <v>-11105615</v>
      </c>
      <c r="G37" s="64">
        <v>32912450</v>
      </c>
      <c r="H37" s="64">
        <v>-1278764</v>
      </c>
      <c r="I37" s="64">
        <v>-1278764</v>
      </c>
      <c r="J37" s="64">
        <v>-13887198</v>
      </c>
      <c r="K37" s="64">
        <v>1307697</v>
      </c>
      <c r="L37" s="64">
        <v>-1335563</v>
      </c>
      <c r="M37" s="64">
        <v>-1335563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-1335563</v>
      </c>
      <c r="W37" s="64">
        <v>116800706</v>
      </c>
      <c r="X37" s="64">
        <v>-118136269</v>
      </c>
      <c r="Y37" s="65">
        <v>-101.14</v>
      </c>
      <c r="Z37" s="66">
        <v>233601411</v>
      </c>
    </row>
    <row r="38" spans="1:26" ht="13.5">
      <c r="A38" s="62" t="s">
        <v>55</v>
      </c>
      <c r="B38" s="18">
        <v>231195014</v>
      </c>
      <c r="C38" s="18">
        <v>0</v>
      </c>
      <c r="D38" s="63">
        <v>175000000</v>
      </c>
      <c r="E38" s="64">
        <v>175000000</v>
      </c>
      <c r="F38" s="64">
        <v>4563427</v>
      </c>
      <c r="G38" s="64">
        <v>2644990</v>
      </c>
      <c r="H38" s="64">
        <v>-2034738</v>
      </c>
      <c r="I38" s="64">
        <v>-2034738</v>
      </c>
      <c r="J38" s="64">
        <v>-500000</v>
      </c>
      <c r="K38" s="64">
        <v>-389967</v>
      </c>
      <c r="L38" s="64">
        <v>-2638034</v>
      </c>
      <c r="M38" s="64">
        <v>-2638034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-2638034</v>
      </c>
      <c r="W38" s="64">
        <v>87500000</v>
      </c>
      <c r="X38" s="64">
        <v>-90138034</v>
      </c>
      <c r="Y38" s="65">
        <v>-103.01</v>
      </c>
      <c r="Z38" s="66">
        <v>175000000</v>
      </c>
    </row>
    <row r="39" spans="1:26" ht="13.5">
      <c r="A39" s="62" t="s">
        <v>56</v>
      </c>
      <c r="B39" s="18">
        <v>3614622545</v>
      </c>
      <c r="C39" s="18">
        <v>0</v>
      </c>
      <c r="D39" s="63">
        <v>3289696690</v>
      </c>
      <c r="E39" s="64">
        <v>3289696690</v>
      </c>
      <c r="F39" s="64">
        <v>153452506</v>
      </c>
      <c r="G39" s="64">
        <v>-80906255</v>
      </c>
      <c r="H39" s="64">
        <v>13333624</v>
      </c>
      <c r="I39" s="64">
        <v>13333624</v>
      </c>
      <c r="J39" s="64">
        <v>-37402334</v>
      </c>
      <c r="K39" s="64">
        <v>33497232</v>
      </c>
      <c r="L39" s="64">
        <v>-14745990</v>
      </c>
      <c r="M39" s="64">
        <v>-14745990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-14745990</v>
      </c>
      <c r="W39" s="64">
        <v>1644848345</v>
      </c>
      <c r="X39" s="64">
        <v>-1659594335</v>
      </c>
      <c r="Y39" s="65">
        <v>-100.9</v>
      </c>
      <c r="Z39" s="66">
        <v>3289696690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179663655</v>
      </c>
      <c r="C42" s="18">
        <v>0</v>
      </c>
      <c r="D42" s="63">
        <v>39789980</v>
      </c>
      <c r="E42" s="64">
        <v>39789980</v>
      </c>
      <c r="F42" s="64">
        <v>41259295</v>
      </c>
      <c r="G42" s="64">
        <v>3300145</v>
      </c>
      <c r="H42" s="64">
        <v>13332721</v>
      </c>
      <c r="I42" s="64">
        <v>57892161</v>
      </c>
      <c r="J42" s="64">
        <v>-37403238</v>
      </c>
      <c r="K42" s="64">
        <v>34185614</v>
      </c>
      <c r="L42" s="64">
        <v>-15436176</v>
      </c>
      <c r="M42" s="64">
        <v>-18653800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39238361</v>
      </c>
      <c r="W42" s="64">
        <v>76497553</v>
      </c>
      <c r="X42" s="64">
        <v>-37259192</v>
      </c>
      <c r="Y42" s="65">
        <v>-48.71</v>
      </c>
      <c r="Z42" s="66">
        <v>39789980</v>
      </c>
    </row>
    <row r="43" spans="1:26" ht="13.5">
      <c r="A43" s="62" t="s">
        <v>59</v>
      </c>
      <c r="B43" s="18">
        <v>-78026685</v>
      </c>
      <c r="C43" s="18">
        <v>0</v>
      </c>
      <c r="D43" s="63">
        <v>-125969997</v>
      </c>
      <c r="E43" s="64">
        <v>-125969997</v>
      </c>
      <c r="F43" s="64">
        <v>-1018957</v>
      </c>
      <c r="G43" s="64">
        <v>2125874</v>
      </c>
      <c r="H43" s="64">
        <v>-7698384</v>
      </c>
      <c r="I43" s="64">
        <v>-6591467</v>
      </c>
      <c r="J43" s="64">
        <v>-7179430</v>
      </c>
      <c r="K43" s="64">
        <v>-12491353</v>
      </c>
      <c r="L43" s="64">
        <v>-17090274</v>
      </c>
      <c r="M43" s="64">
        <v>-36761057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-43352524</v>
      </c>
      <c r="W43" s="64">
        <v>-60317747</v>
      </c>
      <c r="X43" s="64">
        <v>16965223</v>
      </c>
      <c r="Y43" s="65">
        <v>-28.13</v>
      </c>
      <c r="Z43" s="66">
        <v>-125969997</v>
      </c>
    </row>
    <row r="44" spans="1:26" ht="13.5">
      <c r="A44" s="62" t="s">
        <v>60</v>
      </c>
      <c r="B44" s="18">
        <v>-4806449</v>
      </c>
      <c r="C44" s="18">
        <v>0</v>
      </c>
      <c r="D44" s="63">
        <v>10400000</v>
      </c>
      <c r="E44" s="64">
        <v>10400000</v>
      </c>
      <c r="F44" s="64">
        <v>-566575</v>
      </c>
      <c r="G44" s="64">
        <v>930798</v>
      </c>
      <c r="H44" s="64">
        <v>-1231386</v>
      </c>
      <c r="I44" s="64">
        <v>-867163</v>
      </c>
      <c r="J44" s="64">
        <v>-764173</v>
      </c>
      <c r="K44" s="64">
        <v>-457296</v>
      </c>
      <c r="L44" s="64">
        <v>-624706</v>
      </c>
      <c r="M44" s="64">
        <v>-1846175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-2713338</v>
      </c>
      <c r="W44" s="64">
        <v>5220000</v>
      </c>
      <c r="X44" s="64">
        <v>-7933338</v>
      </c>
      <c r="Y44" s="65">
        <v>-151.98</v>
      </c>
      <c r="Z44" s="66">
        <v>10400000</v>
      </c>
    </row>
    <row r="45" spans="1:26" ht="13.5">
      <c r="A45" s="74" t="s">
        <v>61</v>
      </c>
      <c r="B45" s="21">
        <v>315882454</v>
      </c>
      <c r="C45" s="21">
        <v>0</v>
      </c>
      <c r="D45" s="103">
        <v>131779983</v>
      </c>
      <c r="E45" s="104">
        <v>131779983</v>
      </c>
      <c r="F45" s="104">
        <v>237859639</v>
      </c>
      <c r="G45" s="104">
        <v>244216456</v>
      </c>
      <c r="H45" s="104">
        <v>248619407</v>
      </c>
      <c r="I45" s="104">
        <v>248619407</v>
      </c>
      <c r="J45" s="104">
        <v>203272566</v>
      </c>
      <c r="K45" s="104">
        <v>224509531</v>
      </c>
      <c r="L45" s="104">
        <v>191358375</v>
      </c>
      <c r="M45" s="104">
        <v>191358375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191358375</v>
      </c>
      <c r="W45" s="104">
        <v>228959806</v>
      </c>
      <c r="X45" s="104">
        <v>-37601431</v>
      </c>
      <c r="Y45" s="105">
        <v>-16.42</v>
      </c>
      <c r="Z45" s="106">
        <v>131779983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4"/>
      <c r="R47" s="124"/>
      <c r="S47" s="124"/>
      <c r="T47" s="124"/>
      <c r="U47" s="124"/>
      <c r="V47" s="123" t="s">
        <v>94</v>
      </c>
      <c r="W47" s="123" t="s">
        <v>95</v>
      </c>
      <c r="X47" s="123" t="s">
        <v>96</v>
      </c>
      <c r="Y47" s="123" t="s">
        <v>97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57937800</v>
      </c>
      <c r="C49" s="56">
        <v>0</v>
      </c>
      <c r="D49" s="133">
        <v>6206675</v>
      </c>
      <c r="E49" s="58">
        <v>5644295</v>
      </c>
      <c r="F49" s="58">
        <v>0</v>
      </c>
      <c r="G49" s="58">
        <v>0</v>
      </c>
      <c r="H49" s="58">
        <v>0</v>
      </c>
      <c r="I49" s="58">
        <v>4936305</v>
      </c>
      <c r="J49" s="58">
        <v>0</v>
      </c>
      <c r="K49" s="58">
        <v>0</v>
      </c>
      <c r="L49" s="58">
        <v>0</v>
      </c>
      <c r="M49" s="58">
        <v>3808446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111153966</v>
      </c>
      <c r="W49" s="58">
        <v>0</v>
      </c>
      <c r="X49" s="58">
        <v>0</v>
      </c>
      <c r="Y49" s="58">
        <v>189687487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8177363</v>
      </c>
      <c r="C51" s="56">
        <v>0</v>
      </c>
      <c r="D51" s="133">
        <v>50993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5659</v>
      </c>
      <c r="W51" s="58">
        <v>102233</v>
      </c>
      <c r="X51" s="58">
        <v>72616</v>
      </c>
      <c r="Y51" s="58">
        <v>8408864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101.51132946316723</v>
      </c>
      <c r="C58" s="5">
        <f>IF(C67=0,0,+(C76/C67)*100)</f>
        <v>0</v>
      </c>
      <c r="D58" s="6">
        <f aca="true" t="shared" si="6" ref="D58:Z58">IF(D67=0,0,+(D76/D67)*100)</f>
        <v>101.14357234179859</v>
      </c>
      <c r="E58" s="7">
        <f t="shared" si="6"/>
        <v>101.14357234179859</v>
      </c>
      <c r="F58" s="7">
        <f t="shared" si="6"/>
        <v>101.45019698207025</v>
      </c>
      <c r="G58" s="7">
        <f t="shared" si="6"/>
        <v>101.44945805464987</v>
      </c>
      <c r="H58" s="7">
        <f t="shared" si="6"/>
        <v>101.52466856717777</v>
      </c>
      <c r="I58" s="7">
        <f t="shared" si="6"/>
        <v>101.47475731357392</v>
      </c>
      <c r="J58" s="7">
        <f t="shared" si="6"/>
        <v>104.82553119203853</v>
      </c>
      <c r="K58" s="7">
        <f t="shared" si="6"/>
        <v>102.02723610347981</v>
      </c>
      <c r="L58" s="7">
        <f t="shared" si="6"/>
        <v>101.55517078816918</v>
      </c>
      <c r="M58" s="7">
        <f t="shared" si="6"/>
        <v>102.28932095736288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101.79426688626998</v>
      </c>
      <c r="W58" s="7">
        <f t="shared" si="6"/>
        <v>105.32172464593607</v>
      </c>
      <c r="X58" s="7">
        <f t="shared" si="6"/>
        <v>0</v>
      </c>
      <c r="Y58" s="7">
        <f t="shared" si="6"/>
        <v>0</v>
      </c>
      <c r="Z58" s="8">
        <f t="shared" si="6"/>
        <v>101.14357234179859</v>
      </c>
    </row>
    <row r="59" spans="1:26" ht="13.5">
      <c r="A59" s="36" t="s">
        <v>31</v>
      </c>
      <c r="B59" s="9">
        <f aca="true" t="shared" si="7" ref="B59:Z66">IF(B68=0,0,+(B77/B68)*100)</f>
        <v>98.02323062820881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99.65154756020375</v>
      </c>
      <c r="G59" s="10">
        <f t="shared" si="7"/>
        <v>99.6453479457272</v>
      </c>
      <c r="H59" s="10">
        <f t="shared" si="7"/>
        <v>99.6442995363337</v>
      </c>
      <c r="I59" s="10">
        <f t="shared" si="7"/>
        <v>99.64705910872003</v>
      </c>
      <c r="J59" s="10">
        <f t="shared" si="7"/>
        <v>99.62760907563707</v>
      </c>
      <c r="K59" s="10">
        <f t="shared" si="7"/>
        <v>99.66939344892415</v>
      </c>
      <c r="L59" s="10">
        <f t="shared" si="7"/>
        <v>99.59148959932259</v>
      </c>
      <c r="M59" s="10">
        <f t="shared" si="7"/>
        <v>99.62951501494629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99.63824894739702</v>
      </c>
      <c r="W59" s="10">
        <f t="shared" si="7"/>
        <v>99.999996290354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100.21092720929651</v>
      </c>
      <c r="C60" s="12">
        <f t="shared" si="7"/>
        <v>0</v>
      </c>
      <c r="D60" s="3">
        <f t="shared" si="7"/>
        <v>99.44239808193333</v>
      </c>
      <c r="E60" s="13">
        <f t="shared" si="7"/>
        <v>99.44239808193333</v>
      </c>
      <c r="F60" s="13">
        <f t="shared" si="7"/>
        <v>100.04628244403177</v>
      </c>
      <c r="G60" s="13">
        <f t="shared" si="7"/>
        <v>99.98916478832906</v>
      </c>
      <c r="H60" s="13">
        <f t="shared" si="7"/>
        <v>100.02074121718236</v>
      </c>
      <c r="I60" s="13">
        <f t="shared" si="7"/>
        <v>100.01861746599292</v>
      </c>
      <c r="J60" s="13">
        <f t="shared" si="7"/>
        <v>100.63801247947359</v>
      </c>
      <c r="K60" s="13">
        <f t="shared" si="7"/>
        <v>100.0513509352228</v>
      </c>
      <c r="L60" s="13">
        <f t="shared" si="7"/>
        <v>100.09659699896405</v>
      </c>
      <c r="M60" s="13">
        <f t="shared" si="7"/>
        <v>100.14427022583708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100.06558042537203</v>
      </c>
      <c r="W60" s="13">
        <f t="shared" si="7"/>
        <v>104.27187659361475</v>
      </c>
      <c r="X60" s="13">
        <f t="shared" si="7"/>
        <v>0</v>
      </c>
      <c r="Y60" s="13">
        <f t="shared" si="7"/>
        <v>0</v>
      </c>
      <c r="Z60" s="14">
        <f t="shared" si="7"/>
        <v>99.44239808193333</v>
      </c>
    </row>
    <row r="61" spans="1:26" ht="13.5">
      <c r="A61" s="38" t="s">
        <v>106</v>
      </c>
      <c r="B61" s="12">
        <f t="shared" si="7"/>
        <v>100.8183592024834</v>
      </c>
      <c r="C61" s="12">
        <f t="shared" si="7"/>
        <v>0</v>
      </c>
      <c r="D61" s="3">
        <f t="shared" si="7"/>
        <v>99.28272039451419</v>
      </c>
      <c r="E61" s="13">
        <f t="shared" si="7"/>
        <v>99.28272039451419</v>
      </c>
      <c r="F61" s="13">
        <f t="shared" si="7"/>
        <v>100.1361631910627</v>
      </c>
      <c r="G61" s="13">
        <f t="shared" si="7"/>
        <v>100.15764980685633</v>
      </c>
      <c r="H61" s="13">
        <f t="shared" si="7"/>
        <v>100.16185276661713</v>
      </c>
      <c r="I61" s="13">
        <f t="shared" si="7"/>
        <v>100.15185106731552</v>
      </c>
      <c r="J61" s="13">
        <f t="shared" si="7"/>
        <v>101.54649166921357</v>
      </c>
      <c r="K61" s="13">
        <f t="shared" si="7"/>
        <v>100.26249376304295</v>
      </c>
      <c r="L61" s="13">
        <f t="shared" si="7"/>
        <v>100.14756572670804</v>
      </c>
      <c r="M61" s="13">
        <f t="shared" si="7"/>
        <v>100.31105673529896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100.20618064086015</v>
      </c>
      <c r="W61" s="13">
        <f t="shared" si="7"/>
        <v>103.99999912220679</v>
      </c>
      <c r="X61" s="13">
        <f t="shared" si="7"/>
        <v>0</v>
      </c>
      <c r="Y61" s="13">
        <f t="shared" si="7"/>
        <v>0</v>
      </c>
      <c r="Z61" s="14">
        <f t="shared" si="7"/>
        <v>99.28272039451419</v>
      </c>
    </row>
    <row r="62" spans="1:26" ht="13.5">
      <c r="A62" s="38" t="s">
        <v>107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99.03631229823114</v>
      </c>
      <c r="G62" s="13">
        <f t="shared" si="7"/>
        <v>98.89951091584228</v>
      </c>
      <c r="H62" s="13">
        <f t="shared" si="7"/>
        <v>98.79919713230012</v>
      </c>
      <c r="I62" s="13">
        <f t="shared" si="7"/>
        <v>98.90983914921247</v>
      </c>
      <c r="J62" s="13">
        <f t="shared" si="7"/>
        <v>101.96437247101112</v>
      </c>
      <c r="K62" s="13">
        <f t="shared" si="7"/>
        <v>99.0141896555883</v>
      </c>
      <c r="L62" s="13">
        <f t="shared" si="7"/>
        <v>100.03953372449139</v>
      </c>
      <c r="M62" s="13">
        <f t="shared" si="7"/>
        <v>99.8174167817236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99.32143834167607</v>
      </c>
      <c r="W62" s="13">
        <f t="shared" si="7"/>
        <v>109.99999278621482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108</v>
      </c>
      <c r="B63" s="12">
        <f t="shared" si="7"/>
        <v>105.28661506549398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99.69380908711311</v>
      </c>
      <c r="G63" s="13">
        <f t="shared" si="7"/>
        <v>98.91411961215026</v>
      </c>
      <c r="H63" s="13">
        <f t="shared" si="7"/>
        <v>99.39071145306148</v>
      </c>
      <c r="I63" s="13">
        <f t="shared" si="7"/>
        <v>99.32326230227969</v>
      </c>
      <c r="J63" s="13">
        <f t="shared" si="7"/>
        <v>98.73832006400048</v>
      </c>
      <c r="K63" s="13">
        <f t="shared" si="7"/>
        <v>99.40475003150179</v>
      </c>
      <c r="L63" s="13">
        <f t="shared" si="7"/>
        <v>99.93083364037435</v>
      </c>
      <c r="M63" s="13">
        <f t="shared" si="7"/>
        <v>99.37394256988551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99.3489971504426</v>
      </c>
      <c r="W63" s="13">
        <f t="shared" si="7"/>
        <v>99.9996589798634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109</v>
      </c>
      <c r="B64" s="12">
        <f t="shared" si="7"/>
        <v>84.57395644244883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101.43574393429601</v>
      </c>
      <c r="G64" s="13">
        <f t="shared" si="7"/>
        <v>102.18685806810217</v>
      </c>
      <c r="H64" s="13">
        <f t="shared" si="7"/>
        <v>101.5180549168295</v>
      </c>
      <c r="I64" s="13">
        <f t="shared" si="7"/>
        <v>101.71336235659554</v>
      </c>
      <c r="J64" s="13">
        <f t="shared" si="7"/>
        <v>99.99995982872576</v>
      </c>
      <c r="K64" s="13">
        <f t="shared" si="7"/>
        <v>101.74222568064609</v>
      </c>
      <c r="L64" s="13">
        <f t="shared" si="7"/>
        <v>99.99995997933333</v>
      </c>
      <c r="M64" s="13">
        <f t="shared" si="7"/>
        <v>100.57977396252578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101.14578550353161</v>
      </c>
      <c r="W64" s="13">
        <f t="shared" si="7"/>
        <v>99.99942085269512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>
        <v>759013589</v>
      </c>
      <c r="C67" s="23"/>
      <c r="D67" s="24">
        <v>799520998</v>
      </c>
      <c r="E67" s="25">
        <v>799520998</v>
      </c>
      <c r="F67" s="25">
        <v>76577528</v>
      </c>
      <c r="G67" s="25">
        <v>77337595</v>
      </c>
      <c r="H67" s="25">
        <v>76883529</v>
      </c>
      <c r="I67" s="25">
        <v>230798652</v>
      </c>
      <c r="J67" s="25">
        <v>24324348</v>
      </c>
      <c r="K67" s="25">
        <v>63144495</v>
      </c>
      <c r="L67" s="25">
        <v>61489388</v>
      </c>
      <c r="M67" s="25">
        <v>148958231</v>
      </c>
      <c r="N67" s="25"/>
      <c r="O67" s="25"/>
      <c r="P67" s="25"/>
      <c r="Q67" s="25"/>
      <c r="R67" s="25"/>
      <c r="S67" s="25"/>
      <c r="T67" s="25"/>
      <c r="U67" s="25"/>
      <c r="V67" s="25">
        <v>379756883</v>
      </c>
      <c r="W67" s="25">
        <v>399760499</v>
      </c>
      <c r="X67" s="25"/>
      <c r="Y67" s="24"/>
      <c r="Z67" s="26">
        <v>799520998</v>
      </c>
    </row>
    <row r="68" spans="1:26" ht="13.5" hidden="1">
      <c r="A68" s="36" t="s">
        <v>31</v>
      </c>
      <c r="B68" s="18">
        <v>100610624</v>
      </c>
      <c r="C68" s="18"/>
      <c r="D68" s="19">
        <v>107827000</v>
      </c>
      <c r="E68" s="20">
        <v>107827000</v>
      </c>
      <c r="F68" s="20">
        <v>9059486</v>
      </c>
      <c r="G68" s="20">
        <v>9032515</v>
      </c>
      <c r="H68" s="20">
        <v>9134371</v>
      </c>
      <c r="I68" s="20">
        <v>27226372</v>
      </c>
      <c r="J68" s="20">
        <v>9116495</v>
      </c>
      <c r="K68" s="20">
        <v>9178584</v>
      </c>
      <c r="L68" s="20">
        <v>9168922</v>
      </c>
      <c r="M68" s="20">
        <v>27464001</v>
      </c>
      <c r="N68" s="20"/>
      <c r="O68" s="20"/>
      <c r="P68" s="20"/>
      <c r="Q68" s="20"/>
      <c r="R68" s="20"/>
      <c r="S68" s="20"/>
      <c r="T68" s="20"/>
      <c r="U68" s="20"/>
      <c r="V68" s="20">
        <v>54690373</v>
      </c>
      <c r="W68" s="20">
        <v>53913500</v>
      </c>
      <c r="X68" s="20"/>
      <c r="Y68" s="19"/>
      <c r="Z68" s="22">
        <v>107827000</v>
      </c>
    </row>
    <row r="69" spans="1:26" ht="13.5" hidden="1">
      <c r="A69" s="37" t="s">
        <v>32</v>
      </c>
      <c r="B69" s="18">
        <v>658402965</v>
      </c>
      <c r="C69" s="18"/>
      <c r="D69" s="19">
        <v>691693998</v>
      </c>
      <c r="E69" s="20">
        <v>691693998</v>
      </c>
      <c r="F69" s="20">
        <v>67518042</v>
      </c>
      <c r="G69" s="20">
        <v>68305080</v>
      </c>
      <c r="H69" s="20">
        <v>67749158</v>
      </c>
      <c r="I69" s="20">
        <v>203572280</v>
      </c>
      <c r="J69" s="20">
        <v>15207853</v>
      </c>
      <c r="K69" s="20">
        <v>53965911</v>
      </c>
      <c r="L69" s="20">
        <v>52320466</v>
      </c>
      <c r="M69" s="20">
        <v>121494230</v>
      </c>
      <c r="N69" s="20"/>
      <c r="O69" s="20"/>
      <c r="P69" s="20"/>
      <c r="Q69" s="20"/>
      <c r="R69" s="20"/>
      <c r="S69" s="20"/>
      <c r="T69" s="20"/>
      <c r="U69" s="20"/>
      <c r="V69" s="20">
        <v>325066510</v>
      </c>
      <c r="W69" s="20">
        <v>345846999</v>
      </c>
      <c r="X69" s="20"/>
      <c r="Y69" s="19"/>
      <c r="Z69" s="22">
        <v>691693998</v>
      </c>
    </row>
    <row r="70" spans="1:26" ht="13.5" hidden="1">
      <c r="A70" s="38" t="s">
        <v>106</v>
      </c>
      <c r="B70" s="18">
        <v>505227654</v>
      </c>
      <c r="C70" s="18"/>
      <c r="D70" s="19">
        <v>537712068</v>
      </c>
      <c r="E70" s="20">
        <v>537712068</v>
      </c>
      <c r="F70" s="20">
        <v>54813639</v>
      </c>
      <c r="G70" s="20">
        <v>54375582</v>
      </c>
      <c r="H70" s="20">
        <v>54450722</v>
      </c>
      <c r="I70" s="20">
        <v>163639943</v>
      </c>
      <c r="J70" s="20">
        <v>6691145</v>
      </c>
      <c r="K70" s="20">
        <v>39145692</v>
      </c>
      <c r="L70" s="20">
        <v>38934515</v>
      </c>
      <c r="M70" s="20">
        <v>84771352</v>
      </c>
      <c r="N70" s="20"/>
      <c r="O70" s="20"/>
      <c r="P70" s="20"/>
      <c r="Q70" s="20"/>
      <c r="R70" s="20"/>
      <c r="S70" s="20"/>
      <c r="T70" s="20"/>
      <c r="U70" s="20"/>
      <c r="V70" s="20">
        <v>248411295</v>
      </c>
      <c r="W70" s="20">
        <v>268856034</v>
      </c>
      <c r="X70" s="20"/>
      <c r="Y70" s="19"/>
      <c r="Z70" s="22">
        <v>537712068</v>
      </c>
    </row>
    <row r="71" spans="1:26" ht="13.5" hidden="1">
      <c r="A71" s="38" t="s">
        <v>107</v>
      </c>
      <c r="B71" s="18">
        <v>77746950</v>
      </c>
      <c r="C71" s="18"/>
      <c r="D71" s="19">
        <v>80401618</v>
      </c>
      <c r="E71" s="20">
        <v>80401618</v>
      </c>
      <c r="F71" s="20">
        <v>6641882</v>
      </c>
      <c r="G71" s="20">
        <v>7540829</v>
      </c>
      <c r="H71" s="20">
        <v>6888308</v>
      </c>
      <c r="I71" s="20">
        <v>21071019</v>
      </c>
      <c r="J71" s="20">
        <v>2354696</v>
      </c>
      <c r="K71" s="20">
        <v>8208374</v>
      </c>
      <c r="L71" s="20">
        <v>6923203</v>
      </c>
      <c r="M71" s="20">
        <v>17486273</v>
      </c>
      <c r="N71" s="20"/>
      <c r="O71" s="20"/>
      <c r="P71" s="20"/>
      <c r="Q71" s="20"/>
      <c r="R71" s="20"/>
      <c r="S71" s="20"/>
      <c r="T71" s="20"/>
      <c r="U71" s="20"/>
      <c r="V71" s="20">
        <v>38557292</v>
      </c>
      <c r="W71" s="20">
        <v>40200809</v>
      </c>
      <c r="X71" s="20"/>
      <c r="Y71" s="19"/>
      <c r="Z71" s="22">
        <v>80401618</v>
      </c>
    </row>
    <row r="72" spans="1:26" ht="13.5" hidden="1">
      <c r="A72" s="38" t="s">
        <v>108</v>
      </c>
      <c r="B72" s="18">
        <v>43297724</v>
      </c>
      <c r="C72" s="18"/>
      <c r="D72" s="19">
        <v>44572148</v>
      </c>
      <c r="E72" s="20">
        <v>44572148</v>
      </c>
      <c r="F72" s="20">
        <v>3575547</v>
      </c>
      <c r="G72" s="20">
        <v>3883669</v>
      </c>
      <c r="H72" s="20">
        <v>3915058</v>
      </c>
      <c r="I72" s="20">
        <v>11374274</v>
      </c>
      <c r="J72" s="20">
        <v>3666223</v>
      </c>
      <c r="K72" s="20">
        <v>4110878</v>
      </c>
      <c r="L72" s="20">
        <v>3957126</v>
      </c>
      <c r="M72" s="20">
        <v>11734227</v>
      </c>
      <c r="N72" s="20"/>
      <c r="O72" s="20"/>
      <c r="P72" s="20"/>
      <c r="Q72" s="20"/>
      <c r="R72" s="20"/>
      <c r="S72" s="20"/>
      <c r="T72" s="20"/>
      <c r="U72" s="20"/>
      <c r="V72" s="20">
        <v>23108501</v>
      </c>
      <c r="W72" s="20">
        <v>22286074</v>
      </c>
      <c r="X72" s="20"/>
      <c r="Y72" s="19"/>
      <c r="Z72" s="22">
        <v>44572148</v>
      </c>
    </row>
    <row r="73" spans="1:26" ht="13.5" hidden="1">
      <c r="A73" s="38" t="s">
        <v>109</v>
      </c>
      <c r="B73" s="18">
        <v>32038027</v>
      </c>
      <c r="C73" s="18"/>
      <c r="D73" s="19">
        <v>29008164</v>
      </c>
      <c r="E73" s="20">
        <v>29008164</v>
      </c>
      <c r="F73" s="20">
        <v>2482894</v>
      </c>
      <c r="G73" s="20">
        <v>2482740</v>
      </c>
      <c r="H73" s="20">
        <v>2489765</v>
      </c>
      <c r="I73" s="20">
        <v>7455399</v>
      </c>
      <c r="J73" s="20">
        <v>2489341</v>
      </c>
      <c r="K73" s="20">
        <v>2487967</v>
      </c>
      <c r="L73" s="20">
        <v>2498709</v>
      </c>
      <c r="M73" s="20">
        <v>7476017</v>
      </c>
      <c r="N73" s="20"/>
      <c r="O73" s="20"/>
      <c r="P73" s="20"/>
      <c r="Q73" s="20"/>
      <c r="R73" s="20"/>
      <c r="S73" s="20"/>
      <c r="T73" s="20"/>
      <c r="U73" s="20"/>
      <c r="V73" s="20">
        <v>14931416</v>
      </c>
      <c r="W73" s="20">
        <v>14504082</v>
      </c>
      <c r="X73" s="20"/>
      <c r="Y73" s="19"/>
      <c r="Z73" s="22">
        <v>29008164</v>
      </c>
    </row>
    <row r="74" spans="1:26" ht="13.5" hidden="1">
      <c r="A74" s="38" t="s">
        <v>110</v>
      </c>
      <c r="B74" s="18">
        <v>92610</v>
      </c>
      <c r="C74" s="18"/>
      <c r="D74" s="19"/>
      <c r="E74" s="20"/>
      <c r="F74" s="20">
        <v>4080</v>
      </c>
      <c r="G74" s="20">
        <v>22260</v>
      </c>
      <c r="H74" s="20">
        <v>5305</v>
      </c>
      <c r="I74" s="20">
        <v>31645</v>
      </c>
      <c r="J74" s="20">
        <v>6448</v>
      </c>
      <c r="K74" s="20">
        <v>13000</v>
      </c>
      <c r="L74" s="20">
        <v>6913</v>
      </c>
      <c r="M74" s="20">
        <v>26361</v>
      </c>
      <c r="N74" s="20"/>
      <c r="O74" s="20"/>
      <c r="P74" s="20"/>
      <c r="Q74" s="20"/>
      <c r="R74" s="20"/>
      <c r="S74" s="20"/>
      <c r="T74" s="20"/>
      <c r="U74" s="20"/>
      <c r="V74" s="20">
        <v>58006</v>
      </c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113</v>
      </c>
      <c r="B76" s="31">
        <v>770484785</v>
      </c>
      <c r="C76" s="31"/>
      <c r="D76" s="32">
        <v>808664099</v>
      </c>
      <c r="E76" s="33">
        <v>808664099</v>
      </c>
      <c r="F76" s="33">
        <v>77688053</v>
      </c>
      <c r="G76" s="33">
        <v>78458571</v>
      </c>
      <c r="H76" s="33">
        <v>78055748</v>
      </c>
      <c r="I76" s="33">
        <v>234202372</v>
      </c>
      <c r="J76" s="33">
        <v>25498127</v>
      </c>
      <c r="K76" s="33">
        <v>64424583</v>
      </c>
      <c r="L76" s="33">
        <v>62445653</v>
      </c>
      <c r="M76" s="33">
        <v>152368363</v>
      </c>
      <c r="N76" s="33"/>
      <c r="O76" s="33"/>
      <c r="P76" s="33"/>
      <c r="Q76" s="33"/>
      <c r="R76" s="33"/>
      <c r="S76" s="33"/>
      <c r="T76" s="33"/>
      <c r="U76" s="33"/>
      <c r="V76" s="33">
        <v>386570735</v>
      </c>
      <c r="W76" s="33">
        <v>421034652</v>
      </c>
      <c r="X76" s="33"/>
      <c r="Y76" s="32"/>
      <c r="Z76" s="34">
        <v>808664099</v>
      </c>
    </row>
    <row r="77" spans="1:26" ht="13.5" hidden="1">
      <c r="A77" s="36" t="s">
        <v>31</v>
      </c>
      <c r="B77" s="18">
        <v>98621784</v>
      </c>
      <c r="C77" s="18"/>
      <c r="D77" s="19">
        <v>107827000</v>
      </c>
      <c r="E77" s="20">
        <v>107827000</v>
      </c>
      <c r="F77" s="20">
        <v>9027918</v>
      </c>
      <c r="G77" s="20">
        <v>9000481</v>
      </c>
      <c r="H77" s="20">
        <v>9101880</v>
      </c>
      <c r="I77" s="20">
        <v>27130279</v>
      </c>
      <c r="J77" s="20">
        <v>9082546</v>
      </c>
      <c r="K77" s="20">
        <v>9148239</v>
      </c>
      <c r="L77" s="20">
        <v>9131466</v>
      </c>
      <c r="M77" s="20">
        <v>27362251</v>
      </c>
      <c r="N77" s="20"/>
      <c r="O77" s="20"/>
      <c r="P77" s="20"/>
      <c r="Q77" s="20"/>
      <c r="R77" s="20"/>
      <c r="S77" s="20"/>
      <c r="T77" s="20"/>
      <c r="U77" s="20"/>
      <c r="V77" s="20">
        <v>54492530</v>
      </c>
      <c r="W77" s="20">
        <v>53913498</v>
      </c>
      <c r="X77" s="20"/>
      <c r="Y77" s="19"/>
      <c r="Z77" s="22">
        <v>107827000</v>
      </c>
    </row>
    <row r="78" spans="1:26" ht="13.5" hidden="1">
      <c r="A78" s="37" t="s">
        <v>32</v>
      </c>
      <c r="B78" s="18">
        <v>659791716</v>
      </c>
      <c r="C78" s="18"/>
      <c r="D78" s="19">
        <v>687837099</v>
      </c>
      <c r="E78" s="20">
        <v>687837099</v>
      </c>
      <c r="F78" s="20">
        <v>67549291</v>
      </c>
      <c r="G78" s="20">
        <v>68297679</v>
      </c>
      <c r="H78" s="20">
        <v>67763210</v>
      </c>
      <c r="I78" s="20">
        <v>203610180</v>
      </c>
      <c r="J78" s="20">
        <v>15304881</v>
      </c>
      <c r="K78" s="20">
        <v>53993623</v>
      </c>
      <c r="L78" s="20">
        <v>52371006</v>
      </c>
      <c r="M78" s="20">
        <v>121669510</v>
      </c>
      <c r="N78" s="20"/>
      <c r="O78" s="20"/>
      <c r="P78" s="20"/>
      <c r="Q78" s="20"/>
      <c r="R78" s="20"/>
      <c r="S78" s="20"/>
      <c r="T78" s="20"/>
      <c r="U78" s="20"/>
      <c r="V78" s="20">
        <v>325279690</v>
      </c>
      <c r="W78" s="20">
        <v>360621156</v>
      </c>
      <c r="X78" s="20"/>
      <c r="Y78" s="19"/>
      <c r="Z78" s="22">
        <v>687837099</v>
      </c>
    </row>
    <row r="79" spans="1:26" ht="13.5" hidden="1">
      <c r="A79" s="38" t="s">
        <v>106</v>
      </c>
      <c r="B79" s="18">
        <v>509362231</v>
      </c>
      <c r="C79" s="18"/>
      <c r="D79" s="19">
        <v>533855169</v>
      </c>
      <c r="E79" s="20">
        <v>533855169</v>
      </c>
      <c r="F79" s="20">
        <v>54888275</v>
      </c>
      <c r="G79" s="20">
        <v>54461305</v>
      </c>
      <c r="H79" s="20">
        <v>54538852</v>
      </c>
      <c r="I79" s="20">
        <v>163888432</v>
      </c>
      <c r="J79" s="20">
        <v>6794623</v>
      </c>
      <c r="K79" s="20">
        <v>39248447</v>
      </c>
      <c r="L79" s="20">
        <v>38991969</v>
      </c>
      <c r="M79" s="20">
        <v>85035039</v>
      </c>
      <c r="N79" s="20"/>
      <c r="O79" s="20"/>
      <c r="P79" s="20"/>
      <c r="Q79" s="20"/>
      <c r="R79" s="20"/>
      <c r="S79" s="20"/>
      <c r="T79" s="20"/>
      <c r="U79" s="20"/>
      <c r="V79" s="20">
        <v>248923471</v>
      </c>
      <c r="W79" s="20">
        <v>279610273</v>
      </c>
      <c r="X79" s="20"/>
      <c r="Y79" s="19"/>
      <c r="Z79" s="22">
        <v>533855169</v>
      </c>
    </row>
    <row r="80" spans="1:26" ht="13.5" hidden="1">
      <c r="A80" s="38" t="s">
        <v>107</v>
      </c>
      <c r="B80" s="18">
        <v>77746950</v>
      </c>
      <c r="C80" s="18"/>
      <c r="D80" s="19">
        <v>80401618</v>
      </c>
      <c r="E80" s="20">
        <v>80401618</v>
      </c>
      <c r="F80" s="20">
        <v>6577875</v>
      </c>
      <c r="G80" s="20">
        <v>7457843</v>
      </c>
      <c r="H80" s="20">
        <v>6805593</v>
      </c>
      <c r="I80" s="20">
        <v>20841311</v>
      </c>
      <c r="J80" s="20">
        <v>2400951</v>
      </c>
      <c r="K80" s="20">
        <v>8127455</v>
      </c>
      <c r="L80" s="20">
        <v>6925940</v>
      </c>
      <c r="M80" s="20">
        <v>17454346</v>
      </c>
      <c r="N80" s="20"/>
      <c r="O80" s="20"/>
      <c r="P80" s="20"/>
      <c r="Q80" s="20"/>
      <c r="R80" s="20"/>
      <c r="S80" s="20"/>
      <c r="T80" s="20"/>
      <c r="U80" s="20"/>
      <c r="V80" s="20">
        <v>38295657</v>
      </c>
      <c r="W80" s="20">
        <v>44220887</v>
      </c>
      <c r="X80" s="20"/>
      <c r="Y80" s="19"/>
      <c r="Z80" s="22">
        <v>80401618</v>
      </c>
    </row>
    <row r="81" spans="1:26" ht="13.5" hidden="1">
      <c r="A81" s="38" t="s">
        <v>108</v>
      </c>
      <c r="B81" s="18">
        <v>45586708</v>
      </c>
      <c r="C81" s="18"/>
      <c r="D81" s="19">
        <v>44572148</v>
      </c>
      <c r="E81" s="20">
        <v>44572148</v>
      </c>
      <c r="F81" s="20">
        <v>3564599</v>
      </c>
      <c r="G81" s="20">
        <v>3841497</v>
      </c>
      <c r="H81" s="20">
        <v>3891204</v>
      </c>
      <c r="I81" s="20">
        <v>11297300</v>
      </c>
      <c r="J81" s="20">
        <v>3619967</v>
      </c>
      <c r="K81" s="20">
        <v>4086408</v>
      </c>
      <c r="L81" s="20">
        <v>3954389</v>
      </c>
      <c r="M81" s="20">
        <v>11660764</v>
      </c>
      <c r="N81" s="20"/>
      <c r="O81" s="20"/>
      <c r="P81" s="20"/>
      <c r="Q81" s="20"/>
      <c r="R81" s="20"/>
      <c r="S81" s="20"/>
      <c r="T81" s="20"/>
      <c r="U81" s="20"/>
      <c r="V81" s="20">
        <v>22958064</v>
      </c>
      <c r="W81" s="20">
        <v>22285998</v>
      </c>
      <c r="X81" s="20"/>
      <c r="Y81" s="19"/>
      <c r="Z81" s="22">
        <v>44572148</v>
      </c>
    </row>
    <row r="82" spans="1:26" ht="13.5" hidden="1">
      <c r="A82" s="38" t="s">
        <v>109</v>
      </c>
      <c r="B82" s="18">
        <v>27095827</v>
      </c>
      <c r="C82" s="18"/>
      <c r="D82" s="19">
        <v>29008164</v>
      </c>
      <c r="E82" s="20">
        <v>29008164</v>
      </c>
      <c r="F82" s="20">
        <v>2518542</v>
      </c>
      <c r="G82" s="20">
        <v>2537034</v>
      </c>
      <c r="H82" s="20">
        <v>2527561</v>
      </c>
      <c r="I82" s="20">
        <v>7583137</v>
      </c>
      <c r="J82" s="20">
        <v>2489340</v>
      </c>
      <c r="K82" s="20">
        <v>2531313</v>
      </c>
      <c r="L82" s="20">
        <v>2498708</v>
      </c>
      <c r="M82" s="20">
        <v>7519361</v>
      </c>
      <c r="N82" s="20"/>
      <c r="O82" s="20"/>
      <c r="P82" s="20"/>
      <c r="Q82" s="20"/>
      <c r="R82" s="20"/>
      <c r="S82" s="20"/>
      <c r="T82" s="20"/>
      <c r="U82" s="20"/>
      <c r="V82" s="20">
        <v>15102498</v>
      </c>
      <c r="W82" s="20">
        <v>14503998</v>
      </c>
      <c r="X82" s="20"/>
      <c r="Y82" s="19"/>
      <c r="Z82" s="22">
        <v>29008164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>
        <v>12071285</v>
      </c>
      <c r="C84" s="27"/>
      <c r="D84" s="28">
        <v>13000000</v>
      </c>
      <c r="E84" s="29">
        <v>13000000</v>
      </c>
      <c r="F84" s="29">
        <v>1110844</v>
      </c>
      <c r="G84" s="29">
        <v>1160411</v>
      </c>
      <c r="H84" s="29">
        <v>1190658</v>
      </c>
      <c r="I84" s="29">
        <v>3461913</v>
      </c>
      <c r="J84" s="29">
        <v>1110700</v>
      </c>
      <c r="K84" s="29">
        <v>1282721</v>
      </c>
      <c r="L84" s="29">
        <v>943181</v>
      </c>
      <c r="M84" s="29">
        <v>3336602</v>
      </c>
      <c r="N84" s="29"/>
      <c r="O84" s="29"/>
      <c r="P84" s="29"/>
      <c r="Q84" s="29"/>
      <c r="R84" s="29"/>
      <c r="S84" s="29"/>
      <c r="T84" s="29"/>
      <c r="U84" s="29"/>
      <c r="V84" s="29">
        <v>6798515</v>
      </c>
      <c r="W84" s="29">
        <v>6499998</v>
      </c>
      <c r="X84" s="29"/>
      <c r="Y84" s="28"/>
      <c r="Z84" s="30">
        <v>13000000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85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194483842</v>
      </c>
      <c r="C5" s="18">
        <v>0</v>
      </c>
      <c r="D5" s="63">
        <v>208221837</v>
      </c>
      <c r="E5" s="64">
        <v>208221837</v>
      </c>
      <c r="F5" s="64">
        <v>31878582</v>
      </c>
      <c r="G5" s="64">
        <v>16743545</v>
      </c>
      <c r="H5" s="64">
        <v>16898951</v>
      </c>
      <c r="I5" s="64">
        <v>65521078</v>
      </c>
      <c r="J5" s="64">
        <v>15391987</v>
      </c>
      <c r="K5" s="64">
        <v>-58681510</v>
      </c>
      <c r="L5" s="64">
        <v>16455207</v>
      </c>
      <c r="M5" s="64">
        <v>-26834316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38686762</v>
      </c>
      <c r="W5" s="64">
        <v>104110919</v>
      </c>
      <c r="X5" s="64">
        <v>-65424157</v>
      </c>
      <c r="Y5" s="65">
        <v>-62.84</v>
      </c>
      <c r="Z5" s="66">
        <v>208221837</v>
      </c>
    </row>
    <row r="6" spans="1:26" ht="13.5">
      <c r="A6" s="62" t="s">
        <v>32</v>
      </c>
      <c r="B6" s="18">
        <v>763843042</v>
      </c>
      <c r="C6" s="18">
        <v>0</v>
      </c>
      <c r="D6" s="63">
        <v>1065293892</v>
      </c>
      <c r="E6" s="64">
        <v>1065293892</v>
      </c>
      <c r="F6" s="64">
        <v>79843417</v>
      </c>
      <c r="G6" s="64">
        <v>94648730</v>
      </c>
      <c r="H6" s="64">
        <v>93975297</v>
      </c>
      <c r="I6" s="64">
        <v>268467444</v>
      </c>
      <c r="J6" s="64">
        <v>81417239</v>
      </c>
      <c r="K6" s="64">
        <v>161399565</v>
      </c>
      <c r="L6" s="64">
        <v>81000400</v>
      </c>
      <c r="M6" s="64">
        <v>323817204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592284648</v>
      </c>
      <c r="W6" s="64">
        <v>532646946</v>
      </c>
      <c r="X6" s="64">
        <v>59637702</v>
      </c>
      <c r="Y6" s="65">
        <v>11.2</v>
      </c>
      <c r="Z6" s="66">
        <v>1065293892</v>
      </c>
    </row>
    <row r="7" spans="1:26" ht="13.5">
      <c r="A7" s="62" t="s">
        <v>33</v>
      </c>
      <c r="B7" s="18">
        <v>4524173</v>
      </c>
      <c r="C7" s="18">
        <v>0</v>
      </c>
      <c r="D7" s="63">
        <v>2000000</v>
      </c>
      <c r="E7" s="64">
        <v>2000000</v>
      </c>
      <c r="F7" s="64">
        <v>46815</v>
      </c>
      <c r="G7" s="64">
        <v>62958</v>
      </c>
      <c r="H7" s="64">
        <v>1977777</v>
      </c>
      <c r="I7" s="64">
        <v>2087550</v>
      </c>
      <c r="J7" s="64">
        <v>31352</v>
      </c>
      <c r="K7" s="64">
        <v>48199</v>
      </c>
      <c r="L7" s="64">
        <v>456182</v>
      </c>
      <c r="M7" s="64">
        <v>535733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2623283</v>
      </c>
      <c r="W7" s="64">
        <v>1000000</v>
      </c>
      <c r="X7" s="64">
        <v>1623283</v>
      </c>
      <c r="Y7" s="65">
        <v>162.33</v>
      </c>
      <c r="Z7" s="66">
        <v>2000000</v>
      </c>
    </row>
    <row r="8" spans="1:26" ht="13.5">
      <c r="A8" s="62" t="s">
        <v>34</v>
      </c>
      <c r="B8" s="18">
        <v>336413659</v>
      </c>
      <c r="C8" s="18">
        <v>0</v>
      </c>
      <c r="D8" s="63">
        <v>343695000</v>
      </c>
      <c r="E8" s="64">
        <v>343695000</v>
      </c>
      <c r="F8" s="64">
        <v>142002000</v>
      </c>
      <c r="G8" s="64">
        <v>1290000</v>
      </c>
      <c r="H8" s="64">
        <v>0</v>
      </c>
      <c r="I8" s="64">
        <v>143292000</v>
      </c>
      <c r="J8" s="64">
        <v>3000000</v>
      </c>
      <c r="K8" s="64">
        <v>72577000</v>
      </c>
      <c r="L8" s="64">
        <v>40100000</v>
      </c>
      <c r="M8" s="64">
        <v>115677000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258969000</v>
      </c>
      <c r="W8" s="64">
        <v>171847500</v>
      </c>
      <c r="X8" s="64">
        <v>87121500</v>
      </c>
      <c r="Y8" s="65">
        <v>50.7</v>
      </c>
      <c r="Z8" s="66">
        <v>343695000</v>
      </c>
    </row>
    <row r="9" spans="1:26" ht="13.5">
      <c r="A9" s="62" t="s">
        <v>35</v>
      </c>
      <c r="B9" s="18">
        <v>124177856</v>
      </c>
      <c r="C9" s="18">
        <v>0</v>
      </c>
      <c r="D9" s="63">
        <v>176825507</v>
      </c>
      <c r="E9" s="64">
        <v>176825507</v>
      </c>
      <c r="F9" s="64">
        <v>14357195</v>
      </c>
      <c r="G9" s="64">
        <v>13192880</v>
      </c>
      <c r="H9" s="64">
        <v>15312793</v>
      </c>
      <c r="I9" s="64">
        <v>42862868</v>
      </c>
      <c r="J9" s="64">
        <v>14024910</v>
      </c>
      <c r="K9" s="64">
        <v>15358497</v>
      </c>
      <c r="L9" s="64">
        <v>12565942</v>
      </c>
      <c r="M9" s="64">
        <v>41949349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84812217</v>
      </c>
      <c r="W9" s="64">
        <v>88412754</v>
      </c>
      <c r="X9" s="64">
        <v>-3600537</v>
      </c>
      <c r="Y9" s="65">
        <v>-4.07</v>
      </c>
      <c r="Z9" s="66">
        <v>176825507</v>
      </c>
    </row>
    <row r="10" spans="1:26" ht="25.5">
      <c r="A10" s="67" t="s">
        <v>98</v>
      </c>
      <c r="B10" s="68">
        <f>SUM(B5:B9)</f>
        <v>1423442572</v>
      </c>
      <c r="C10" s="68">
        <f>SUM(C5:C9)</f>
        <v>0</v>
      </c>
      <c r="D10" s="69">
        <f aca="true" t="shared" si="0" ref="D10:Z10">SUM(D5:D9)</f>
        <v>1796036236</v>
      </c>
      <c r="E10" s="70">
        <f t="shared" si="0"/>
        <v>1796036236</v>
      </c>
      <c r="F10" s="70">
        <f t="shared" si="0"/>
        <v>268128009</v>
      </c>
      <c r="G10" s="70">
        <f t="shared" si="0"/>
        <v>125938113</v>
      </c>
      <c r="H10" s="70">
        <f t="shared" si="0"/>
        <v>128164818</v>
      </c>
      <c r="I10" s="70">
        <f t="shared" si="0"/>
        <v>522230940</v>
      </c>
      <c r="J10" s="70">
        <f t="shared" si="0"/>
        <v>113865488</v>
      </c>
      <c r="K10" s="70">
        <f t="shared" si="0"/>
        <v>190701751</v>
      </c>
      <c r="L10" s="70">
        <f t="shared" si="0"/>
        <v>150577731</v>
      </c>
      <c r="M10" s="70">
        <f t="shared" si="0"/>
        <v>455144970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977375910</v>
      </c>
      <c r="W10" s="70">
        <f t="shared" si="0"/>
        <v>898018119</v>
      </c>
      <c r="X10" s="70">
        <f t="shared" si="0"/>
        <v>79357791</v>
      </c>
      <c r="Y10" s="71">
        <f>+IF(W10&lt;&gt;0,(X10/W10)*100,0)</f>
        <v>8.836992185455001</v>
      </c>
      <c r="Z10" s="72">
        <f t="shared" si="0"/>
        <v>1796036236</v>
      </c>
    </row>
    <row r="11" spans="1:26" ht="13.5">
      <c r="A11" s="62" t="s">
        <v>36</v>
      </c>
      <c r="B11" s="18">
        <v>421212803</v>
      </c>
      <c r="C11" s="18">
        <v>0</v>
      </c>
      <c r="D11" s="63">
        <v>444202489</v>
      </c>
      <c r="E11" s="64">
        <v>444202489</v>
      </c>
      <c r="F11" s="64">
        <v>33529801</v>
      </c>
      <c r="G11" s="64">
        <v>34615186</v>
      </c>
      <c r="H11" s="64">
        <v>34904748</v>
      </c>
      <c r="I11" s="64">
        <v>103049735</v>
      </c>
      <c r="J11" s="64">
        <v>34879428</v>
      </c>
      <c r="K11" s="64">
        <v>35865680</v>
      </c>
      <c r="L11" s="64">
        <v>34977424</v>
      </c>
      <c r="M11" s="64">
        <v>105722532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208772267</v>
      </c>
      <c r="W11" s="64">
        <v>222101245</v>
      </c>
      <c r="X11" s="64">
        <v>-13328978</v>
      </c>
      <c r="Y11" s="65">
        <v>-6</v>
      </c>
      <c r="Z11" s="66">
        <v>444202489</v>
      </c>
    </row>
    <row r="12" spans="1:26" ht="13.5">
      <c r="A12" s="62" t="s">
        <v>37</v>
      </c>
      <c r="B12" s="18">
        <v>22232302</v>
      </c>
      <c r="C12" s="18">
        <v>0</v>
      </c>
      <c r="D12" s="63">
        <v>23880050</v>
      </c>
      <c r="E12" s="64">
        <v>23880050</v>
      </c>
      <c r="F12" s="64">
        <v>1885224</v>
      </c>
      <c r="G12" s="64">
        <v>1885224</v>
      </c>
      <c r="H12" s="64">
        <v>1885224</v>
      </c>
      <c r="I12" s="64">
        <v>5655672</v>
      </c>
      <c r="J12" s="64">
        <v>1885224</v>
      </c>
      <c r="K12" s="64">
        <v>1885224</v>
      </c>
      <c r="L12" s="64">
        <v>1885224</v>
      </c>
      <c r="M12" s="64">
        <v>5655672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11311344</v>
      </c>
      <c r="W12" s="64">
        <v>11940025</v>
      </c>
      <c r="X12" s="64">
        <v>-628681</v>
      </c>
      <c r="Y12" s="65">
        <v>-5.27</v>
      </c>
      <c r="Z12" s="66">
        <v>23880050</v>
      </c>
    </row>
    <row r="13" spans="1:26" ht="13.5">
      <c r="A13" s="62" t="s">
        <v>99</v>
      </c>
      <c r="B13" s="18">
        <v>408205613</v>
      </c>
      <c r="C13" s="18">
        <v>0</v>
      </c>
      <c r="D13" s="63">
        <v>160453630</v>
      </c>
      <c r="E13" s="64">
        <v>160453630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80226815</v>
      </c>
      <c r="X13" s="64">
        <v>-80226815</v>
      </c>
      <c r="Y13" s="65">
        <v>-100</v>
      </c>
      <c r="Z13" s="66">
        <v>160453630</v>
      </c>
    </row>
    <row r="14" spans="1:26" ht="13.5">
      <c r="A14" s="62" t="s">
        <v>38</v>
      </c>
      <c r="B14" s="18">
        <v>17697437</v>
      </c>
      <c r="C14" s="18">
        <v>0</v>
      </c>
      <c r="D14" s="63">
        <v>15575101</v>
      </c>
      <c r="E14" s="64">
        <v>15575101</v>
      </c>
      <c r="F14" s="64">
        <v>288805</v>
      </c>
      <c r="G14" s="64">
        <v>287772</v>
      </c>
      <c r="H14" s="64">
        <v>3447932</v>
      </c>
      <c r="I14" s="64">
        <v>4024509</v>
      </c>
      <c r="J14" s="64">
        <v>285824</v>
      </c>
      <c r="K14" s="64">
        <v>275687</v>
      </c>
      <c r="L14" s="64">
        <v>2852969</v>
      </c>
      <c r="M14" s="64">
        <v>3414480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7438989</v>
      </c>
      <c r="W14" s="64">
        <v>7787551</v>
      </c>
      <c r="X14" s="64">
        <v>-348562</v>
      </c>
      <c r="Y14" s="65">
        <v>-4.48</v>
      </c>
      <c r="Z14" s="66">
        <v>15575101</v>
      </c>
    </row>
    <row r="15" spans="1:26" ht="13.5">
      <c r="A15" s="62" t="s">
        <v>39</v>
      </c>
      <c r="B15" s="18">
        <v>622776589</v>
      </c>
      <c r="C15" s="18">
        <v>0</v>
      </c>
      <c r="D15" s="63">
        <v>595360440</v>
      </c>
      <c r="E15" s="64">
        <v>595360440</v>
      </c>
      <c r="F15" s="64">
        <v>0</v>
      </c>
      <c r="G15" s="64">
        <v>4870537</v>
      </c>
      <c r="H15" s="64">
        <v>61856496</v>
      </c>
      <c r="I15" s="64">
        <v>66727033</v>
      </c>
      <c r="J15" s="64">
        <v>24824978</v>
      </c>
      <c r="K15" s="64">
        <v>54333113</v>
      </c>
      <c r="L15" s="64">
        <v>76883309</v>
      </c>
      <c r="M15" s="64">
        <v>156041400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222768433</v>
      </c>
      <c r="W15" s="64">
        <v>297680220</v>
      </c>
      <c r="X15" s="64">
        <v>-74911787</v>
      </c>
      <c r="Y15" s="65">
        <v>-25.17</v>
      </c>
      <c r="Z15" s="66">
        <v>595360440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391501875</v>
      </c>
      <c r="C17" s="18">
        <v>0</v>
      </c>
      <c r="D17" s="63">
        <v>549918285</v>
      </c>
      <c r="E17" s="64">
        <v>549918285</v>
      </c>
      <c r="F17" s="64">
        <v>27981639</v>
      </c>
      <c r="G17" s="64">
        <v>37230385</v>
      </c>
      <c r="H17" s="64">
        <v>24168437</v>
      </c>
      <c r="I17" s="64">
        <v>89380461</v>
      </c>
      <c r="J17" s="64">
        <v>48064350</v>
      </c>
      <c r="K17" s="64">
        <v>27891105</v>
      </c>
      <c r="L17" s="64">
        <v>42022399</v>
      </c>
      <c r="M17" s="64">
        <v>117977854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207358315</v>
      </c>
      <c r="W17" s="64">
        <v>274959143</v>
      </c>
      <c r="X17" s="64">
        <v>-67600828</v>
      </c>
      <c r="Y17" s="65">
        <v>-24.59</v>
      </c>
      <c r="Z17" s="66">
        <v>549918285</v>
      </c>
    </row>
    <row r="18" spans="1:26" ht="13.5">
      <c r="A18" s="74" t="s">
        <v>42</v>
      </c>
      <c r="B18" s="75">
        <f>SUM(B11:B17)</f>
        <v>1883626619</v>
      </c>
      <c r="C18" s="75">
        <f>SUM(C11:C17)</f>
        <v>0</v>
      </c>
      <c r="D18" s="76">
        <f aca="true" t="shared" si="1" ref="D18:Z18">SUM(D11:D17)</f>
        <v>1789389995</v>
      </c>
      <c r="E18" s="77">
        <f t="shared" si="1"/>
        <v>1789389995</v>
      </c>
      <c r="F18" s="77">
        <f t="shared" si="1"/>
        <v>63685469</v>
      </c>
      <c r="G18" s="77">
        <f t="shared" si="1"/>
        <v>78889104</v>
      </c>
      <c r="H18" s="77">
        <f t="shared" si="1"/>
        <v>126262837</v>
      </c>
      <c r="I18" s="77">
        <f t="shared" si="1"/>
        <v>268837410</v>
      </c>
      <c r="J18" s="77">
        <f t="shared" si="1"/>
        <v>109939804</v>
      </c>
      <c r="K18" s="77">
        <f t="shared" si="1"/>
        <v>120250809</v>
      </c>
      <c r="L18" s="77">
        <f t="shared" si="1"/>
        <v>158621325</v>
      </c>
      <c r="M18" s="77">
        <f t="shared" si="1"/>
        <v>388811938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657649348</v>
      </c>
      <c r="W18" s="77">
        <f t="shared" si="1"/>
        <v>894694999</v>
      </c>
      <c r="X18" s="77">
        <f t="shared" si="1"/>
        <v>-237045651</v>
      </c>
      <c r="Y18" s="71">
        <f>+IF(W18&lt;&gt;0,(X18/W18)*100,0)</f>
        <v>-26.494576505395216</v>
      </c>
      <c r="Z18" s="78">
        <f t="shared" si="1"/>
        <v>1789389995</v>
      </c>
    </row>
    <row r="19" spans="1:26" ht="13.5">
      <c r="A19" s="74" t="s">
        <v>43</v>
      </c>
      <c r="B19" s="79">
        <f>+B10-B18</f>
        <v>-460184047</v>
      </c>
      <c r="C19" s="79">
        <f>+C10-C18</f>
        <v>0</v>
      </c>
      <c r="D19" s="80">
        <f aca="true" t="shared" si="2" ref="D19:Z19">+D10-D18</f>
        <v>6646241</v>
      </c>
      <c r="E19" s="81">
        <f t="shared" si="2"/>
        <v>6646241</v>
      </c>
      <c r="F19" s="81">
        <f t="shared" si="2"/>
        <v>204442540</v>
      </c>
      <c r="G19" s="81">
        <f t="shared" si="2"/>
        <v>47049009</v>
      </c>
      <c r="H19" s="81">
        <f t="shared" si="2"/>
        <v>1901981</v>
      </c>
      <c r="I19" s="81">
        <f t="shared" si="2"/>
        <v>253393530</v>
      </c>
      <c r="J19" s="81">
        <f t="shared" si="2"/>
        <v>3925684</v>
      </c>
      <c r="K19" s="81">
        <f t="shared" si="2"/>
        <v>70450942</v>
      </c>
      <c r="L19" s="81">
        <f t="shared" si="2"/>
        <v>-8043594</v>
      </c>
      <c r="M19" s="81">
        <f t="shared" si="2"/>
        <v>66333032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319726562</v>
      </c>
      <c r="W19" s="81">
        <f>IF(E10=E18,0,W10-W18)</f>
        <v>3323120</v>
      </c>
      <c r="X19" s="81">
        <f t="shared" si="2"/>
        <v>316403442</v>
      </c>
      <c r="Y19" s="82">
        <f>+IF(W19&lt;&gt;0,(X19/W19)*100,0)</f>
        <v>9521.276451046006</v>
      </c>
      <c r="Z19" s="83">
        <f t="shared" si="2"/>
        <v>6646241</v>
      </c>
    </row>
    <row r="20" spans="1:26" ht="13.5">
      <c r="A20" s="62" t="s">
        <v>44</v>
      </c>
      <c r="B20" s="18">
        <v>101324956</v>
      </c>
      <c r="C20" s="18">
        <v>0</v>
      </c>
      <c r="D20" s="63">
        <v>122700000</v>
      </c>
      <c r="E20" s="64">
        <v>122700000</v>
      </c>
      <c r="F20" s="64">
        <v>8000000</v>
      </c>
      <c r="G20" s="64">
        <v>0</v>
      </c>
      <c r="H20" s="64">
        <v>0</v>
      </c>
      <c r="I20" s="64">
        <v>8000000</v>
      </c>
      <c r="J20" s="64">
        <v>0</v>
      </c>
      <c r="K20" s="64">
        <v>0</v>
      </c>
      <c r="L20" s="64">
        <v>35000000</v>
      </c>
      <c r="M20" s="64">
        <v>35000000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43000000</v>
      </c>
      <c r="W20" s="64">
        <v>61350000</v>
      </c>
      <c r="X20" s="64">
        <v>-18350000</v>
      </c>
      <c r="Y20" s="65">
        <v>-29.91</v>
      </c>
      <c r="Z20" s="66">
        <v>122700000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-358859091</v>
      </c>
      <c r="C22" s="90">
        <f>SUM(C19:C21)</f>
        <v>0</v>
      </c>
      <c r="D22" s="91">
        <f aca="true" t="shared" si="3" ref="D22:Z22">SUM(D19:D21)</f>
        <v>129346241</v>
      </c>
      <c r="E22" s="92">
        <f t="shared" si="3"/>
        <v>129346241</v>
      </c>
      <c r="F22" s="92">
        <f t="shared" si="3"/>
        <v>212442540</v>
      </c>
      <c r="G22" s="92">
        <f t="shared" si="3"/>
        <v>47049009</v>
      </c>
      <c r="H22" s="92">
        <f t="shared" si="3"/>
        <v>1901981</v>
      </c>
      <c r="I22" s="92">
        <f t="shared" si="3"/>
        <v>261393530</v>
      </c>
      <c r="J22" s="92">
        <f t="shared" si="3"/>
        <v>3925684</v>
      </c>
      <c r="K22" s="92">
        <f t="shared" si="3"/>
        <v>70450942</v>
      </c>
      <c r="L22" s="92">
        <f t="shared" si="3"/>
        <v>26956406</v>
      </c>
      <c r="M22" s="92">
        <f t="shared" si="3"/>
        <v>101333032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362726562</v>
      </c>
      <c r="W22" s="92">
        <f t="shared" si="3"/>
        <v>64673120</v>
      </c>
      <c r="X22" s="92">
        <f t="shared" si="3"/>
        <v>298053442</v>
      </c>
      <c r="Y22" s="93">
        <f>+IF(W22&lt;&gt;0,(X22/W22)*100,0)</f>
        <v>460.86139341970824</v>
      </c>
      <c r="Z22" s="94">
        <f t="shared" si="3"/>
        <v>129346241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-358859091</v>
      </c>
      <c r="C24" s="79">
        <f>SUM(C22:C23)</f>
        <v>0</v>
      </c>
      <c r="D24" s="80">
        <f aca="true" t="shared" si="4" ref="D24:Z24">SUM(D22:D23)</f>
        <v>129346241</v>
      </c>
      <c r="E24" s="81">
        <f t="shared" si="4"/>
        <v>129346241</v>
      </c>
      <c r="F24" s="81">
        <f t="shared" si="4"/>
        <v>212442540</v>
      </c>
      <c r="G24" s="81">
        <f t="shared" si="4"/>
        <v>47049009</v>
      </c>
      <c r="H24" s="81">
        <f t="shared" si="4"/>
        <v>1901981</v>
      </c>
      <c r="I24" s="81">
        <f t="shared" si="4"/>
        <v>261393530</v>
      </c>
      <c r="J24" s="81">
        <f t="shared" si="4"/>
        <v>3925684</v>
      </c>
      <c r="K24" s="81">
        <f t="shared" si="4"/>
        <v>70450942</v>
      </c>
      <c r="L24" s="81">
        <f t="shared" si="4"/>
        <v>26956406</v>
      </c>
      <c r="M24" s="81">
        <f t="shared" si="4"/>
        <v>101333032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362726562</v>
      </c>
      <c r="W24" s="81">
        <f t="shared" si="4"/>
        <v>64673120</v>
      </c>
      <c r="X24" s="81">
        <f t="shared" si="4"/>
        <v>298053442</v>
      </c>
      <c r="Y24" s="82">
        <f>+IF(W24&lt;&gt;0,(X24/W24)*100,0)</f>
        <v>460.86139341970824</v>
      </c>
      <c r="Z24" s="83">
        <f t="shared" si="4"/>
        <v>129346241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116589471</v>
      </c>
      <c r="C27" s="21">
        <v>0</v>
      </c>
      <c r="D27" s="103">
        <v>148335000</v>
      </c>
      <c r="E27" s="104">
        <v>148335000</v>
      </c>
      <c r="F27" s="104">
        <v>179084</v>
      </c>
      <c r="G27" s="104">
        <v>64100</v>
      </c>
      <c r="H27" s="104">
        <v>23744</v>
      </c>
      <c r="I27" s="104">
        <v>266928</v>
      </c>
      <c r="J27" s="104">
        <v>813767</v>
      </c>
      <c r="K27" s="104">
        <v>4141599</v>
      </c>
      <c r="L27" s="104">
        <v>5751000</v>
      </c>
      <c r="M27" s="104">
        <v>10706366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10973294</v>
      </c>
      <c r="W27" s="104">
        <v>74167500</v>
      </c>
      <c r="X27" s="104">
        <v>-63194206</v>
      </c>
      <c r="Y27" s="105">
        <v>-85.2</v>
      </c>
      <c r="Z27" s="106">
        <v>148335000</v>
      </c>
    </row>
    <row r="28" spans="1:26" ht="13.5">
      <c r="A28" s="107" t="s">
        <v>44</v>
      </c>
      <c r="B28" s="18">
        <v>98928478</v>
      </c>
      <c r="C28" s="18">
        <v>0</v>
      </c>
      <c r="D28" s="63">
        <v>122700000</v>
      </c>
      <c r="E28" s="64">
        <v>122700000</v>
      </c>
      <c r="F28" s="64">
        <v>179084</v>
      </c>
      <c r="G28" s="64">
        <v>0</v>
      </c>
      <c r="H28" s="64">
        <v>21228</v>
      </c>
      <c r="I28" s="64">
        <v>200312</v>
      </c>
      <c r="J28" s="64">
        <v>-725122</v>
      </c>
      <c r="K28" s="64">
        <v>1728880</v>
      </c>
      <c r="L28" s="64">
        <v>2985848</v>
      </c>
      <c r="M28" s="64">
        <v>3989606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4189918</v>
      </c>
      <c r="W28" s="64">
        <v>61350000</v>
      </c>
      <c r="X28" s="64">
        <v>-57160082</v>
      </c>
      <c r="Y28" s="65">
        <v>-93.17</v>
      </c>
      <c r="Z28" s="66">
        <v>122700000</v>
      </c>
    </row>
    <row r="29" spans="1:26" ht="13.5">
      <c r="A29" s="62" t="s">
        <v>103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17660993</v>
      </c>
      <c r="C31" s="18">
        <v>0</v>
      </c>
      <c r="D31" s="63">
        <v>25635000</v>
      </c>
      <c r="E31" s="64">
        <v>25635000</v>
      </c>
      <c r="F31" s="64">
        <v>0</v>
      </c>
      <c r="G31" s="64">
        <v>64100</v>
      </c>
      <c r="H31" s="64">
        <v>2516</v>
      </c>
      <c r="I31" s="64">
        <v>66616</v>
      </c>
      <c r="J31" s="64">
        <v>1538889</v>
      </c>
      <c r="K31" s="64">
        <v>2412719</v>
      </c>
      <c r="L31" s="64">
        <v>2765153</v>
      </c>
      <c r="M31" s="64">
        <v>6716761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6783377</v>
      </c>
      <c r="W31" s="64">
        <v>12817500</v>
      </c>
      <c r="X31" s="64">
        <v>-6034123</v>
      </c>
      <c r="Y31" s="65">
        <v>-47.08</v>
      </c>
      <c r="Z31" s="66">
        <v>25635000</v>
      </c>
    </row>
    <row r="32" spans="1:26" ht="13.5">
      <c r="A32" s="74" t="s">
        <v>50</v>
      </c>
      <c r="B32" s="21">
        <f>SUM(B28:B31)</f>
        <v>116589471</v>
      </c>
      <c r="C32" s="21">
        <f>SUM(C28:C31)</f>
        <v>0</v>
      </c>
      <c r="D32" s="103">
        <f aca="true" t="shared" si="5" ref="D32:Z32">SUM(D28:D31)</f>
        <v>148335000</v>
      </c>
      <c r="E32" s="104">
        <f t="shared" si="5"/>
        <v>148335000</v>
      </c>
      <c r="F32" s="104">
        <f t="shared" si="5"/>
        <v>179084</v>
      </c>
      <c r="G32" s="104">
        <f t="shared" si="5"/>
        <v>64100</v>
      </c>
      <c r="H32" s="104">
        <f t="shared" si="5"/>
        <v>23744</v>
      </c>
      <c r="I32" s="104">
        <f t="shared" si="5"/>
        <v>266928</v>
      </c>
      <c r="J32" s="104">
        <f t="shared" si="5"/>
        <v>813767</v>
      </c>
      <c r="K32" s="104">
        <f t="shared" si="5"/>
        <v>4141599</v>
      </c>
      <c r="L32" s="104">
        <f t="shared" si="5"/>
        <v>5751001</v>
      </c>
      <c r="M32" s="104">
        <f t="shared" si="5"/>
        <v>10706367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10973295</v>
      </c>
      <c r="W32" s="104">
        <f t="shared" si="5"/>
        <v>74167500</v>
      </c>
      <c r="X32" s="104">
        <f t="shared" si="5"/>
        <v>-63194205</v>
      </c>
      <c r="Y32" s="105">
        <f>+IF(W32&lt;&gt;0,(X32/W32)*100,0)</f>
        <v>-85.2047123066033</v>
      </c>
      <c r="Z32" s="106">
        <f t="shared" si="5"/>
        <v>148335000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248598033</v>
      </c>
      <c r="C35" s="18">
        <v>0</v>
      </c>
      <c r="D35" s="63">
        <v>317025000</v>
      </c>
      <c r="E35" s="64">
        <v>317025000</v>
      </c>
      <c r="F35" s="64">
        <v>318314889</v>
      </c>
      <c r="G35" s="64">
        <v>301562008</v>
      </c>
      <c r="H35" s="64">
        <v>262016245</v>
      </c>
      <c r="I35" s="64">
        <v>262016245</v>
      </c>
      <c r="J35" s="64">
        <v>261559080</v>
      </c>
      <c r="K35" s="64">
        <v>258317367</v>
      </c>
      <c r="L35" s="64">
        <v>259816286</v>
      </c>
      <c r="M35" s="64">
        <v>259816286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259816286</v>
      </c>
      <c r="W35" s="64">
        <v>158512500</v>
      </c>
      <c r="X35" s="64">
        <v>101303786</v>
      </c>
      <c r="Y35" s="65">
        <v>63.91</v>
      </c>
      <c r="Z35" s="66">
        <v>317025000</v>
      </c>
    </row>
    <row r="36" spans="1:26" ht="13.5">
      <c r="A36" s="62" t="s">
        <v>53</v>
      </c>
      <c r="B36" s="18">
        <v>6209091513</v>
      </c>
      <c r="C36" s="18">
        <v>0</v>
      </c>
      <c r="D36" s="63">
        <v>2293101000</v>
      </c>
      <c r="E36" s="64">
        <v>2293101000</v>
      </c>
      <c r="F36" s="64">
        <v>6209290973</v>
      </c>
      <c r="G36" s="64">
        <v>6210101217</v>
      </c>
      <c r="H36" s="64">
        <v>6217611775</v>
      </c>
      <c r="I36" s="64">
        <v>6217611775</v>
      </c>
      <c r="J36" s="64">
        <v>6228205217</v>
      </c>
      <c r="K36" s="64">
        <v>6236138877</v>
      </c>
      <c r="L36" s="64">
        <v>6244383293</v>
      </c>
      <c r="M36" s="64">
        <v>6244383293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6244383293</v>
      </c>
      <c r="W36" s="64">
        <v>1146550500</v>
      </c>
      <c r="X36" s="64">
        <v>5097832793</v>
      </c>
      <c r="Y36" s="65">
        <v>444.62</v>
      </c>
      <c r="Z36" s="66">
        <v>2293101000</v>
      </c>
    </row>
    <row r="37" spans="1:26" ht="13.5">
      <c r="A37" s="62" t="s">
        <v>54</v>
      </c>
      <c r="B37" s="18">
        <v>513861590</v>
      </c>
      <c r="C37" s="18">
        <v>0</v>
      </c>
      <c r="D37" s="63">
        <v>317000000</v>
      </c>
      <c r="E37" s="64">
        <v>317000000</v>
      </c>
      <c r="F37" s="64">
        <v>758694158</v>
      </c>
      <c r="G37" s="64">
        <v>694754846</v>
      </c>
      <c r="H37" s="64">
        <v>606009619</v>
      </c>
      <c r="I37" s="64">
        <v>606009619</v>
      </c>
      <c r="J37" s="64">
        <v>615325337</v>
      </c>
      <c r="K37" s="64">
        <v>563797515</v>
      </c>
      <c r="L37" s="64">
        <v>619902926</v>
      </c>
      <c r="M37" s="64">
        <v>619902926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619902926</v>
      </c>
      <c r="W37" s="64">
        <v>158500000</v>
      </c>
      <c r="X37" s="64">
        <v>461402926</v>
      </c>
      <c r="Y37" s="65">
        <v>291.11</v>
      </c>
      <c r="Z37" s="66">
        <v>317000000</v>
      </c>
    </row>
    <row r="38" spans="1:26" ht="13.5">
      <c r="A38" s="62" t="s">
        <v>55</v>
      </c>
      <c r="B38" s="18">
        <v>348490307</v>
      </c>
      <c r="C38" s="18">
        <v>0</v>
      </c>
      <c r="D38" s="63">
        <v>350000000</v>
      </c>
      <c r="E38" s="64">
        <v>350000000</v>
      </c>
      <c r="F38" s="64">
        <v>111133513</v>
      </c>
      <c r="G38" s="64">
        <v>111029872</v>
      </c>
      <c r="H38" s="64">
        <v>106467629</v>
      </c>
      <c r="I38" s="64">
        <v>106467629</v>
      </c>
      <c r="J38" s="64">
        <v>106362040</v>
      </c>
      <c r="K38" s="64">
        <v>106246315</v>
      </c>
      <c r="L38" s="64">
        <v>102412585</v>
      </c>
      <c r="M38" s="64">
        <v>102412585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102412585</v>
      </c>
      <c r="W38" s="64">
        <v>175000000</v>
      </c>
      <c r="X38" s="64">
        <v>-72587415</v>
      </c>
      <c r="Y38" s="65">
        <v>-41.48</v>
      </c>
      <c r="Z38" s="66">
        <v>350000000</v>
      </c>
    </row>
    <row r="39" spans="1:26" ht="13.5">
      <c r="A39" s="62" t="s">
        <v>56</v>
      </c>
      <c r="B39" s="18">
        <v>5595337649</v>
      </c>
      <c r="C39" s="18">
        <v>0</v>
      </c>
      <c r="D39" s="63">
        <v>1943126000</v>
      </c>
      <c r="E39" s="64">
        <v>1943126000</v>
      </c>
      <c r="F39" s="64">
        <v>5657778191</v>
      </c>
      <c r="G39" s="64">
        <v>5705878507</v>
      </c>
      <c r="H39" s="64">
        <v>5767150772</v>
      </c>
      <c r="I39" s="64">
        <v>5767150772</v>
      </c>
      <c r="J39" s="64">
        <v>5768076920</v>
      </c>
      <c r="K39" s="64">
        <v>5824412414</v>
      </c>
      <c r="L39" s="64">
        <v>5781884068</v>
      </c>
      <c r="M39" s="64">
        <v>5781884068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5781884068</v>
      </c>
      <c r="W39" s="64">
        <v>971563000</v>
      </c>
      <c r="X39" s="64">
        <v>4810321068</v>
      </c>
      <c r="Y39" s="65">
        <v>495.11</v>
      </c>
      <c r="Z39" s="66">
        <v>1943126000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106996625</v>
      </c>
      <c r="C42" s="18">
        <v>0</v>
      </c>
      <c r="D42" s="63">
        <v>170994923</v>
      </c>
      <c r="E42" s="64">
        <v>170994923</v>
      </c>
      <c r="F42" s="64">
        <v>54711054</v>
      </c>
      <c r="G42" s="64">
        <v>-47416973</v>
      </c>
      <c r="H42" s="64">
        <v>2238964</v>
      </c>
      <c r="I42" s="64">
        <v>9533045</v>
      </c>
      <c r="J42" s="64">
        <v>-51318578</v>
      </c>
      <c r="K42" s="64">
        <v>64870340</v>
      </c>
      <c r="L42" s="64">
        <v>28155314</v>
      </c>
      <c r="M42" s="64">
        <v>41707076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51240121</v>
      </c>
      <c r="W42" s="64">
        <v>195813994</v>
      </c>
      <c r="X42" s="64">
        <v>-144573873</v>
      </c>
      <c r="Y42" s="65">
        <v>-73.83</v>
      </c>
      <c r="Z42" s="66">
        <v>170994923</v>
      </c>
    </row>
    <row r="43" spans="1:26" ht="13.5">
      <c r="A43" s="62" t="s">
        <v>59</v>
      </c>
      <c r="B43" s="18">
        <v>-111322353</v>
      </c>
      <c r="C43" s="18">
        <v>0</v>
      </c>
      <c r="D43" s="63">
        <v>-147912000</v>
      </c>
      <c r="E43" s="64">
        <v>-147912000</v>
      </c>
      <c r="F43" s="64">
        <v>-179084</v>
      </c>
      <c r="G43" s="64">
        <v>-62276</v>
      </c>
      <c r="H43" s="64">
        <v>-21914</v>
      </c>
      <c r="I43" s="64">
        <v>-263274</v>
      </c>
      <c r="J43" s="64">
        <v>-811931</v>
      </c>
      <c r="K43" s="64">
        <v>-4139757</v>
      </c>
      <c r="L43" s="64">
        <v>-5749158</v>
      </c>
      <c r="M43" s="64">
        <v>-10700846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-10964120</v>
      </c>
      <c r="W43" s="64">
        <v>-52087000</v>
      </c>
      <c r="X43" s="64">
        <v>41122880</v>
      </c>
      <c r="Y43" s="65">
        <v>-78.95</v>
      </c>
      <c r="Z43" s="66">
        <v>-147912000</v>
      </c>
    </row>
    <row r="44" spans="1:26" ht="13.5">
      <c r="A44" s="62" t="s">
        <v>60</v>
      </c>
      <c r="B44" s="18">
        <v>-2419004</v>
      </c>
      <c r="C44" s="18">
        <v>0</v>
      </c>
      <c r="D44" s="63">
        <v>-20000000</v>
      </c>
      <c r="E44" s="64">
        <v>-20000000</v>
      </c>
      <c r="F44" s="64">
        <v>393905</v>
      </c>
      <c r="G44" s="64">
        <v>-421284</v>
      </c>
      <c r="H44" s="64">
        <v>-3368950</v>
      </c>
      <c r="I44" s="64">
        <v>-3396329</v>
      </c>
      <c r="J44" s="64">
        <v>-285170</v>
      </c>
      <c r="K44" s="64">
        <v>-284568</v>
      </c>
      <c r="L44" s="64">
        <v>-11398069</v>
      </c>
      <c r="M44" s="64">
        <v>-11967807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-15364136</v>
      </c>
      <c r="W44" s="64">
        <v>-8168000</v>
      </c>
      <c r="X44" s="64">
        <v>-7196136</v>
      </c>
      <c r="Y44" s="65">
        <v>88.1</v>
      </c>
      <c r="Z44" s="66">
        <v>-20000000</v>
      </c>
    </row>
    <row r="45" spans="1:26" ht="13.5">
      <c r="A45" s="74" t="s">
        <v>61</v>
      </c>
      <c r="B45" s="21">
        <v>58296126</v>
      </c>
      <c r="C45" s="21">
        <v>0</v>
      </c>
      <c r="D45" s="103">
        <v>68082923</v>
      </c>
      <c r="E45" s="104">
        <v>68082923</v>
      </c>
      <c r="F45" s="104">
        <v>115890231</v>
      </c>
      <c r="G45" s="104">
        <v>67989698</v>
      </c>
      <c r="H45" s="104">
        <v>66837798</v>
      </c>
      <c r="I45" s="104">
        <v>66837798</v>
      </c>
      <c r="J45" s="104">
        <v>14422119</v>
      </c>
      <c r="K45" s="104">
        <v>74868134</v>
      </c>
      <c r="L45" s="104">
        <v>85876221</v>
      </c>
      <c r="M45" s="104">
        <v>85876221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85876221</v>
      </c>
      <c r="W45" s="104">
        <v>200558994</v>
      </c>
      <c r="X45" s="104">
        <v>-114682773</v>
      </c>
      <c r="Y45" s="105">
        <v>-57.18</v>
      </c>
      <c r="Z45" s="106">
        <v>68082923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4"/>
      <c r="R47" s="124"/>
      <c r="S47" s="124"/>
      <c r="T47" s="124"/>
      <c r="U47" s="124"/>
      <c r="V47" s="123" t="s">
        <v>94</v>
      </c>
      <c r="W47" s="123" t="s">
        <v>95</v>
      </c>
      <c r="X47" s="123" t="s">
        <v>96</v>
      </c>
      <c r="Y47" s="123" t="s">
        <v>97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103727091</v>
      </c>
      <c r="C49" s="56">
        <v>0</v>
      </c>
      <c r="D49" s="133">
        <v>49541813</v>
      </c>
      <c r="E49" s="58">
        <v>34548560</v>
      </c>
      <c r="F49" s="58">
        <v>0</v>
      </c>
      <c r="G49" s="58">
        <v>0</v>
      </c>
      <c r="H49" s="58">
        <v>0</v>
      </c>
      <c r="I49" s="58">
        <v>31317712</v>
      </c>
      <c r="J49" s="58">
        <v>0</v>
      </c>
      <c r="K49" s="58">
        <v>0</v>
      </c>
      <c r="L49" s="58">
        <v>0</v>
      </c>
      <c r="M49" s="58">
        <v>31938122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35140412</v>
      </c>
      <c r="W49" s="58">
        <v>113117580</v>
      </c>
      <c r="X49" s="58">
        <v>738978430</v>
      </c>
      <c r="Y49" s="58">
        <v>1138309720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47780043</v>
      </c>
      <c r="C51" s="56">
        <v>0</v>
      </c>
      <c r="D51" s="133">
        <v>10879983</v>
      </c>
      <c r="E51" s="58">
        <v>1350005</v>
      </c>
      <c r="F51" s="58">
        <v>0</v>
      </c>
      <c r="G51" s="58">
        <v>0</v>
      </c>
      <c r="H51" s="58">
        <v>0</v>
      </c>
      <c r="I51" s="58">
        <v>18744029</v>
      </c>
      <c r="J51" s="58">
        <v>0</v>
      </c>
      <c r="K51" s="58">
        <v>0</v>
      </c>
      <c r="L51" s="58">
        <v>0</v>
      </c>
      <c r="M51" s="58">
        <v>18349848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97103908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94.32451278963102</v>
      </c>
      <c r="C58" s="5">
        <f>IF(C67=0,0,+(C76/C67)*100)</f>
        <v>0</v>
      </c>
      <c r="D58" s="6">
        <f aca="true" t="shared" si="6" ref="D58:Z58">IF(D67=0,0,+(D76/D67)*100)</f>
        <v>86.69671662518137</v>
      </c>
      <c r="E58" s="7">
        <f t="shared" si="6"/>
        <v>86.69671662518137</v>
      </c>
      <c r="F58" s="7">
        <f t="shared" si="6"/>
        <v>55.40780545845124</v>
      </c>
      <c r="G58" s="7">
        <f t="shared" si="6"/>
        <v>77.29851511136881</v>
      </c>
      <c r="H58" s="7">
        <f t="shared" si="6"/>
        <v>68.53014646575394</v>
      </c>
      <c r="I58" s="7">
        <f t="shared" si="6"/>
        <v>67.06585724836883</v>
      </c>
      <c r="J58" s="7">
        <f t="shared" si="6"/>
        <v>98.87744681799458</v>
      </c>
      <c r="K58" s="7">
        <f t="shared" si="6"/>
        <v>106.25402943373372</v>
      </c>
      <c r="L58" s="7">
        <f t="shared" si="6"/>
        <v>77.60760627068036</v>
      </c>
      <c r="M58" s="7">
        <f t="shared" si="6"/>
        <v>94.42110092875578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79.97518053823103</v>
      </c>
      <c r="W58" s="7">
        <f t="shared" si="6"/>
        <v>86.69752278613866</v>
      </c>
      <c r="X58" s="7">
        <f t="shared" si="6"/>
        <v>0</v>
      </c>
      <c r="Y58" s="7">
        <f t="shared" si="6"/>
        <v>0</v>
      </c>
      <c r="Z58" s="8">
        <f t="shared" si="6"/>
        <v>86.69671662518137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96.2677608112736</v>
      </c>
      <c r="E59" s="10">
        <f t="shared" si="7"/>
        <v>96.2677608112736</v>
      </c>
      <c r="F59" s="10">
        <f t="shared" si="7"/>
        <v>33.79228411100594</v>
      </c>
      <c r="G59" s="10">
        <f t="shared" si="7"/>
        <v>71.85444898317532</v>
      </c>
      <c r="H59" s="10">
        <f t="shared" si="7"/>
        <v>74.5045594841952</v>
      </c>
      <c r="I59" s="10">
        <f t="shared" si="7"/>
        <v>54.019215007420975</v>
      </c>
      <c r="J59" s="10">
        <f t="shared" si="7"/>
        <v>127.39794413807653</v>
      </c>
      <c r="K59" s="10">
        <f t="shared" si="7"/>
        <v>-44.120976096218385</v>
      </c>
      <c r="L59" s="10">
        <f t="shared" si="7"/>
        <v>70.2502192770957</v>
      </c>
      <c r="M59" s="10">
        <f t="shared" si="7"/>
        <v>-212.6372403157211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238.9802511773924</v>
      </c>
      <c r="W59" s="10">
        <f t="shared" si="7"/>
        <v>96.50762279795072</v>
      </c>
      <c r="X59" s="10">
        <f t="shared" si="7"/>
        <v>0</v>
      </c>
      <c r="Y59" s="10">
        <f t="shared" si="7"/>
        <v>0</v>
      </c>
      <c r="Z59" s="11">
        <f t="shared" si="7"/>
        <v>96.2677608112736</v>
      </c>
    </row>
    <row r="60" spans="1:26" ht="13.5">
      <c r="A60" s="37" t="s">
        <v>32</v>
      </c>
      <c r="B60" s="12">
        <f t="shared" si="7"/>
        <v>97.88712495727624</v>
      </c>
      <c r="C60" s="12">
        <f t="shared" si="7"/>
        <v>0</v>
      </c>
      <c r="D60" s="3">
        <f t="shared" si="7"/>
        <v>88.11508073492269</v>
      </c>
      <c r="E60" s="13">
        <f t="shared" si="7"/>
        <v>88.11508073492269</v>
      </c>
      <c r="F60" s="13">
        <f t="shared" si="7"/>
        <v>66.90233836059396</v>
      </c>
      <c r="G60" s="13">
        <f t="shared" si="7"/>
        <v>81.60782189047862</v>
      </c>
      <c r="H60" s="13">
        <f t="shared" si="7"/>
        <v>70.8656967585854</v>
      </c>
      <c r="I60" s="13">
        <f t="shared" si="7"/>
        <v>73.47413379478519</v>
      </c>
      <c r="J60" s="13">
        <f t="shared" si="7"/>
        <v>98.84681424777865</v>
      </c>
      <c r="K60" s="13">
        <f t="shared" si="7"/>
        <v>54.27040649087252</v>
      </c>
      <c r="L60" s="13">
        <f t="shared" si="7"/>
        <v>83.4464656964657</v>
      </c>
      <c r="M60" s="13">
        <f t="shared" si="7"/>
        <v>72.77640443093938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73.09266726089446</v>
      </c>
      <c r="W60" s="13">
        <f t="shared" si="7"/>
        <v>88.06919173048409</v>
      </c>
      <c r="X60" s="13">
        <f t="shared" si="7"/>
        <v>0</v>
      </c>
      <c r="Y60" s="13">
        <f t="shared" si="7"/>
        <v>0</v>
      </c>
      <c r="Z60" s="14">
        <f t="shared" si="7"/>
        <v>88.11508073492269</v>
      </c>
    </row>
    <row r="61" spans="1:26" ht="13.5">
      <c r="A61" s="38" t="s">
        <v>106</v>
      </c>
      <c r="B61" s="12">
        <f t="shared" si="7"/>
        <v>100</v>
      </c>
      <c r="C61" s="12">
        <f t="shared" si="7"/>
        <v>0</v>
      </c>
      <c r="D61" s="3">
        <f t="shared" si="7"/>
        <v>88.24906334296219</v>
      </c>
      <c r="E61" s="13">
        <f t="shared" si="7"/>
        <v>88.24906334296219</v>
      </c>
      <c r="F61" s="13">
        <f t="shared" si="7"/>
        <v>58.161429779789444</v>
      </c>
      <c r="G61" s="13">
        <f t="shared" si="7"/>
        <v>67.89955578984332</v>
      </c>
      <c r="H61" s="13">
        <f t="shared" si="7"/>
        <v>63.5490694334022</v>
      </c>
      <c r="I61" s="13">
        <f t="shared" si="7"/>
        <v>63.41613082058569</v>
      </c>
      <c r="J61" s="13">
        <f t="shared" si="7"/>
        <v>85.04413813656708</v>
      </c>
      <c r="K61" s="13">
        <f t="shared" si="7"/>
        <v>94.655772793547</v>
      </c>
      <c r="L61" s="13">
        <f t="shared" si="7"/>
        <v>72.68641104633379</v>
      </c>
      <c r="M61" s="13">
        <f t="shared" si="7"/>
        <v>84.12122549970753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73.0090865604251</v>
      </c>
      <c r="W61" s="13">
        <f t="shared" si="7"/>
        <v>90.43706154308856</v>
      </c>
      <c r="X61" s="13">
        <f t="shared" si="7"/>
        <v>0</v>
      </c>
      <c r="Y61" s="13">
        <f t="shared" si="7"/>
        <v>0</v>
      </c>
      <c r="Z61" s="14">
        <f t="shared" si="7"/>
        <v>88.24906334296219</v>
      </c>
    </row>
    <row r="62" spans="1:26" ht="13.5">
      <c r="A62" s="38" t="s">
        <v>107</v>
      </c>
      <c r="B62" s="12">
        <f t="shared" si="7"/>
        <v>100</v>
      </c>
      <c r="C62" s="12">
        <f t="shared" si="7"/>
        <v>0</v>
      </c>
      <c r="D62" s="3">
        <f t="shared" si="7"/>
        <v>95.91415813766756</v>
      </c>
      <c r="E62" s="13">
        <f t="shared" si="7"/>
        <v>95.91415813766756</v>
      </c>
      <c r="F62" s="13">
        <f t="shared" si="7"/>
        <v>55.58750435857609</v>
      </c>
      <c r="G62" s="13">
        <f t="shared" si="7"/>
        <v>37.36930260776219</v>
      </c>
      <c r="H62" s="13">
        <f t="shared" si="7"/>
        <v>63.69136625539048</v>
      </c>
      <c r="I62" s="13">
        <f t="shared" si="7"/>
        <v>50.90755952412343</v>
      </c>
      <c r="J62" s="13">
        <f t="shared" si="7"/>
        <v>62.86137461588937</v>
      </c>
      <c r="K62" s="13">
        <f t="shared" si="7"/>
        <v>23.085305019566597</v>
      </c>
      <c r="L62" s="13">
        <f t="shared" si="7"/>
        <v>61.93163171059383</v>
      </c>
      <c r="M62" s="13">
        <f t="shared" si="7"/>
        <v>39.43633133634019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43.67134786167664</v>
      </c>
      <c r="W62" s="13">
        <f t="shared" si="7"/>
        <v>96.0445223835423</v>
      </c>
      <c r="X62" s="13">
        <f t="shared" si="7"/>
        <v>0</v>
      </c>
      <c r="Y62" s="13">
        <f t="shared" si="7"/>
        <v>0</v>
      </c>
      <c r="Z62" s="14">
        <f t="shared" si="7"/>
        <v>95.91415813766756</v>
      </c>
    </row>
    <row r="63" spans="1:26" ht="13.5">
      <c r="A63" s="38" t="s">
        <v>108</v>
      </c>
      <c r="B63" s="12">
        <f t="shared" si="7"/>
        <v>100</v>
      </c>
      <c r="C63" s="12">
        <f t="shared" si="7"/>
        <v>0</v>
      </c>
      <c r="D63" s="3">
        <f t="shared" si="7"/>
        <v>82.58724206125437</v>
      </c>
      <c r="E63" s="13">
        <f t="shared" si="7"/>
        <v>82.58724206125437</v>
      </c>
      <c r="F63" s="13">
        <f t="shared" si="7"/>
        <v>70.3375965174984</v>
      </c>
      <c r="G63" s="13">
        <f t="shared" si="7"/>
        <v>71.15131271889678</v>
      </c>
      <c r="H63" s="13">
        <f t="shared" si="7"/>
        <v>58.42945079537644</v>
      </c>
      <c r="I63" s="13">
        <f t="shared" si="7"/>
        <v>66.00273564906388</v>
      </c>
      <c r="J63" s="13">
        <f t="shared" si="7"/>
        <v>99.44323898358928</v>
      </c>
      <c r="K63" s="13">
        <f t="shared" si="7"/>
        <v>26.334470273726506</v>
      </c>
      <c r="L63" s="13">
        <f t="shared" si="7"/>
        <v>73.32887713908327</v>
      </c>
      <c r="M63" s="13">
        <f t="shared" si="7"/>
        <v>48.958960849496876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55.81142370681588</v>
      </c>
      <c r="W63" s="13">
        <f t="shared" si="7"/>
        <v>81.43441930240688</v>
      </c>
      <c r="X63" s="13">
        <f t="shared" si="7"/>
        <v>0</v>
      </c>
      <c r="Y63" s="13">
        <f t="shared" si="7"/>
        <v>0</v>
      </c>
      <c r="Z63" s="14">
        <f t="shared" si="7"/>
        <v>82.58724206125437</v>
      </c>
    </row>
    <row r="64" spans="1:26" ht="13.5">
      <c r="A64" s="38" t="s">
        <v>109</v>
      </c>
      <c r="B64" s="12">
        <f t="shared" si="7"/>
        <v>100</v>
      </c>
      <c r="C64" s="12">
        <f t="shared" si="7"/>
        <v>0</v>
      </c>
      <c r="D64" s="3">
        <f t="shared" si="7"/>
        <v>80.84371022664511</v>
      </c>
      <c r="E64" s="13">
        <f t="shared" si="7"/>
        <v>80.84371022664511</v>
      </c>
      <c r="F64" s="13">
        <f t="shared" si="7"/>
        <v>42.966903008085325</v>
      </c>
      <c r="G64" s="13">
        <f t="shared" si="7"/>
        <v>58.984542024490175</v>
      </c>
      <c r="H64" s="13">
        <f t="shared" si="7"/>
        <v>62.23120393589906</v>
      </c>
      <c r="I64" s="13">
        <f t="shared" si="7"/>
        <v>54.71914590514765</v>
      </c>
      <c r="J64" s="13">
        <f t="shared" si="7"/>
        <v>63.97923217313537</v>
      </c>
      <c r="K64" s="13">
        <f t="shared" si="7"/>
        <v>13.506057694535373</v>
      </c>
      <c r="L64" s="13">
        <f t="shared" si="7"/>
        <v>61.1793781253933</v>
      </c>
      <c r="M64" s="13">
        <f t="shared" si="7"/>
        <v>28.06767085532292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36.295852912517546</v>
      </c>
      <c r="W64" s="13">
        <f t="shared" si="7"/>
        <v>57.35085065210269</v>
      </c>
      <c r="X64" s="13">
        <f t="shared" si="7"/>
        <v>0</v>
      </c>
      <c r="Y64" s="13">
        <f t="shared" si="7"/>
        <v>0</v>
      </c>
      <c r="Z64" s="14">
        <f t="shared" si="7"/>
        <v>80.84371022664511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80.99342095505116</v>
      </c>
      <c r="E65" s="13">
        <f t="shared" si="7"/>
        <v>80.99342095505116</v>
      </c>
      <c r="F65" s="13">
        <f t="shared" si="7"/>
        <v>283.1893225811554</v>
      </c>
      <c r="G65" s="13">
        <f t="shared" si="7"/>
        <v>2306.360018054245</v>
      </c>
      <c r="H65" s="13">
        <f t="shared" si="7"/>
        <v>345.85537265062993</v>
      </c>
      <c r="I65" s="13">
        <f t="shared" si="7"/>
        <v>596.0222206293456</v>
      </c>
      <c r="J65" s="13">
        <f t="shared" si="7"/>
        <v>5525.457386468496</v>
      </c>
      <c r="K65" s="13">
        <f t="shared" si="7"/>
        <v>727.0148674089052</v>
      </c>
      <c r="L65" s="13">
        <f t="shared" si="7"/>
        <v>2997.5447481986384</v>
      </c>
      <c r="M65" s="13">
        <f t="shared" si="7"/>
        <v>1418.2311861924009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876.2804705137077</v>
      </c>
      <c r="W65" s="13">
        <f t="shared" si="7"/>
        <v>89.38128159267978</v>
      </c>
      <c r="X65" s="13">
        <f t="shared" si="7"/>
        <v>0</v>
      </c>
      <c r="Y65" s="13">
        <f t="shared" si="7"/>
        <v>0</v>
      </c>
      <c r="Z65" s="14">
        <f t="shared" si="7"/>
        <v>80.99342095505116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0.4640022833727029</v>
      </c>
      <c r="G66" s="16">
        <f t="shared" si="7"/>
        <v>0</v>
      </c>
      <c r="H66" s="16">
        <f t="shared" si="7"/>
        <v>0.20146007378198</v>
      </c>
      <c r="I66" s="16">
        <f t="shared" si="7"/>
        <v>0.2221037092500971</v>
      </c>
      <c r="J66" s="16">
        <f t="shared" si="7"/>
        <v>0</v>
      </c>
      <c r="K66" s="16">
        <f t="shared" si="7"/>
        <v>0.19167530569706898</v>
      </c>
      <c r="L66" s="16">
        <f t="shared" si="7"/>
        <v>0.17263635631439753</v>
      </c>
      <c r="M66" s="16">
        <f t="shared" si="7"/>
        <v>0.12021533946199153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0.17095923665822016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>
        <v>998879090</v>
      </c>
      <c r="C67" s="23"/>
      <c r="D67" s="24">
        <v>1313931043</v>
      </c>
      <c r="E67" s="25">
        <v>1313931043</v>
      </c>
      <c r="F67" s="25">
        <v>115884263</v>
      </c>
      <c r="G67" s="25">
        <v>115489604</v>
      </c>
      <c r="H67" s="25">
        <v>115564011</v>
      </c>
      <c r="I67" s="25">
        <v>346937878</v>
      </c>
      <c r="J67" s="25">
        <v>101223712</v>
      </c>
      <c r="K67" s="25">
        <v>106810914</v>
      </c>
      <c r="L67" s="25">
        <v>101999841</v>
      </c>
      <c r="M67" s="25">
        <v>310034467</v>
      </c>
      <c r="N67" s="25"/>
      <c r="O67" s="25"/>
      <c r="P67" s="25"/>
      <c r="Q67" s="25"/>
      <c r="R67" s="25"/>
      <c r="S67" s="25"/>
      <c r="T67" s="25"/>
      <c r="U67" s="25"/>
      <c r="V67" s="25">
        <v>656972345</v>
      </c>
      <c r="W67" s="25">
        <v>656965523</v>
      </c>
      <c r="X67" s="25"/>
      <c r="Y67" s="24"/>
      <c r="Z67" s="26">
        <v>1313931043</v>
      </c>
    </row>
    <row r="68" spans="1:26" ht="13.5" hidden="1">
      <c r="A68" s="36" t="s">
        <v>31</v>
      </c>
      <c r="B68" s="18">
        <v>194483842</v>
      </c>
      <c r="C68" s="18"/>
      <c r="D68" s="19">
        <v>208221837</v>
      </c>
      <c r="E68" s="20">
        <v>208221837</v>
      </c>
      <c r="F68" s="20">
        <v>31878582</v>
      </c>
      <c r="G68" s="20">
        <v>16743545</v>
      </c>
      <c r="H68" s="20">
        <v>16898951</v>
      </c>
      <c r="I68" s="20">
        <v>65521078</v>
      </c>
      <c r="J68" s="20">
        <v>15391987</v>
      </c>
      <c r="K68" s="20">
        <v>-58681510</v>
      </c>
      <c r="L68" s="20">
        <v>16455207</v>
      </c>
      <c r="M68" s="20">
        <v>-26834316</v>
      </c>
      <c r="N68" s="20"/>
      <c r="O68" s="20"/>
      <c r="P68" s="20"/>
      <c r="Q68" s="20"/>
      <c r="R68" s="20"/>
      <c r="S68" s="20"/>
      <c r="T68" s="20"/>
      <c r="U68" s="20"/>
      <c r="V68" s="20">
        <v>38686762</v>
      </c>
      <c r="W68" s="20">
        <v>104110919</v>
      </c>
      <c r="X68" s="20"/>
      <c r="Y68" s="19"/>
      <c r="Z68" s="22">
        <v>208221837</v>
      </c>
    </row>
    <row r="69" spans="1:26" ht="13.5" hidden="1">
      <c r="A69" s="37" t="s">
        <v>32</v>
      </c>
      <c r="B69" s="18">
        <v>763843042</v>
      </c>
      <c r="C69" s="18"/>
      <c r="D69" s="19">
        <v>1065293892</v>
      </c>
      <c r="E69" s="20">
        <v>1065293892</v>
      </c>
      <c r="F69" s="20">
        <v>79843417</v>
      </c>
      <c r="G69" s="20">
        <v>94648730</v>
      </c>
      <c r="H69" s="20">
        <v>93975297</v>
      </c>
      <c r="I69" s="20">
        <v>268467444</v>
      </c>
      <c r="J69" s="20">
        <v>81417239</v>
      </c>
      <c r="K69" s="20">
        <v>161399565</v>
      </c>
      <c r="L69" s="20">
        <v>81000400</v>
      </c>
      <c r="M69" s="20">
        <v>323817204</v>
      </c>
      <c r="N69" s="20"/>
      <c r="O69" s="20"/>
      <c r="P69" s="20"/>
      <c r="Q69" s="20"/>
      <c r="R69" s="20"/>
      <c r="S69" s="20"/>
      <c r="T69" s="20"/>
      <c r="U69" s="20"/>
      <c r="V69" s="20">
        <v>592284648</v>
      </c>
      <c r="W69" s="20">
        <v>532646947</v>
      </c>
      <c r="X69" s="20"/>
      <c r="Y69" s="19"/>
      <c r="Z69" s="22">
        <v>1065293892</v>
      </c>
    </row>
    <row r="70" spans="1:26" ht="13.5" hidden="1">
      <c r="A70" s="38" t="s">
        <v>106</v>
      </c>
      <c r="B70" s="18">
        <v>500296548</v>
      </c>
      <c r="C70" s="18"/>
      <c r="D70" s="19">
        <v>428919000</v>
      </c>
      <c r="E70" s="20">
        <v>428919000</v>
      </c>
      <c r="F70" s="20">
        <v>47044839</v>
      </c>
      <c r="G70" s="20">
        <v>53503054</v>
      </c>
      <c r="H70" s="20">
        <v>55135495</v>
      </c>
      <c r="I70" s="20">
        <v>155683388</v>
      </c>
      <c r="J70" s="20">
        <v>44647671</v>
      </c>
      <c r="K70" s="20">
        <v>44839149</v>
      </c>
      <c r="L70" s="20">
        <v>44912494</v>
      </c>
      <c r="M70" s="20">
        <v>134399314</v>
      </c>
      <c r="N70" s="20"/>
      <c r="O70" s="20"/>
      <c r="P70" s="20"/>
      <c r="Q70" s="20"/>
      <c r="R70" s="20"/>
      <c r="S70" s="20"/>
      <c r="T70" s="20"/>
      <c r="U70" s="20"/>
      <c r="V70" s="20">
        <v>290082702</v>
      </c>
      <c r="W70" s="20">
        <v>214459500</v>
      </c>
      <c r="X70" s="20"/>
      <c r="Y70" s="19"/>
      <c r="Z70" s="22">
        <v>428919000</v>
      </c>
    </row>
    <row r="71" spans="1:26" ht="13.5" hidden="1">
      <c r="A71" s="38" t="s">
        <v>107</v>
      </c>
      <c r="B71" s="18">
        <v>200223696</v>
      </c>
      <c r="C71" s="18"/>
      <c r="D71" s="19">
        <v>293697123</v>
      </c>
      <c r="E71" s="20">
        <v>293697123</v>
      </c>
      <c r="F71" s="20">
        <v>18928200</v>
      </c>
      <c r="G71" s="20">
        <v>29721997</v>
      </c>
      <c r="H71" s="20">
        <v>24546765</v>
      </c>
      <c r="I71" s="20">
        <v>73196962</v>
      </c>
      <c r="J71" s="20">
        <v>26704871</v>
      </c>
      <c r="K71" s="20">
        <v>73064575</v>
      </c>
      <c r="L71" s="20">
        <v>25299419</v>
      </c>
      <c r="M71" s="20">
        <v>125068865</v>
      </c>
      <c r="N71" s="20"/>
      <c r="O71" s="20"/>
      <c r="P71" s="20"/>
      <c r="Q71" s="20"/>
      <c r="R71" s="20"/>
      <c r="S71" s="20"/>
      <c r="T71" s="20"/>
      <c r="U71" s="20"/>
      <c r="V71" s="20">
        <v>198265827</v>
      </c>
      <c r="W71" s="20">
        <v>146848562</v>
      </c>
      <c r="X71" s="20"/>
      <c r="Y71" s="19"/>
      <c r="Z71" s="22">
        <v>293697123</v>
      </c>
    </row>
    <row r="72" spans="1:26" ht="13.5" hidden="1">
      <c r="A72" s="38" t="s">
        <v>108</v>
      </c>
      <c r="B72" s="18">
        <v>1192747</v>
      </c>
      <c r="C72" s="18"/>
      <c r="D72" s="19">
        <v>67565460</v>
      </c>
      <c r="E72" s="20">
        <v>67565460</v>
      </c>
      <c r="F72" s="20">
        <v>5018002</v>
      </c>
      <c r="G72" s="20">
        <v>5024343</v>
      </c>
      <c r="H72" s="20">
        <v>6287966</v>
      </c>
      <c r="I72" s="20">
        <v>16330311</v>
      </c>
      <c r="J72" s="20">
        <v>4303103</v>
      </c>
      <c r="K72" s="20">
        <v>14985834</v>
      </c>
      <c r="L72" s="20">
        <v>4998286</v>
      </c>
      <c r="M72" s="20">
        <v>24287223</v>
      </c>
      <c r="N72" s="20"/>
      <c r="O72" s="20"/>
      <c r="P72" s="20"/>
      <c r="Q72" s="20"/>
      <c r="R72" s="20"/>
      <c r="S72" s="20"/>
      <c r="T72" s="20"/>
      <c r="U72" s="20"/>
      <c r="V72" s="20">
        <v>40617534</v>
      </c>
      <c r="W72" s="20">
        <v>33782730</v>
      </c>
      <c r="X72" s="20"/>
      <c r="Y72" s="19"/>
      <c r="Z72" s="22">
        <v>67565460</v>
      </c>
    </row>
    <row r="73" spans="1:26" ht="13.5" hidden="1">
      <c r="A73" s="38" t="s">
        <v>109</v>
      </c>
      <c r="B73" s="18">
        <v>45991002</v>
      </c>
      <c r="C73" s="18"/>
      <c r="D73" s="19">
        <v>102110603</v>
      </c>
      <c r="E73" s="20">
        <v>102110603</v>
      </c>
      <c r="F73" s="20">
        <v>5438742</v>
      </c>
      <c r="G73" s="20">
        <v>5400125</v>
      </c>
      <c r="H73" s="20">
        <v>5442416</v>
      </c>
      <c r="I73" s="20">
        <v>16281283</v>
      </c>
      <c r="J73" s="20">
        <v>5436486</v>
      </c>
      <c r="K73" s="20">
        <v>25638962</v>
      </c>
      <c r="L73" s="20">
        <v>5379123</v>
      </c>
      <c r="M73" s="20">
        <v>36454571</v>
      </c>
      <c r="N73" s="20"/>
      <c r="O73" s="20"/>
      <c r="P73" s="20"/>
      <c r="Q73" s="20"/>
      <c r="R73" s="20"/>
      <c r="S73" s="20"/>
      <c r="T73" s="20"/>
      <c r="U73" s="20"/>
      <c r="V73" s="20">
        <v>52735854</v>
      </c>
      <c r="W73" s="20">
        <v>51055302</v>
      </c>
      <c r="X73" s="20"/>
      <c r="Y73" s="19"/>
      <c r="Z73" s="22">
        <v>102110603</v>
      </c>
    </row>
    <row r="74" spans="1:26" ht="13.5" hidden="1">
      <c r="A74" s="38" t="s">
        <v>110</v>
      </c>
      <c r="B74" s="18">
        <v>16139049</v>
      </c>
      <c r="C74" s="18"/>
      <c r="D74" s="19">
        <v>173001706</v>
      </c>
      <c r="E74" s="20">
        <v>173001706</v>
      </c>
      <c r="F74" s="20">
        <v>3413634</v>
      </c>
      <c r="G74" s="20">
        <v>999211</v>
      </c>
      <c r="H74" s="20">
        <v>2562655</v>
      </c>
      <c r="I74" s="20">
        <v>6975500</v>
      </c>
      <c r="J74" s="20">
        <v>325108</v>
      </c>
      <c r="K74" s="20">
        <v>2871045</v>
      </c>
      <c r="L74" s="20">
        <v>411078</v>
      </c>
      <c r="M74" s="20">
        <v>3607231</v>
      </c>
      <c r="N74" s="20"/>
      <c r="O74" s="20"/>
      <c r="P74" s="20"/>
      <c r="Q74" s="20"/>
      <c r="R74" s="20"/>
      <c r="S74" s="20"/>
      <c r="T74" s="20"/>
      <c r="U74" s="20"/>
      <c r="V74" s="20">
        <v>10582731</v>
      </c>
      <c r="W74" s="20">
        <v>86500853</v>
      </c>
      <c r="X74" s="20"/>
      <c r="Y74" s="19"/>
      <c r="Z74" s="22">
        <v>173001706</v>
      </c>
    </row>
    <row r="75" spans="1:26" ht="13.5" hidden="1">
      <c r="A75" s="39" t="s">
        <v>111</v>
      </c>
      <c r="B75" s="27">
        <v>40552206</v>
      </c>
      <c r="C75" s="27"/>
      <c r="D75" s="28">
        <v>40415314</v>
      </c>
      <c r="E75" s="29">
        <v>40415314</v>
      </c>
      <c r="F75" s="29">
        <v>4162264</v>
      </c>
      <c r="G75" s="29">
        <v>4097329</v>
      </c>
      <c r="H75" s="29">
        <v>4689763</v>
      </c>
      <c r="I75" s="29">
        <v>12949356</v>
      </c>
      <c r="J75" s="29">
        <v>4414486</v>
      </c>
      <c r="K75" s="29">
        <v>4092859</v>
      </c>
      <c r="L75" s="29">
        <v>4544234</v>
      </c>
      <c r="M75" s="29">
        <v>13051579</v>
      </c>
      <c r="N75" s="29"/>
      <c r="O75" s="29"/>
      <c r="P75" s="29"/>
      <c r="Q75" s="29"/>
      <c r="R75" s="29"/>
      <c r="S75" s="29"/>
      <c r="T75" s="29"/>
      <c r="U75" s="29"/>
      <c r="V75" s="29">
        <v>26000935</v>
      </c>
      <c r="W75" s="29">
        <v>20207657</v>
      </c>
      <c r="X75" s="29"/>
      <c r="Y75" s="28"/>
      <c r="Z75" s="30">
        <v>40415314</v>
      </c>
    </row>
    <row r="76" spans="1:26" ht="13.5" hidden="1">
      <c r="A76" s="41" t="s">
        <v>113</v>
      </c>
      <c r="B76" s="31">
        <v>942187835</v>
      </c>
      <c r="C76" s="31"/>
      <c r="D76" s="32">
        <v>1139135073</v>
      </c>
      <c r="E76" s="33">
        <v>1139135073</v>
      </c>
      <c r="F76" s="33">
        <v>64208927</v>
      </c>
      <c r="G76" s="33">
        <v>89271749</v>
      </c>
      <c r="H76" s="33">
        <v>79196186</v>
      </c>
      <c r="I76" s="33">
        <v>232676862</v>
      </c>
      <c r="J76" s="33">
        <v>100087422</v>
      </c>
      <c r="K76" s="33">
        <v>113490900</v>
      </c>
      <c r="L76" s="33">
        <v>79159635</v>
      </c>
      <c r="M76" s="33">
        <v>292737957</v>
      </c>
      <c r="N76" s="33"/>
      <c r="O76" s="33"/>
      <c r="P76" s="33"/>
      <c r="Q76" s="33"/>
      <c r="R76" s="33"/>
      <c r="S76" s="33"/>
      <c r="T76" s="33"/>
      <c r="U76" s="33"/>
      <c r="V76" s="33">
        <v>525414819</v>
      </c>
      <c r="W76" s="33">
        <v>569572834</v>
      </c>
      <c r="X76" s="33"/>
      <c r="Y76" s="32"/>
      <c r="Z76" s="34">
        <v>1139135073</v>
      </c>
    </row>
    <row r="77" spans="1:26" ht="13.5" hidden="1">
      <c r="A77" s="36" t="s">
        <v>31</v>
      </c>
      <c r="B77" s="18">
        <v>194483842</v>
      </c>
      <c r="C77" s="18"/>
      <c r="D77" s="19">
        <v>200450500</v>
      </c>
      <c r="E77" s="20">
        <v>200450500</v>
      </c>
      <c r="F77" s="20">
        <v>10772501</v>
      </c>
      <c r="G77" s="20">
        <v>12030982</v>
      </c>
      <c r="H77" s="20">
        <v>12590489</v>
      </c>
      <c r="I77" s="20">
        <v>35393972</v>
      </c>
      <c r="J77" s="20">
        <v>19609075</v>
      </c>
      <c r="K77" s="20">
        <v>25890855</v>
      </c>
      <c r="L77" s="20">
        <v>11559819</v>
      </c>
      <c r="M77" s="20">
        <v>57059749</v>
      </c>
      <c r="N77" s="20"/>
      <c r="O77" s="20"/>
      <c r="P77" s="20"/>
      <c r="Q77" s="20"/>
      <c r="R77" s="20"/>
      <c r="S77" s="20"/>
      <c r="T77" s="20"/>
      <c r="U77" s="20"/>
      <c r="V77" s="20">
        <v>92453721</v>
      </c>
      <c r="W77" s="20">
        <v>100474973</v>
      </c>
      <c r="X77" s="20"/>
      <c r="Y77" s="19"/>
      <c r="Z77" s="22">
        <v>200450500</v>
      </c>
    </row>
    <row r="78" spans="1:26" ht="13.5" hidden="1">
      <c r="A78" s="37" t="s">
        <v>32</v>
      </c>
      <c r="B78" s="18">
        <v>747703993</v>
      </c>
      <c r="C78" s="18"/>
      <c r="D78" s="19">
        <v>938684573</v>
      </c>
      <c r="E78" s="20">
        <v>938684573</v>
      </c>
      <c r="F78" s="20">
        <v>53417113</v>
      </c>
      <c r="G78" s="20">
        <v>77240767</v>
      </c>
      <c r="H78" s="20">
        <v>66596249</v>
      </c>
      <c r="I78" s="20">
        <v>197254129</v>
      </c>
      <c r="J78" s="20">
        <v>80478347</v>
      </c>
      <c r="K78" s="20">
        <v>87592200</v>
      </c>
      <c r="L78" s="20">
        <v>67591971</v>
      </c>
      <c r="M78" s="20">
        <v>235662518</v>
      </c>
      <c r="N78" s="20"/>
      <c r="O78" s="20"/>
      <c r="P78" s="20"/>
      <c r="Q78" s="20"/>
      <c r="R78" s="20"/>
      <c r="S78" s="20"/>
      <c r="T78" s="20"/>
      <c r="U78" s="20"/>
      <c r="V78" s="20">
        <v>432916647</v>
      </c>
      <c r="W78" s="20">
        <v>469097861</v>
      </c>
      <c r="X78" s="20"/>
      <c r="Y78" s="19"/>
      <c r="Z78" s="22">
        <v>938684573</v>
      </c>
    </row>
    <row r="79" spans="1:26" ht="13.5" hidden="1">
      <c r="A79" s="38" t="s">
        <v>106</v>
      </c>
      <c r="B79" s="18">
        <v>500296548</v>
      </c>
      <c r="C79" s="18"/>
      <c r="D79" s="19">
        <v>378517000</v>
      </c>
      <c r="E79" s="20">
        <v>378517000</v>
      </c>
      <c r="F79" s="20">
        <v>27361951</v>
      </c>
      <c r="G79" s="20">
        <v>36328336</v>
      </c>
      <c r="H79" s="20">
        <v>35038094</v>
      </c>
      <c r="I79" s="20">
        <v>98728381</v>
      </c>
      <c r="J79" s="20">
        <v>37970227</v>
      </c>
      <c r="K79" s="20">
        <v>42442843</v>
      </c>
      <c r="L79" s="20">
        <v>32645280</v>
      </c>
      <c r="M79" s="20">
        <v>113058350</v>
      </c>
      <c r="N79" s="20"/>
      <c r="O79" s="20"/>
      <c r="P79" s="20"/>
      <c r="Q79" s="20"/>
      <c r="R79" s="20"/>
      <c r="S79" s="20"/>
      <c r="T79" s="20"/>
      <c r="U79" s="20"/>
      <c r="V79" s="20">
        <v>211786731</v>
      </c>
      <c r="W79" s="20">
        <v>193950870</v>
      </c>
      <c r="X79" s="20"/>
      <c r="Y79" s="19"/>
      <c r="Z79" s="22">
        <v>378517000</v>
      </c>
    </row>
    <row r="80" spans="1:26" ht="13.5" hidden="1">
      <c r="A80" s="38" t="s">
        <v>107</v>
      </c>
      <c r="B80" s="18">
        <v>200223696</v>
      </c>
      <c r="C80" s="18"/>
      <c r="D80" s="19">
        <v>281697123</v>
      </c>
      <c r="E80" s="20">
        <v>281697123</v>
      </c>
      <c r="F80" s="20">
        <v>10521714</v>
      </c>
      <c r="G80" s="20">
        <v>11106903</v>
      </c>
      <c r="H80" s="20">
        <v>15634170</v>
      </c>
      <c r="I80" s="20">
        <v>37262787</v>
      </c>
      <c r="J80" s="20">
        <v>16787049</v>
      </c>
      <c r="K80" s="20">
        <v>16867180</v>
      </c>
      <c r="L80" s="20">
        <v>15668343</v>
      </c>
      <c r="M80" s="20">
        <v>49322572</v>
      </c>
      <c r="N80" s="20"/>
      <c r="O80" s="20"/>
      <c r="P80" s="20"/>
      <c r="Q80" s="20"/>
      <c r="R80" s="20"/>
      <c r="S80" s="20"/>
      <c r="T80" s="20"/>
      <c r="U80" s="20"/>
      <c r="V80" s="20">
        <v>86585359</v>
      </c>
      <c r="W80" s="20">
        <v>141040000</v>
      </c>
      <c r="X80" s="20"/>
      <c r="Y80" s="19"/>
      <c r="Z80" s="22">
        <v>281697123</v>
      </c>
    </row>
    <row r="81" spans="1:26" ht="13.5" hidden="1">
      <c r="A81" s="38" t="s">
        <v>108</v>
      </c>
      <c r="B81" s="18">
        <v>1192747</v>
      </c>
      <c r="C81" s="18"/>
      <c r="D81" s="19">
        <v>55800450</v>
      </c>
      <c r="E81" s="20">
        <v>55800450</v>
      </c>
      <c r="F81" s="20">
        <v>3529542</v>
      </c>
      <c r="G81" s="20">
        <v>3574886</v>
      </c>
      <c r="H81" s="20">
        <v>3674024</v>
      </c>
      <c r="I81" s="20">
        <v>10778452</v>
      </c>
      <c r="J81" s="20">
        <v>4279145</v>
      </c>
      <c r="K81" s="20">
        <v>3946440</v>
      </c>
      <c r="L81" s="20">
        <v>3665187</v>
      </c>
      <c r="M81" s="20">
        <v>11890772</v>
      </c>
      <c r="N81" s="20"/>
      <c r="O81" s="20"/>
      <c r="P81" s="20"/>
      <c r="Q81" s="20"/>
      <c r="R81" s="20"/>
      <c r="S81" s="20"/>
      <c r="T81" s="20"/>
      <c r="U81" s="20"/>
      <c r="V81" s="20">
        <v>22669224</v>
      </c>
      <c r="W81" s="20">
        <v>27510770</v>
      </c>
      <c r="X81" s="20"/>
      <c r="Y81" s="19"/>
      <c r="Z81" s="22">
        <v>55800450</v>
      </c>
    </row>
    <row r="82" spans="1:26" ht="13.5" hidden="1">
      <c r="A82" s="38" t="s">
        <v>109</v>
      </c>
      <c r="B82" s="18">
        <v>45991002</v>
      </c>
      <c r="C82" s="18"/>
      <c r="D82" s="19">
        <v>82550000</v>
      </c>
      <c r="E82" s="20">
        <v>82550000</v>
      </c>
      <c r="F82" s="20">
        <v>2336859</v>
      </c>
      <c r="G82" s="20">
        <v>3185239</v>
      </c>
      <c r="H82" s="20">
        <v>3386881</v>
      </c>
      <c r="I82" s="20">
        <v>8908979</v>
      </c>
      <c r="J82" s="20">
        <v>3478222</v>
      </c>
      <c r="K82" s="20">
        <v>3462813</v>
      </c>
      <c r="L82" s="20">
        <v>3290914</v>
      </c>
      <c r="M82" s="20">
        <v>10231949</v>
      </c>
      <c r="N82" s="20"/>
      <c r="O82" s="20"/>
      <c r="P82" s="20"/>
      <c r="Q82" s="20"/>
      <c r="R82" s="20"/>
      <c r="S82" s="20"/>
      <c r="T82" s="20"/>
      <c r="U82" s="20"/>
      <c r="V82" s="20">
        <v>19140928</v>
      </c>
      <c r="W82" s="20">
        <v>29280650</v>
      </c>
      <c r="X82" s="20"/>
      <c r="Y82" s="19"/>
      <c r="Z82" s="22">
        <v>82550000</v>
      </c>
    </row>
    <row r="83" spans="1:26" ht="13.5" hidden="1">
      <c r="A83" s="38" t="s">
        <v>110</v>
      </c>
      <c r="B83" s="18"/>
      <c r="C83" s="18"/>
      <c r="D83" s="19">
        <v>140120000</v>
      </c>
      <c r="E83" s="20">
        <v>140120000</v>
      </c>
      <c r="F83" s="20">
        <v>9667047</v>
      </c>
      <c r="G83" s="20">
        <v>23045403</v>
      </c>
      <c r="H83" s="20">
        <v>8863080</v>
      </c>
      <c r="I83" s="20">
        <v>41575530</v>
      </c>
      <c r="J83" s="20">
        <v>17963704</v>
      </c>
      <c r="K83" s="20">
        <v>20872924</v>
      </c>
      <c r="L83" s="20">
        <v>12322247</v>
      </c>
      <c r="M83" s="20">
        <v>51158875</v>
      </c>
      <c r="N83" s="20"/>
      <c r="O83" s="20"/>
      <c r="P83" s="20"/>
      <c r="Q83" s="20"/>
      <c r="R83" s="20"/>
      <c r="S83" s="20"/>
      <c r="T83" s="20"/>
      <c r="U83" s="20"/>
      <c r="V83" s="20">
        <v>92734405</v>
      </c>
      <c r="W83" s="20">
        <v>77315571</v>
      </c>
      <c r="X83" s="20"/>
      <c r="Y83" s="19"/>
      <c r="Z83" s="22">
        <v>140120000</v>
      </c>
    </row>
    <row r="84" spans="1:26" ht="13.5" hidden="1">
      <c r="A84" s="39" t="s">
        <v>111</v>
      </c>
      <c r="B84" s="27"/>
      <c r="C84" s="27"/>
      <c r="D84" s="28"/>
      <c r="E84" s="29"/>
      <c r="F84" s="29">
        <v>19313</v>
      </c>
      <c r="G84" s="29"/>
      <c r="H84" s="29">
        <v>9448</v>
      </c>
      <c r="I84" s="29">
        <v>28761</v>
      </c>
      <c r="J84" s="29"/>
      <c r="K84" s="29">
        <v>7845</v>
      </c>
      <c r="L84" s="29">
        <v>7845</v>
      </c>
      <c r="M84" s="29">
        <v>15690</v>
      </c>
      <c r="N84" s="29"/>
      <c r="O84" s="29"/>
      <c r="P84" s="29"/>
      <c r="Q84" s="29"/>
      <c r="R84" s="29"/>
      <c r="S84" s="29"/>
      <c r="T84" s="29"/>
      <c r="U84" s="29"/>
      <c r="V84" s="29">
        <v>44451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28710621</v>
      </c>
      <c r="E5" s="64">
        <v>28710621</v>
      </c>
      <c r="F5" s="64">
        <v>1902986</v>
      </c>
      <c r="G5" s="64">
        <v>1900791</v>
      </c>
      <c r="H5" s="64">
        <v>1891974</v>
      </c>
      <c r="I5" s="64">
        <v>5695751</v>
      </c>
      <c r="J5" s="64">
        <v>1893215</v>
      </c>
      <c r="K5" s="64">
        <v>1894287</v>
      </c>
      <c r="L5" s="64">
        <v>1887754</v>
      </c>
      <c r="M5" s="64">
        <v>5675256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11371007</v>
      </c>
      <c r="W5" s="64">
        <v>14355311</v>
      </c>
      <c r="X5" s="64">
        <v>-2984304</v>
      </c>
      <c r="Y5" s="65">
        <v>-20.79</v>
      </c>
      <c r="Z5" s="66">
        <v>28710621</v>
      </c>
    </row>
    <row r="6" spans="1:26" ht="13.5">
      <c r="A6" s="62" t="s">
        <v>32</v>
      </c>
      <c r="B6" s="18">
        <v>0</v>
      </c>
      <c r="C6" s="18">
        <v>0</v>
      </c>
      <c r="D6" s="63">
        <v>132889876</v>
      </c>
      <c r="E6" s="64">
        <v>132889876</v>
      </c>
      <c r="F6" s="64">
        <v>8960717</v>
      </c>
      <c r="G6" s="64">
        <v>10528773</v>
      </c>
      <c r="H6" s="64">
        <v>14003429</v>
      </c>
      <c r="I6" s="64">
        <v>33492919</v>
      </c>
      <c r="J6" s="64">
        <v>12920657</v>
      </c>
      <c r="K6" s="64">
        <v>9695862</v>
      </c>
      <c r="L6" s="64">
        <v>9584514</v>
      </c>
      <c r="M6" s="64">
        <v>32201033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65693952</v>
      </c>
      <c r="W6" s="64">
        <v>66444938</v>
      </c>
      <c r="X6" s="64">
        <v>-750986</v>
      </c>
      <c r="Y6" s="65">
        <v>-1.13</v>
      </c>
      <c r="Z6" s="66">
        <v>132889876</v>
      </c>
    </row>
    <row r="7" spans="1:26" ht="13.5">
      <c r="A7" s="62" t="s">
        <v>33</v>
      </c>
      <c r="B7" s="18">
        <v>0</v>
      </c>
      <c r="C7" s="18">
        <v>0</v>
      </c>
      <c r="D7" s="63">
        <v>800000</v>
      </c>
      <c r="E7" s="64">
        <v>800000</v>
      </c>
      <c r="F7" s="64">
        <v>2792</v>
      </c>
      <c r="G7" s="64">
        <v>23269</v>
      </c>
      <c r="H7" s="64">
        <v>6726</v>
      </c>
      <c r="I7" s="64">
        <v>32787</v>
      </c>
      <c r="J7" s="64">
        <v>4658</v>
      </c>
      <c r="K7" s="64">
        <v>4262</v>
      </c>
      <c r="L7" s="64">
        <v>7598</v>
      </c>
      <c r="M7" s="64">
        <v>16518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49305</v>
      </c>
      <c r="W7" s="64">
        <v>400000</v>
      </c>
      <c r="X7" s="64">
        <v>-350695</v>
      </c>
      <c r="Y7" s="65">
        <v>-87.67</v>
      </c>
      <c r="Z7" s="66">
        <v>800000</v>
      </c>
    </row>
    <row r="8" spans="1:26" ht="13.5">
      <c r="A8" s="62" t="s">
        <v>34</v>
      </c>
      <c r="B8" s="18">
        <v>0</v>
      </c>
      <c r="C8" s="18">
        <v>0</v>
      </c>
      <c r="D8" s="63">
        <v>84550000</v>
      </c>
      <c r="E8" s="64">
        <v>84550000</v>
      </c>
      <c r="F8" s="64">
        <v>33858000</v>
      </c>
      <c r="G8" s="64">
        <v>0</v>
      </c>
      <c r="H8" s="64">
        <v>0</v>
      </c>
      <c r="I8" s="64">
        <v>33858000</v>
      </c>
      <c r="J8" s="64">
        <v>-3000</v>
      </c>
      <c r="K8" s="64">
        <v>0</v>
      </c>
      <c r="L8" s="64">
        <v>21784000</v>
      </c>
      <c r="M8" s="64">
        <v>21781000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55639000</v>
      </c>
      <c r="W8" s="64">
        <v>42275000</v>
      </c>
      <c r="X8" s="64">
        <v>13364000</v>
      </c>
      <c r="Y8" s="65">
        <v>31.61</v>
      </c>
      <c r="Z8" s="66">
        <v>84550000</v>
      </c>
    </row>
    <row r="9" spans="1:26" ht="13.5">
      <c r="A9" s="62" t="s">
        <v>35</v>
      </c>
      <c r="B9" s="18">
        <v>0</v>
      </c>
      <c r="C9" s="18">
        <v>0</v>
      </c>
      <c r="D9" s="63">
        <v>210130000</v>
      </c>
      <c r="E9" s="64">
        <v>210130000</v>
      </c>
      <c r="F9" s="64">
        <v>1938672</v>
      </c>
      <c r="G9" s="64">
        <v>1985648</v>
      </c>
      <c r="H9" s="64">
        <v>1982185</v>
      </c>
      <c r="I9" s="64">
        <v>5906505</v>
      </c>
      <c r="J9" s="64">
        <v>4407665</v>
      </c>
      <c r="K9" s="64">
        <v>3089302</v>
      </c>
      <c r="L9" s="64">
        <v>2929181</v>
      </c>
      <c r="M9" s="64">
        <v>10426148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16332653</v>
      </c>
      <c r="W9" s="64">
        <v>105065000</v>
      </c>
      <c r="X9" s="64">
        <v>-88732347</v>
      </c>
      <c r="Y9" s="65">
        <v>-84.45</v>
      </c>
      <c r="Z9" s="66">
        <v>210130000</v>
      </c>
    </row>
    <row r="10" spans="1:26" ht="25.5">
      <c r="A10" s="67" t="s">
        <v>98</v>
      </c>
      <c r="B10" s="68">
        <f>SUM(B5:B9)</f>
        <v>0</v>
      </c>
      <c r="C10" s="68">
        <f>SUM(C5:C9)</f>
        <v>0</v>
      </c>
      <c r="D10" s="69">
        <f aca="true" t="shared" si="0" ref="D10:Z10">SUM(D5:D9)</f>
        <v>457080497</v>
      </c>
      <c r="E10" s="70">
        <f t="shared" si="0"/>
        <v>457080497</v>
      </c>
      <c r="F10" s="70">
        <f t="shared" si="0"/>
        <v>46663167</v>
      </c>
      <c r="G10" s="70">
        <f t="shared" si="0"/>
        <v>14438481</v>
      </c>
      <c r="H10" s="70">
        <f t="shared" si="0"/>
        <v>17884314</v>
      </c>
      <c r="I10" s="70">
        <f t="shared" si="0"/>
        <v>78985962</v>
      </c>
      <c r="J10" s="70">
        <f t="shared" si="0"/>
        <v>19223195</v>
      </c>
      <c r="K10" s="70">
        <f t="shared" si="0"/>
        <v>14683713</v>
      </c>
      <c r="L10" s="70">
        <f t="shared" si="0"/>
        <v>36193047</v>
      </c>
      <c r="M10" s="70">
        <f t="shared" si="0"/>
        <v>70099955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149085917</v>
      </c>
      <c r="W10" s="70">
        <f t="shared" si="0"/>
        <v>228540249</v>
      </c>
      <c r="X10" s="70">
        <f t="shared" si="0"/>
        <v>-79454332</v>
      </c>
      <c r="Y10" s="71">
        <f>+IF(W10&lt;&gt;0,(X10/W10)*100,0)</f>
        <v>-34.76601270352164</v>
      </c>
      <c r="Z10" s="72">
        <f t="shared" si="0"/>
        <v>457080497</v>
      </c>
    </row>
    <row r="11" spans="1:26" ht="13.5">
      <c r="A11" s="62" t="s">
        <v>36</v>
      </c>
      <c r="B11" s="18">
        <v>0</v>
      </c>
      <c r="C11" s="18">
        <v>0</v>
      </c>
      <c r="D11" s="63">
        <v>61099214</v>
      </c>
      <c r="E11" s="64">
        <v>61099214</v>
      </c>
      <c r="F11" s="64">
        <v>4948942</v>
      </c>
      <c r="G11" s="64">
        <v>4044568</v>
      </c>
      <c r="H11" s="64">
        <v>4164577</v>
      </c>
      <c r="I11" s="64">
        <v>13158087</v>
      </c>
      <c r="J11" s="64">
        <v>4048653</v>
      </c>
      <c r="K11" s="64">
        <v>4530520</v>
      </c>
      <c r="L11" s="64">
        <v>4247936</v>
      </c>
      <c r="M11" s="64">
        <v>12827109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25985196</v>
      </c>
      <c r="W11" s="64">
        <v>30549607</v>
      </c>
      <c r="X11" s="64">
        <v>-4564411</v>
      </c>
      <c r="Y11" s="65">
        <v>-14.94</v>
      </c>
      <c r="Z11" s="66">
        <v>61099214</v>
      </c>
    </row>
    <row r="12" spans="1:26" ht="13.5">
      <c r="A12" s="62" t="s">
        <v>37</v>
      </c>
      <c r="B12" s="18">
        <v>0</v>
      </c>
      <c r="C12" s="18">
        <v>0</v>
      </c>
      <c r="D12" s="63">
        <v>6396007</v>
      </c>
      <c r="E12" s="64">
        <v>6396007</v>
      </c>
      <c r="F12" s="64">
        <v>500901</v>
      </c>
      <c r="G12" s="64">
        <v>500901</v>
      </c>
      <c r="H12" s="64">
        <v>500901</v>
      </c>
      <c r="I12" s="64">
        <v>1502703</v>
      </c>
      <c r="J12" s="64">
        <v>500901</v>
      </c>
      <c r="K12" s="64">
        <v>501901</v>
      </c>
      <c r="L12" s="64">
        <v>500901</v>
      </c>
      <c r="M12" s="64">
        <v>1503703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3006406</v>
      </c>
      <c r="W12" s="64">
        <v>3198004</v>
      </c>
      <c r="X12" s="64">
        <v>-191598</v>
      </c>
      <c r="Y12" s="65">
        <v>-5.99</v>
      </c>
      <c r="Z12" s="66">
        <v>6396007</v>
      </c>
    </row>
    <row r="13" spans="1:26" ht="13.5">
      <c r="A13" s="62" t="s">
        <v>99</v>
      </c>
      <c r="B13" s="18">
        <v>0</v>
      </c>
      <c r="C13" s="18">
        <v>0</v>
      </c>
      <c r="D13" s="63">
        <v>28184556</v>
      </c>
      <c r="E13" s="64">
        <v>28184556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14092278</v>
      </c>
      <c r="X13" s="64">
        <v>-14092278</v>
      </c>
      <c r="Y13" s="65">
        <v>-100</v>
      </c>
      <c r="Z13" s="66">
        <v>28184556</v>
      </c>
    </row>
    <row r="14" spans="1:26" ht="13.5">
      <c r="A14" s="62" t="s">
        <v>38</v>
      </c>
      <c r="B14" s="18">
        <v>0</v>
      </c>
      <c r="C14" s="18">
        <v>0</v>
      </c>
      <c r="D14" s="63">
        <v>2967000</v>
      </c>
      <c r="E14" s="64">
        <v>2967000</v>
      </c>
      <c r="F14" s="64">
        <v>0</v>
      </c>
      <c r="G14" s="64">
        <v>414431</v>
      </c>
      <c r="H14" s="64">
        <v>0</v>
      </c>
      <c r="I14" s="64">
        <v>414431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414431</v>
      </c>
      <c r="W14" s="64">
        <v>1483500</v>
      </c>
      <c r="X14" s="64">
        <v>-1069069</v>
      </c>
      <c r="Y14" s="65">
        <v>-72.06</v>
      </c>
      <c r="Z14" s="66">
        <v>2967000</v>
      </c>
    </row>
    <row r="15" spans="1:26" ht="13.5">
      <c r="A15" s="62" t="s">
        <v>39</v>
      </c>
      <c r="B15" s="18">
        <v>0</v>
      </c>
      <c r="C15" s="18">
        <v>0</v>
      </c>
      <c r="D15" s="63">
        <v>58701044</v>
      </c>
      <c r="E15" s="64">
        <v>58701044</v>
      </c>
      <c r="F15" s="64">
        <v>0</v>
      </c>
      <c r="G15" s="64">
        <v>6701894</v>
      </c>
      <c r="H15" s="64">
        <v>7030136</v>
      </c>
      <c r="I15" s="64">
        <v>13732030</v>
      </c>
      <c r="J15" s="64">
        <v>0</v>
      </c>
      <c r="K15" s="64">
        <v>7705238</v>
      </c>
      <c r="L15" s="64">
        <v>0</v>
      </c>
      <c r="M15" s="64">
        <v>7705238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21437268</v>
      </c>
      <c r="W15" s="64">
        <v>29350522</v>
      </c>
      <c r="X15" s="64">
        <v>-7913254</v>
      </c>
      <c r="Y15" s="65">
        <v>-26.96</v>
      </c>
      <c r="Z15" s="66">
        <v>58701044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0</v>
      </c>
      <c r="C17" s="18">
        <v>0</v>
      </c>
      <c r="D17" s="63">
        <v>114344535</v>
      </c>
      <c r="E17" s="64">
        <v>114344535</v>
      </c>
      <c r="F17" s="64">
        <v>397476</v>
      </c>
      <c r="G17" s="64">
        <v>2168202</v>
      </c>
      <c r="H17" s="64">
        <v>2424667</v>
      </c>
      <c r="I17" s="64">
        <v>4990345</v>
      </c>
      <c r="J17" s="64">
        <v>3033100</v>
      </c>
      <c r="K17" s="64">
        <v>2548997</v>
      </c>
      <c r="L17" s="64">
        <v>1901206</v>
      </c>
      <c r="M17" s="64">
        <v>7483303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12473648</v>
      </c>
      <c r="W17" s="64">
        <v>57172268</v>
      </c>
      <c r="X17" s="64">
        <v>-44698620</v>
      </c>
      <c r="Y17" s="65">
        <v>-78.18</v>
      </c>
      <c r="Z17" s="66">
        <v>114344535</v>
      </c>
    </row>
    <row r="18" spans="1:26" ht="13.5">
      <c r="A18" s="74" t="s">
        <v>42</v>
      </c>
      <c r="B18" s="75">
        <f>SUM(B11:B17)</f>
        <v>0</v>
      </c>
      <c r="C18" s="75">
        <f>SUM(C11:C17)</f>
        <v>0</v>
      </c>
      <c r="D18" s="76">
        <f aca="true" t="shared" si="1" ref="D18:Z18">SUM(D11:D17)</f>
        <v>271692356</v>
      </c>
      <c r="E18" s="77">
        <f t="shared" si="1"/>
        <v>271692356</v>
      </c>
      <c r="F18" s="77">
        <f t="shared" si="1"/>
        <v>5847319</v>
      </c>
      <c r="G18" s="77">
        <f t="shared" si="1"/>
        <v>13829996</v>
      </c>
      <c r="H18" s="77">
        <f t="shared" si="1"/>
        <v>14120281</v>
      </c>
      <c r="I18" s="77">
        <f t="shared" si="1"/>
        <v>33797596</v>
      </c>
      <c r="J18" s="77">
        <f t="shared" si="1"/>
        <v>7582654</v>
      </c>
      <c r="K18" s="77">
        <f t="shared" si="1"/>
        <v>15286656</v>
      </c>
      <c r="L18" s="77">
        <f t="shared" si="1"/>
        <v>6650043</v>
      </c>
      <c r="M18" s="77">
        <f t="shared" si="1"/>
        <v>29519353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63316949</v>
      </c>
      <c r="W18" s="77">
        <f t="shared" si="1"/>
        <v>135846179</v>
      </c>
      <c r="X18" s="77">
        <f t="shared" si="1"/>
        <v>-72529230</v>
      </c>
      <c r="Y18" s="71">
        <f>+IF(W18&lt;&gt;0,(X18/W18)*100,0)</f>
        <v>-53.39070302448478</v>
      </c>
      <c r="Z18" s="78">
        <f t="shared" si="1"/>
        <v>271692356</v>
      </c>
    </row>
    <row r="19" spans="1:26" ht="13.5">
      <c r="A19" s="74" t="s">
        <v>43</v>
      </c>
      <c r="B19" s="79">
        <f>+B10-B18</f>
        <v>0</v>
      </c>
      <c r="C19" s="79">
        <f>+C10-C18</f>
        <v>0</v>
      </c>
      <c r="D19" s="80">
        <f aca="true" t="shared" si="2" ref="D19:Z19">+D10-D18</f>
        <v>185388141</v>
      </c>
      <c r="E19" s="81">
        <f t="shared" si="2"/>
        <v>185388141</v>
      </c>
      <c r="F19" s="81">
        <f t="shared" si="2"/>
        <v>40815848</v>
      </c>
      <c r="G19" s="81">
        <f t="shared" si="2"/>
        <v>608485</v>
      </c>
      <c r="H19" s="81">
        <f t="shared" si="2"/>
        <v>3764033</v>
      </c>
      <c r="I19" s="81">
        <f t="shared" si="2"/>
        <v>45188366</v>
      </c>
      <c r="J19" s="81">
        <f t="shared" si="2"/>
        <v>11640541</v>
      </c>
      <c r="K19" s="81">
        <f t="shared" si="2"/>
        <v>-602943</v>
      </c>
      <c r="L19" s="81">
        <f t="shared" si="2"/>
        <v>29543004</v>
      </c>
      <c r="M19" s="81">
        <f t="shared" si="2"/>
        <v>40580602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85768968</v>
      </c>
      <c r="W19" s="81">
        <f>IF(E10=E18,0,W10-W18)</f>
        <v>92694070</v>
      </c>
      <c r="X19" s="81">
        <f t="shared" si="2"/>
        <v>-6925102</v>
      </c>
      <c r="Y19" s="82">
        <f>+IF(W19&lt;&gt;0,(X19/W19)*100,0)</f>
        <v>-7.470922357816417</v>
      </c>
      <c r="Z19" s="83">
        <f t="shared" si="2"/>
        <v>185388141</v>
      </c>
    </row>
    <row r="20" spans="1:26" ht="13.5">
      <c r="A20" s="62" t="s">
        <v>44</v>
      </c>
      <c r="B20" s="18">
        <v>0</v>
      </c>
      <c r="C20" s="18">
        <v>0</v>
      </c>
      <c r="D20" s="63">
        <v>46706000</v>
      </c>
      <c r="E20" s="64">
        <v>46706000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23353000</v>
      </c>
      <c r="X20" s="64">
        <v>-23353000</v>
      </c>
      <c r="Y20" s="65">
        <v>-100</v>
      </c>
      <c r="Z20" s="66">
        <v>46706000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0</v>
      </c>
      <c r="C22" s="90">
        <f>SUM(C19:C21)</f>
        <v>0</v>
      </c>
      <c r="D22" s="91">
        <f aca="true" t="shared" si="3" ref="D22:Z22">SUM(D19:D21)</f>
        <v>232094141</v>
      </c>
      <c r="E22" s="92">
        <f t="shared" si="3"/>
        <v>232094141</v>
      </c>
      <c r="F22" s="92">
        <f t="shared" si="3"/>
        <v>40815848</v>
      </c>
      <c r="G22" s="92">
        <f t="shared" si="3"/>
        <v>608485</v>
      </c>
      <c r="H22" s="92">
        <f t="shared" si="3"/>
        <v>3764033</v>
      </c>
      <c r="I22" s="92">
        <f t="shared" si="3"/>
        <v>45188366</v>
      </c>
      <c r="J22" s="92">
        <f t="shared" si="3"/>
        <v>11640541</v>
      </c>
      <c r="K22" s="92">
        <f t="shared" si="3"/>
        <v>-602943</v>
      </c>
      <c r="L22" s="92">
        <f t="shared" si="3"/>
        <v>29543004</v>
      </c>
      <c r="M22" s="92">
        <f t="shared" si="3"/>
        <v>40580602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85768968</v>
      </c>
      <c r="W22" s="92">
        <f t="shared" si="3"/>
        <v>116047070</v>
      </c>
      <c r="X22" s="92">
        <f t="shared" si="3"/>
        <v>-30278102</v>
      </c>
      <c r="Y22" s="93">
        <f>+IF(W22&lt;&gt;0,(X22/W22)*100,0)</f>
        <v>-26.09122487969752</v>
      </c>
      <c r="Z22" s="94">
        <f t="shared" si="3"/>
        <v>232094141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69</v>
      </c>
      <c r="G23" s="64">
        <v>0</v>
      </c>
      <c r="H23" s="64">
        <v>0</v>
      </c>
      <c r="I23" s="64">
        <v>69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69</v>
      </c>
      <c r="W23" s="64">
        <v>0</v>
      </c>
      <c r="X23" s="64">
        <v>69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0</v>
      </c>
      <c r="C24" s="79">
        <f>SUM(C22:C23)</f>
        <v>0</v>
      </c>
      <c r="D24" s="80">
        <f aca="true" t="shared" si="4" ref="D24:Z24">SUM(D22:D23)</f>
        <v>232094141</v>
      </c>
      <c r="E24" s="81">
        <f t="shared" si="4"/>
        <v>232094141</v>
      </c>
      <c r="F24" s="81">
        <f t="shared" si="4"/>
        <v>40815917</v>
      </c>
      <c r="G24" s="81">
        <f t="shared" si="4"/>
        <v>608485</v>
      </c>
      <c r="H24" s="81">
        <f t="shared" si="4"/>
        <v>3764033</v>
      </c>
      <c r="I24" s="81">
        <f t="shared" si="4"/>
        <v>45188435</v>
      </c>
      <c r="J24" s="81">
        <f t="shared" si="4"/>
        <v>11640541</v>
      </c>
      <c r="K24" s="81">
        <f t="shared" si="4"/>
        <v>-602943</v>
      </c>
      <c r="L24" s="81">
        <f t="shared" si="4"/>
        <v>29543004</v>
      </c>
      <c r="M24" s="81">
        <f t="shared" si="4"/>
        <v>40580602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85769037</v>
      </c>
      <c r="W24" s="81">
        <f t="shared" si="4"/>
        <v>116047070</v>
      </c>
      <c r="X24" s="81">
        <f t="shared" si="4"/>
        <v>-30278033</v>
      </c>
      <c r="Y24" s="82">
        <f>+IF(W24&lt;&gt;0,(X24/W24)*100,0)</f>
        <v>-26.09116542106578</v>
      </c>
      <c r="Z24" s="83">
        <f t="shared" si="4"/>
        <v>232094141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49749260</v>
      </c>
      <c r="C27" s="21">
        <v>0</v>
      </c>
      <c r="D27" s="103">
        <v>47031452</v>
      </c>
      <c r="E27" s="104">
        <v>47031452</v>
      </c>
      <c r="F27" s="104">
        <v>0</v>
      </c>
      <c r="G27" s="104">
        <v>0</v>
      </c>
      <c r="H27" s="104">
        <v>2293608</v>
      </c>
      <c r="I27" s="104">
        <v>2293608</v>
      </c>
      <c r="J27" s="104">
        <v>131737</v>
      </c>
      <c r="K27" s="104">
        <v>498049</v>
      </c>
      <c r="L27" s="104">
        <v>7578796</v>
      </c>
      <c r="M27" s="104">
        <v>8208582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10502190</v>
      </c>
      <c r="W27" s="104">
        <v>23515726</v>
      </c>
      <c r="X27" s="104">
        <v>-13013536</v>
      </c>
      <c r="Y27" s="105">
        <v>-55.34</v>
      </c>
      <c r="Z27" s="106">
        <v>47031452</v>
      </c>
    </row>
    <row r="28" spans="1:26" ht="13.5">
      <c r="A28" s="107" t="s">
        <v>44</v>
      </c>
      <c r="B28" s="18">
        <v>41194290</v>
      </c>
      <c r="C28" s="18">
        <v>0</v>
      </c>
      <c r="D28" s="63">
        <v>33531452</v>
      </c>
      <c r="E28" s="64">
        <v>33531452</v>
      </c>
      <c r="F28" s="64">
        <v>0</v>
      </c>
      <c r="G28" s="64">
        <v>0</v>
      </c>
      <c r="H28" s="64">
        <v>2293608</v>
      </c>
      <c r="I28" s="64">
        <v>2293608</v>
      </c>
      <c r="J28" s="64">
        <v>0</v>
      </c>
      <c r="K28" s="64">
        <v>498049</v>
      </c>
      <c r="L28" s="64">
        <v>7578796</v>
      </c>
      <c r="M28" s="64">
        <v>8076845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10370453</v>
      </c>
      <c r="W28" s="64">
        <v>16765726</v>
      </c>
      <c r="X28" s="64">
        <v>-6395273</v>
      </c>
      <c r="Y28" s="65">
        <v>-38.14</v>
      </c>
      <c r="Z28" s="66">
        <v>33531452</v>
      </c>
    </row>
    <row r="29" spans="1:26" ht="13.5">
      <c r="A29" s="62" t="s">
        <v>103</v>
      </c>
      <c r="B29" s="18">
        <v>8245378</v>
      </c>
      <c r="C29" s="18">
        <v>0</v>
      </c>
      <c r="D29" s="63">
        <v>13500000</v>
      </c>
      <c r="E29" s="64">
        <v>13500000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6750000</v>
      </c>
      <c r="X29" s="64">
        <v>-6750000</v>
      </c>
      <c r="Y29" s="65">
        <v>-100</v>
      </c>
      <c r="Z29" s="66">
        <v>13500000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309592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131737</v>
      </c>
      <c r="K31" s="64">
        <v>0</v>
      </c>
      <c r="L31" s="64">
        <v>0</v>
      </c>
      <c r="M31" s="64">
        <v>131737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131737</v>
      </c>
      <c r="W31" s="64">
        <v>0</v>
      </c>
      <c r="X31" s="64">
        <v>131737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49749260</v>
      </c>
      <c r="C32" s="21">
        <f>SUM(C28:C31)</f>
        <v>0</v>
      </c>
      <c r="D32" s="103">
        <f aca="true" t="shared" si="5" ref="D32:Z32">SUM(D28:D31)</f>
        <v>47031452</v>
      </c>
      <c r="E32" s="104">
        <f t="shared" si="5"/>
        <v>47031452</v>
      </c>
      <c r="F32" s="104">
        <f t="shared" si="5"/>
        <v>0</v>
      </c>
      <c r="G32" s="104">
        <f t="shared" si="5"/>
        <v>0</v>
      </c>
      <c r="H32" s="104">
        <f t="shared" si="5"/>
        <v>2293608</v>
      </c>
      <c r="I32" s="104">
        <f t="shared" si="5"/>
        <v>2293608</v>
      </c>
      <c r="J32" s="104">
        <f t="shared" si="5"/>
        <v>131737</v>
      </c>
      <c r="K32" s="104">
        <f t="shared" si="5"/>
        <v>498049</v>
      </c>
      <c r="L32" s="104">
        <f t="shared" si="5"/>
        <v>7578796</v>
      </c>
      <c r="M32" s="104">
        <f t="shared" si="5"/>
        <v>8208582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10502190</v>
      </c>
      <c r="W32" s="104">
        <f t="shared" si="5"/>
        <v>23515726</v>
      </c>
      <c r="X32" s="104">
        <f t="shared" si="5"/>
        <v>-13013536</v>
      </c>
      <c r="Y32" s="105">
        <f>+IF(W32&lt;&gt;0,(X32/W32)*100,0)</f>
        <v>-55.33971606915304</v>
      </c>
      <c r="Z32" s="106">
        <f t="shared" si="5"/>
        <v>47031452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55941758</v>
      </c>
      <c r="C35" s="18">
        <v>0</v>
      </c>
      <c r="D35" s="63">
        <v>305829000</v>
      </c>
      <c r="E35" s="64">
        <v>305829000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152914500</v>
      </c>
      <c r="X35" s="64">
        <v>-152914500</v>
      </c>
      <c r="Y35" s="65">
        <v>-100</v>
      </c>
      <c r="Z35" s="66">
        <v>305829000</v>
      </c>
    </row>
    <row r="36" spans="1:26" ht="13.5">
      <c r="A36" s="62" t="s">
        <v>53</v>
      </c>
      <c r="B36" s="18">
        <v>530008064</v>
      </c>
      <c r="C36" s="18">
        <v>0</v>
      </c>
      <c r="D36" s="63">
        <v>-27570000</v>
      </c>
      <c r="E36" s="64">
        <v>-27570000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-13785000</v>
      </c>
      <c r="X36" s="64">
        <v>13785000</v>
      </c>
      <c r="Y36" s="65">
        <v>-100</v>
      </c>
      <c r="Z36" s="66">
        <v>-27570000</v>
      </c>
    </row>
    <row r="37" spans="1:26" ht="13.5">
      <c r="A37" s="62" t="s">
        <v>54</v>
      </c>
      <c r="B37" s="18">
        <v>132447619</v>
      </c>
      <c r="C37" s="18">
        <v>0</v>
      </c>
      <c r="D37" s="63">
        <v>52570000</v>
      </c>
      <c r="E37" s="64">
        <v>52570000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26285000</v>
      </c>
      <c r="X37" s="64">
        <v>-26285000</v>
      </c>
      <c r="Y37" s="65">
        <v>-100</v>
      </c>
      <c r="Z37" s="66">
        <v>52570000</v>
      </c>
    </row>
    <row r="38" spans="1:26" ht="13.5">
      <c r="A38" s="62" t="s">
        <v>55</v>
      </c>
      <c r="B38" s="18">
        <v>70569505</v>
      </c>
      <c r="C38" s="18">
        <v>0</v>
      </c>
      <c r="D38" s="63">
        <v>106376000</v>
      </c>
      <c r="E38" s="64">
        <v>106376000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53188000</v>
      </c>
      <c r="X38" s="64">
        <v>-53188000</v>
      </c>
      <c r="Y38" s="65">
        <v>-100</v>
      </c>
      <c r="Z38" s="66">
        <v>106376000</v>
      </c>
    </row>
    <row r="39" spans="1:26" ht="13.5">
      <c r="A39" s="62" t="s">
        <v>56</v>
      </c>
      <c r="B39" s="18">
        <v>382932698</v>
      </c>
      <c r="C39" s="18">
        <v>0</v>
      </c>
      <c r="D39" s="63">
        <v>119313000</v>
      </c>
      <c r="E39" s="64">
        <v>119313000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59656500</v>
      </c>
      <c r="X39" s="64">
        <v>-59656500</v>
      </c>
      <c r="Y39" s="65">
        <v>-100</v>
      </c>
      <c r="Z39" s="66">
        <v>119313000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44916480</v>
      </c>
      <c r="C42" s="18">
        <v>0</v>
      </c>
      <c r="D42" s="63">
        <v>324378163</v>
      </c>
      <c r="E42" s="64">
        <v>324378163</v>
      </c>
      <c r="F42" s="64">
        <v>3099973</v>
      </c>
      <c r="G42" s="64">
        <v>-11895643</v>
      </c>
      <c r="H42" s="64">
        <v>3978298</v>
      </c>
      <c r="I42" s="64">
        <v>-4817372</v>
      </c>
      <c r="J42" s="64">
        <v>-1613472</v>
      </c>
      <c r="K42" s="64">
        <v>22662608</v>
      </c>
      <c r="L42" s="64">
        <v>-15922661</v>
      </c>
      <c r="M42" s="64">
        <v>5126475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309103</v>
      </c>
      <c r="W42" s="64">
        <v>179321595</v>
      </c>
      <c r="X42" s="64">
        <v>-179012492</v>
      </c>
      <c r="Y42" s="65">
        <v>-99.83</v>
      </c>
      <c r="Z42" s="66">
        <v>324378163</v>
      </c>
    </row>
    <row r="43" spans="1:26" ht="13.5">
      <c r="A43" s="62" t="s">
        <v>59</v>
      </c>
      <c r="B43" s="18">
        <v>-49749262</v>
      </c>
      <c r="C43" s="18">
        <v>0</v>
      </c>
      <c r="D43" s="63">
        <v>-47031000</v>
      </c>
      <c r="E43" s="64">
        <v>-47031000</v>
      </c>
      <c r="F43" s="64">
        <v>0</v>
      </c>
      <c r="G43" s="64">
        <v>8254282</v>
      </c>
      <c r="H43" s="64">
        <v>-2293608</v>
      </c>
      <c r="I43" s="64">
        <v>5960674</v>
      </c>
      <c r="J43" s="64">
        <v>-131737</v>
      </c>
      <c r="K43" s="64">
        <v>-498049</v>
      </c>
      <c r="L43" s="64">
        <v>-5235986</v>
      </c>
      <c r="M43" s="64">
        <v>-5865772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94902</v>
      </c>
      <c r="W43" s="64">
        <v>-23515500</v>
      </c>
      <c r="X43" s="64">
        <v>23610402</v>
      </c>
      <c r="Y43" s="65">
        <v>-100.4</v>
      </c>
      <c r="Z43" s="66">
        <v>-47031000</v>
      </c>
    </row>
    <row r="44" spans="1:26" ht="13.5">
      <c r="A44" s="62" t="s">
        <v>60</v>
      </c>
      <c r="B44" s="18">
        <v>-3283646</v>
      </c>
      <c r="C44" s="18">
        <v>0</v>
      </c>
      <c r="D44" s="63">
        <v>-3506480</v>
      </c>
      <c r="E44" s="64">
        <v>-3506480</v>
      </c>
      <c r="F44" s="64">
        <v>6190</v>
      </c>
      <c r="G44" s="64">
        <v>4376</v>
      </c>
      <c r="H44" s="64">
        <v>1942</v>
      </c>
      <c r="I44" s="64">
        <v>12508</v>
      </c>
      <c r="J44" s="64">
        <v>4208</v>
      </c>
      <c r="K44" s="64">
        <v>4056</v>
      </c>
      <c r="L44" s="64">
        <v>1762</v>
      </c>
      <c r="M44" s="64">
        <v>10026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22534</v>
      </c>
      <c r="W44" s="64">
        <v>-1753236</v>
      </c>
      <c r="X44" s="64">
        <v>1775770</v>
      </c>
      <c r="Y44" s="65">
        <v>-101.29</v>
      </c>
      <c r="Z44" s="66">
        <v>-3506480</v>
      </c>
    </row>
    <row r="45" spans="1:26" ht="13.5">
      <c r="A45" s="74" t="s">
        <v>61</v>
      </c>
      <c r="B45" s="21">
        <v>-9909694</v>
      </c>
      <c r="C45" s="21">
        <v>0</v>
      </c>
      <c r="D45" s="103">
        <v>273840683</v>
      </c>
      <c r="E45" s="104">
        <v>273840683</v>
      </c>
      <c r="F45" s="104">
        <v>3957292</v>
      </c>
      <c r="G45" s="104">
        <v>320307</v>
      </c>
      <c r="H45" s="104">
        <v>2006939</v>
      </c>
      <c r="I45" s="104">
        <v>2006939</v>
      </c>
      <c r="J45" s="104">
        <v>265938</v>
      </c>
      <c r="K45" s="104">
        <v>22434553</v>
      </c>
      <c r="L45" s="104">
        <v>1277668</v>
      </c>
      <c r="M45" s="104">
        <v>1277668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1277668</v>
      </c>
      <c r="W45" s="104">
        <v>154052859</v>
      </c>
      <c r="X45" s="104">
        <v>-152775191</v>
      </c>
      <c r="Y45" s="105">
        <v>-99.17</v>
      </c>
      <c r="Z45" s="106">
        <v>273840683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4"/>
      <c r="R47" s="124"/>
      <c r="S47" s="124"/>
      <c r="T47" s="124"/>
      <c r="U47" s="124"/>
      <c r="V47" s="123" t="s">
        <v>94</v>
      </c>
      <c r="W47" s="123" t="s">
        <v>95</v>
      </c>
      <c r="X47" s="123" t="s">
        <v>96</v>
      </c>
      <c r="Y47" s="123" t="s">
        <v>97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14867357</v>
      </c>
      <c r="C49" s="56">
        <v>0</v>
      </c>
      <c r="D49" s="133">
        <v>11655844</v>
      </c>
      <c r="E49" s="58">
        <v>14744925</v>
      </c>
      <c r="F49" s="58">
        <v>0</v>
      </c>
      <c r="G49" s="58">
        <v>0</v>
      </c>
      <c r="H49" s="58">
        <v>0</v>
      </c>
      <c r="I49" s="58">
        <v>14123649</v>
      </c>
      <c r="J49" s="58">
        <v>0</v>
      </c>
      <c r="K49" s="58">
        <v>0</v>
      </c>
      <c r="L49" s="58">
        <v>0</v>
      </c>
      <c r="M49" s="58">
        <v>10703572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9515840</v>
      </c>
      <c r="W49" s="58">
        <v>60880886</v>
      </c>
      <c r="X49" s="58">
        <v>287171667</v>
      </c>
      <c r="Y49" s="58">
        <v>423663740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7069033</v>
      </c>
      <c r="C51" s="56">
        <v>0</v>
      </c>
      <c r="D51" s="133">
        <v>8642629</v>
      </c>
      <c r="E51" s="58">
        <v>8977320</v>
      </c>
      <c r="F51" s="58">
        <v>0</v>
      </c>
      <c r="G51" s="58">
        <v>0</v>
      </c>
      <c r="H51" s="58">
        <v>0</v>
      </c>
      <c r="I51" s="58">
        <v>6701556</v>
      </c>
      <c r="J51" s="58">
        <v>0</v>
      </c>
      <c r="K51" s="58">
        <v>0</v>
      </c>
      <c r="L51" s="58">
        <v>0</v>
      </c>
      <c r="M51" s="58">
        <v>8408408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25706019</v>
      </c>
      <c r="W51" s="58">
        <v>0</v>
      </c>
      <c r="X51" s="58">
        <v>0</v>
      </c>
      <c r="Y51" s="58">
        <v>65504965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99.9999994459849</v>
      </c>
      <c r="E58" s="7">
        <f t="shared" si="6"/>
        <v>99.9999994459849</v>
      </c>
      <c r="F58" s="7">
        <f t="shared" si="6"/>
        <v>35.47391997106544</v>
      </c>
      <c r="G58" s="7">
        <f t="shared" si="6"/>
        <v>36.16566198737104</v>
      </c>
      <c r="H58" s="7">
        <f t="shared" si="6"/>
        <v>28.247765647160318</v>
      </c>
      <c r="I58" s="7">
        <f t="shared" si="6"/>
        <v>32.8212083251064</v>
      </c>
      <c r="J58" s="7">
        <f t="shared" si="6"/>
        <v>29.58980548845717</v>
      </c>
      <c r="K58" s="7">
        <f t="shared" si="6"/>
        <v>34.4523285805739</v>
      </c>
      <c r="L58" s="7">
        <f t="shared" si="6"/>
        <v>37.657107535957195</v>
      </c>
      <c r="M58" s="7">
        <f t="shared" si="6"/>
        <v>33.5852987483789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33.199705577320806</v>
      </c>
      <c r="W58" s="7">
        <f t="shared" si="6"/>
        <v>99.87285242836282</v>
      </c>
      <c r="X58" s="7">
        <f t="shared" si="6"/>
        <v>0</v>
      </c>
      <c r="Y58" s="7">
        <f t="shared" si="6"/>
        <v>0</v>
      </c>
      <c r="Z58" s="8">
        <f t="shared" si="6"/>
        <v>99.9999994459849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99.99999651696841</v>
      </c>
      <c r="E59" s="10">
        <f t="shared" si="7"/>
        <v>99.99999651696841</v>
      </c>
      <c r="F59" s="10">
        <f t="shared" si="7"/>
        <v>38.93796381055877</v>
      </c>
      <c r="G59" s="10">
        <f t="shared" si="7"/>
        <v>58.11070233392309</v>
      </c>
      <c r="H59" s="10">
        <f t="shared" si="7"/>
        <v>54.12056402466418</v>
      </c>
      <c r="I59" s="10">
        <f t="shared" si="7"/>
        <v>50.379554864670176</v>
      </c>
      <c r="J59" s="10">
        <f t="shared" si="7"/>
        <v>43.58675586238224</v>
      </c>
      <c r="K59" s="10">
        <f t="shared" si="7"/>
        <v>44.82156083001151</v>
      </c>
      <c r="L59" s="10">
        <f t="shared" si="7"/>
        <v>40.97668446206445</v>
      </c>
      <c r="M59" s="10">
        <f t="shared" si="7"/>
        <v>43.13072397086581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46.761672031333724</v>
      </c>
      <c r="W59" s="10">
        <f t="shared" si="7"/>
        <v>100.00130265377042</v>
      </c>
      <c r="X59" s="10">
        <f t="shared" si="7"/>
        <v>0</v>
      </c>
      <c r="Y59" s="10">
        <f t="shared" si="7"/>
        <v>0</v>
      </c>
      <c r="Z59" s="11">
        <f t="shared" si="7"/>
        <v>99.99999651696841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41.8178143557039</v>
      </c>
      <c r="G60" s="13">
        <f t="shared" si="7"/>
        <v>38.58567375324741</v>
      </c>
      <c r="H60" s="13">
        <f t="shared" si="7"/>
        <v>28.56703883027507</v>
      </c>
      <c r="I60" s="13">
        <f t="shared" si="7"/>
        <v>35.26159962349056</v>
      </c>
      <c r="J60" s="13">
        <f t="shared" si="7"/>
        <v>31.986755781846078</v>
      </c>
      <c r="K60" s="13">
        <f t="shared" si="7"/>
        <v>39.571685323079066</v>
      </c>
      <c r="L60" s="13">
        <f t="shared" si="7"/>
        <v>45.15047920009299</v>
      </c>
      <c r="M60" s="13">
        <f t="shared" si="7"/>
        <v>38.18874071524351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36.696388733014565</v>
      </c>
      <c r="W60" s="13">
        <f t="shared" si="7"/>
        <v>99.8270176728888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100.19463785357135</v>
      </c>
      <c r="G61" s="13">
        <f t="shared" si="7"/>
        <v>80.0758427141968</v>
      </c>
      <c r="H61" s="13">
        <f t="shared" si="7"/>
        <v>64.97650892368576</v>
      </c>
      <c r="I61" s="13">
        <f t="shared" si="7"/>
        <v>78.87932286620254</v>
      </c>
      <c r="J61" s="13">
        <f t="shared" si="7"/>
        <v>95.7722823807256</v>
      </c>
      <c r="K61" s="13">
        <f t="shared" si="7"/>
        <v>76.86701452171278</v>
      </c>
      <c r="L61" s="13">
        <f t="shared" si="7"/>
        <v>90.1670186738407</v>
      </c>
      <c r="M61" s="13">
        <f t="shared" si="7"/>
        <v>87.24026201728067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82.90737299499183</v>
      </c>
      <c r="W61" s="13">
        <f t="shared" si="7"/>
        <v>98.10758702667208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14.583432473501126</v>
      </c>
      <c r="G62" s="13">
        <f t="shared" si="7"/>
        <v>14.554302045887498</v>
      </c>
      <c r="H62" s="13">
        <f t="shared" si="7"/>
        <v>7.884909343955234</v>
      </c>
      <c r="I62" s="13">
        <f t="shared" si="7"/>
        <v>11.345323434425184</v>
      </c>
      <c r="J62" s="13">
        <f t="shared" si="7"/>
        <v>8.262067885931929</v>
      </c>
      <c r="K62" s="13">
        <f t="shared" si="7"/>
        <v>17.142538051926763</v>
      </c>
      <c r="L62" s="13">
        <f t="shared" si="7"/>
        <v>17.623503160933613</v>
      </c>
      <c r="M62" s="13">
        <f t="shared" si="7"/>
        <v>12.641747403778094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11.982796679589997</v>
      </c>
      <c r="W62" s="13">
        <f t="shared" si="7"/>
        <v>101.96903190601108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22.66122794647913</v>
      </c>
      <c r="G63" s="13">
        <f t="shared" si="7"/>
        <v>19.124312733824862</v>
      </c>
      <c r="H63" s="13">
        <f t="shared" si="7"/>
        <v>23.183134025991784</v>
      </c>
      <c r="I63" s="13">
        <f t="shared" si="7"/>
        <v>21.602123331667393</v>
      </c>
      <c r="J63" s="13">
        <f t="shared" si="7"/>
        <v>24.46224129785801</v>
      </c>
      <c r="K63" s="13">
        <f t="shared" si="7"/>
        <v>22.727540621251006</v>
      </c>
      <c r="L63" s="13">
        <f t="shared" si="7"/>
        <v>24.307425184858072</v>
      </c>
      <c r="M63" s="13">
        <f t="shared" si="7"/>
        <v>23.821049199275755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22.7016443628805</v>
      </c>
      <c r="W63" s="13">
        <f t="shared" si="7"/>
        <v>99.98544886856493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15.80461666521194</v>
      </c>
      <c r="G64" s="13">
        <f t="shared" si="7"/>
        <v>16.988329099813214</v>
      </c>
      <c r="H64" s="13">
        <f t="shared" si="7"/>
        <v>17.186938980162868</v>
      </c>
      <c r="I64" s="13">
        <f t="shared" si="7"/>
        <v>16.660392180217432</v>
      </c>
      <c r="J64" s="13">
        <f t="shared" si="7"/>
        <v>17.881669752566907</v>
      </c>
      <c r="K64" s="13">
        <f t="shared" si="7"/>
        <v>16.029022991794367</v>
      </c>
      <c r="L64" s="13">
        <f t="shared" si="7"/>
        <v>17.456733901399094</v>
      </c>
      <c r="M64" s="13">
        <f t="shared" si="7"/>
        <v>17.115995866150254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16.889036988612276</v>
      </c>
      <c r="W64" s="13">
        <f t="shared" si="7"/>
        <v>99.91321301756655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112</v>
      </c>
      <c r="B67" s="23"/>
      <c r="C67" s="23"/>
      <c r="D67" s="24">
        <v>180500497</v>
      </c>
      <c r="E67" s="25">
        <v>180500497</v>
      </c>
      <c r="F67" s="25">
        <v>12651999</v>
      </c>
      <c r="G67" s="25">
        <v>14287478</v>
      </c>
      <c r="H67" s="25">
        <v>17786582</v>
      </c>
      <c r="I67" s="25">
        <v>44726059</v>
      </c>
      <c r="J67" s="25">
        <v>16756075</v>
      </c>
      <c r="K67" s="25">
        <v>13601011</v>
      </c>
      <c r="L67" s="25">
        <v>13545897</v>
      </c>
      <c r="M67" s="25">
        <v>43902983</v>
      </c>
      <c r="N67" s="25"/>
      <c r="O67" s="25"/>
      <c r="P67" s="25"/>
      <c r="Q67" s="25"/>
      <c r="R67" s="25"/>
      <c r="S67" s="25"/>
      <c r="T67" s="25"/>
      <c r="U67" s="25"/>
      <c r="V67" s="25">
        <v>88629042</v>
      </c>
      <c r="W67" s="25">
        <v>90250249</v>
      </c>
      <c r="X67" s="25"/>
      <c r="Y67" s="24"/>
      <c r="Z67" s="26">
        <v>180500497</v>
      </c>
    </row>
    <row r="68" spans="1:26" ht="13.5" hidden="1">
      <c r="A68" s="36" t="s">
        <v>31</v>
      </c>
      <c r="B68" s="18"/>
      <c r="C68" s="18"/>
      <c r="D68" s="19">
        <v>28710621</v>
      </c>
      <c r="E68" s="20">
        <v>28710621</v>
      </c>
      <c r="F68" s="20">
        <v>1902986</v>
      </c>
      <c r="G68" s="20">
        <v>1900791</v>
      </c>
      <c r="H68" s="20">
        <v>1891974</v>
      </c>
      <c r="I68" s="20">
        <v>5695751</v>
      </c>
      <c r="J68" s="20">
        <v>1893215</v>
      </c>
      <c r="K68" s="20">
        <v>1894287</v>
      </c>
      <c r="L68" s="20">
        <v>1887754</v>
      </c>
      <c r="M68" s="20">
        <v>5675256</v>
      </c>
      <c r="N68" s="20"/>
      <c r="O68" s="20"/>
      <c r="P68" s="20"/>
      <c r="Q68" s="20"/>
      <c r="R68" s="20"/>
      <c r="S68" s="20"/>
      <c r="T68" s="20"/>
      <c r="U68" s="20"/>
      <c r="V68" s="20">
        <v>11371007</v>
      </c>
      <c r="W68" s="20">
        <v>14355311</v>
      </c>
      <c r="X68" s="20"/>
      <c r="Y68" s="19"/>
      <c r="Z68" s="22">
        <v>28710621</v>
      </c>
    </row>
    <row r="69" spans="1:26" ht="13.5" hidden="1">
      <c r="A69" s="37" t="s">
        <v>32</v>
      </c>
      <c r="B69" s="18"/>
      <c r="C69" s="18"/>
      <c r="D69" s="19">
        <v>132889876</v>
      </c>
      <c r="E69" s="20">
        <v>132889876</v>
      </c>
      <c r="F69" s="20">
        <v>8960717</v>
      </c>
      <c r="G69" s="20">
        <v>10528773</v>
      </c>
      <c r="H69" s="20">
        <v>14003429</v>
      </c>
      <c r="I69" s="20">
        <v>33492919</v>
      </c>
      <c r="J69" s="20">
        <v>12920657</v>
      </c>
      <c r="K69" s="20">
        <v>9695862</v>
      </c>
      <c r="L69" s="20">
        <v>9584514</v>
      </c>
      <c r="M69" s="20">
        <v>32201033</v>
      </c>
      <c r="N69" s="20"/>
      <c r="O69" s="20"/>
      <c r="P69" s="20"/>
      <c r="Q69" s="20"/>
      <c r="R69" s="20"/>
      <c r="S69" s="20"/>
      <c r="T69" s="20"/>
      <c r="U69" s="20"/>
      <c r="V69" s="20">
        <v>65693952</v>
      </c>
      <c r="W69" s="20">
        <v>66444938</v>
      </c>
      <c r="X69" s="20"/>
      <c r="Y69" s="19"/>
      <c r="Z69" s="22">
        <v>132889876</v>
      </c>
    </row>
    <row r="70" spans="1:26" ht="13.5" hidden="1">
      <c r="A70" s="38" t="s">
        <v>106</v>
      </c>
      <c r="B70" s="18"/>
      <c r="C70" s="18"/>
      <c r="D70" s="19">
        <v>53410752</v>
      </c>
      <c r="E70" s="20">
        <v>53410752</v>
      </c>
      <c r="F70" s="20">
        <v>2649536</v>
      </c>
      <c r="G70" s="20">
        <v>3677611</v>
      </c>
      <c r="H70" s="20">
        <v>4378684</v>
      </c>
      <c r="I70" s="20">
        <v>10705831</v>
      </c>
      <c r="J70" s="20">
        <v>3030051</v>
      </c>
      <c r="K70" s="20">
        <v>3467153</v>
      </c>
      <c r="L70" s="20">
        <v>3455422</v>
      </c>
      <c r="M70" s="20">
        <v>9952626</v>
      </c>
      <c r="N70" s="20"/>
      <c r="O70" s="20"/>
      <c r="P70" s="20"/>
      <c r="Q70" s="20"/>
      <c r="R70" s="20"/>
      <c r="S70" s="20"/>
      <c r="T70" s="20"/>
      <c r="U70" s="20"/>
      <c r="V70" s="20">
        <v>20658457</v>
      </c>
      <c r="W70" s="20">
        <v>26705376</v>
      </c>
      <c r="X70" s="20"/>
      <c r="Y70" s="19"/>
      <c r="Z70" s="22">
        <v>53410752</v>
      </c>
    </row>
    <row r="71" spans="1:26" ht="13.5" hidden="1">
      <c r="A71" s="38" t="s">
        <v>107</v>
      </c>
      <c r="B71" s="18"/>
      <c r="C71" s="18"/>
      <c r="D71" s="19">
        <v>40404424</v>
      </c>
      <c r="E71" s="20">
        <v>40404424</v>
      </c>
      <c r="F71" s="20">
        <v>3383257</v>
      </c>
      <c r="G71" s="20">
        <v>3773228</v>
      </c>
      <c r="H71" s="20">
        <v>6664972</v>
      </c>
      <c r="I71" s="20">
        <v>13821457</v>
      </c>
      <c r="J71" s="20">
        <v>6950306</v>
      </c>
      <c r="K71" s="20">
        <v>3214489</v>
      </c>
      <c r="L71" s="20">
        <v>3206173</v>
      </c>
      <c r="M71" s="20">
        <v>13370968</v>
      </c>
      <c r="N71" s="20"/>
      <c r="O71" s="20"/>
      <c r="P71" s="20"/>
      <c r="Q71" s="20"/>
      <c r="R71" s="20"/>
      <c r="S71" s="20"/>
      <c r="T71" s="20"/>
      <c r="U71" s="20"/>
      <c r="V71" s="20">
        <v>27192425</v>
      </c>
      <c r="W71" s="20">
        <v>20202212</v>
      </c>
      <c r="X71" s="20"/>
      <c r="Y71" s="19"/>
      <c r="Z71" s="22">
        <v>40404424</v>
      </c>
    </row>
    <row r="72" spans="1:26" ht="13.5" hidden="1">
      <c r="A72" s="38" t="s">
        <v>108</v>
      </c>
      <c r="B72" s="18"/>
      <c r="C72" s="18"/>
      <c r="D72" s="19">
        <v>26595870</v>
      </c>
      <c r="E72" s="20">
        <v>26595870</v>
      </c>
      <c r="F72" s="20">
        <v>1988458</v>
      </c>
      <c r="G72" s="20">
        <v>2137818</v>
      </c>
      <c r="H72" s="20">
        <v>2018407</v>
      </c>
      <c r="I72" s="20">
        <v>6144683</v>
      </c>
      <c r="J72" s="20">
        <v>1989740</v>
      </c>
      <c r="K72" s="20">
        <v>2053051</v>
      </c>
      <c r="L72" s="20">
        <v>1992745</v>
      </c>
      <c r="M72" s="20">
        <v>6035536</v>
      </c>
      <c r="N72" s="20"/>
      <c r="O72" s="20"/>
      <c r="P72" s="20"/>
      <c r="Q72" s="20"/>
      <c r="R72" s="20"/>
      <c r="S72" s="20"/>
      <c r="T72" s="20"/>
      <c r="U72" s="20"/>
      <c r="V72" s="20">
        <v>12180219</v>
      </c>
      <c r="W72" s="20">
        <v>13297935</v>
      </c>
      <c r="X72" s="20"/>
      <c r="Y72" s="19"/>
      <c r="Z72" s="22">
        <v>26595870</v>
      </c>
    </row>
    <row r="73" spans="1:26" ht="13.5" hidden="1">
      <c r="A73" s="38" t="s">
        <v>109</v>
      </c>
      <c r="B73" s="18"/>
      <c r="C73" s="18"/>
      <c r="D73" s="19">
        <v>12478830</v>
      </c>
      <c r="E73" s="20">
        <v>12478830</v>
      </c>
      <c r="F73" s="20">
        <v>939466</v>
      </c>
      <c r="G73" s="20">
        <v>940116</v>
      </c>
      <c r="H73" s="20">
        <v>941366</v>
      </c>
      <c r="I73" s="20">
        <v>2820948</v>
      </c>
      <c r="J73" s="20">
        <v>950560</v>
      </c>
      <c r="K73" s="20">
        <v>961169</v>
      </c>
      <c r="L73" s="20">
        <v>930174</v>
      </c>
      <c r="M73" s="20">
        <v>2841903</v>
      </c>
      <c r="N73" s="20"/>
      <c r="O73" s="20"/>
      <c r="P73" s="20"/>
      <c r="Q73" s="20"/>
      <c r="R73" s="20"/>
      <c r="S73" s="20"/>
      <c r="T73" s="20"/>
      <c r="U73" s="20"/>
      <c r="V73" s="20">
        <v>5662851</v>
      </c>
      <c r="W73" s="20">
        <v>6239415</v>
      </c>
      <c r="X73" s="20"/>
      <c r="Y73" s="19"/>
      <c r="Z73" s="22">
        <v>12478830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>
        <v>18900000</v>
      </c>
      <c r="E75" s="29">
        <v>18900000</v>
      </c>
      <c r="F75" s="29">
        <v>1788296</v>
      </c>
      <c r="G75" s="29">
        <v>1857914</v>
      </c>
      <c r="H75" s="29">
        <v>1891179</v>
      </c>
      <c r="I75" s="29">
        <v>5537389</v>
      </c>
      <c r="J75" s="29">
        <v>1942203</v>
      </c>
      <c r="K75" s="29">
        <v>2010862</v>
      </c>
      <c r="L75" s="29">
        <v>2073629</v>
      </c>
      <c r="M75" s="29">
        <v>6026694</v>
      </c>
      <c r="N75" s="29"/>
      <c r="O75" s="29"/>
      <c r="P75" s="29"/>
      <c r="Q75" s="29"/>
      <c r="R75" s="29"/>
      <c r="S75" s="29"/>
      <c r="T75" s="29"/>
      <c r="U75" s="29"/>
      <c r="V75" s="29">
        <v>11564083</v>
      </c>
      <c r="W75" s="29">
        <v>9450000</v>
      </c>
      <c r="X75" s="29"/>
      <c r="Y75" s="28"/>
      <c r="Z75" s="30">
        <v>18900000</v>
      </c>
    </row>
    <row r="76" spans="1:26" ht="13.5" hidden="1">
      <c r="A76" s="41" t="s">
        <v>113</v>
      </c>
      <c r="B76" s="31">
        <v>58253841</v>
      </c>
      <c r="C76" s="31"/>
      <c r="D76" s="32">
        <v>180500496</v>
      </c>
      <c r="E76" s="33">
        <v>180500496</v>
      </c>
      <c r="F76" s="33">
        <v>4488160</v>
      </c>
      <c r="G76" s="33">
        <v>5167161</v>
      </c>
      <c r="H76" s="33">
        <v>5024312</v>
      </c>
      <c r="I76" s="33">
        <v>14679633</v>
      </c>
      <c r="J76" s="33">
        <v>4958090</v>
      </c>
      <c r="K76" s="33">
        <v>4685865</v>
      </c>
      <c r="L76" s="33">
        <v>5100993</v>
      </c>
      <c r="M76" s="33">
        <v>14744948</v>
      </c>
      <c r="N76" s="33"/>
      <c r="O76" s="33"/>
      <c r="P76" s="33"/>
      <c r="Q76" s="33"/>
      <c r="R76" s="33"/>
      <c r="S76" s="33"/>
      <c r="T76" s="33"/>
      <c r="U76" s="33"/>
      <c r="V76" s="33">
        <v>29424581</v>
      </c>
      <c r="W76" s="33">
        <v>90135498</v>
      </c>
      <c r="X76" s="33"/>
      <c r="Y76" s="32"/>
      <c r="Z76" s="34">
        <v>180500496</v>
      </c>
    </row>
    <row r="77" spans="1:26" ht="13.5" hidden="1">
      <c r="A77" s="36" t="s">
        <v>31</v>
      </c>
      <c r="B77" s="18">
        <v>9874628</v>
      </c>
      <c r="C77" s="18"/>
      <c r="D77" s="19">
        <v>28710620</v>
      </c>
      <c r="E77" s="20">
        <v>28710620</v>
      </c>
      <c r="F77" s="20">
        <v>740984</v>
      </c>
      <c r="G77" s="20">
        <v>1104563</v>
      </c>
      <c r="H77" s="20">
        <v>1023947</v>
      </c>
      <c r="I77" s="20">
        <v>2869494</v>
      </c>
      <c r="J77" s="20">
        <v>825191</v>
      </c>
      <c r="K77" s="20">
        <v>849049</v>
      </c>
      <c r="L77" s="20">
        <v>773539</v>
      </c>
      <c r="M77" s="20">
        <v>2447779</v>
      </c>
      <c r="N77" s="20"/>
      <c r="O77" s="20"/>
      <c r="P77" s="20"/>
      <c r="Q77" s="20"/>
      <c r="R77" s="20"/>
      <c r="S77" s="20"/>
      <c r="T77" s="20"/>
      <c r="U77" s="20"/>
      <c r="V77" s="20">
        <v>5317273</v>
      </c>
      <c r="W77" s="20">
        <v>14355498</v>
      </c>
      <c r="X77" s="20"/>
      <c r="Y77" s="19"/>
      <c r="Z77" s="22">
        <v>28710620</v>
      </c>
    </row>
    <row r="78" spans="1:26" ht="13.5" hidden="1">
      <c r="A78" s="37" t="s">
        <v>32</v>
      </c>
      <c r="B78" s="18">
        <v>48379213</v>
      </c>
      <c r="C78" s="18"/>
      <c r="D78" s="19">
        <v>132889876</v>
      </c>
      <c r="E78" s="20">
        <v>132889876</v>
      </c>
      <c r="F78" s="20">
        <v>3747176</v>
      </c>
      <c r="G78" s="20">
        <v>4062598</v>
      </c>
      <c r="H78" s="20">
        <v>4000365</v>
      </c>
      <c r="I78" s="20">
        <v>11810139</v>
      </c>
      <c r="J78" s="20">
        <v>4132899</v>
      </c>
      <c r="K78" s="20">
        <v>3836816</v>
      </c>
      <c r="L78" s="20">
        <v>4327454</v>
      </c>
      <c r="M78" s="20">
        <v>12297169</v>
      </c>
      <c r="N78" s="20"/>
      <c r="O78" s="20"/>
      <c r="P78" s="20"/>
      <c r="Q78" s="20"/>
      <c r="R78" s="20"/>
      <c r="S78" s="20"/>
      <c r="T78" s="20"/>
      <c r="U78" s="20"/>
      <c r="V78" s="20">
        <v>24107308</v>
      </c>
      <c r="W78" s="20">
        <v>66330000</v>
      </c>
      <c r="X78" s="20"/>
      <c r="Y78" s="19"/>
      <c r="Z78" s="22">
        <v>132889876</v>
      </c>
    </row>
    <row r="79" spans="1:26" ht="13.5" hidden="1">
      <c r="A79" s="38" t="s">
        <v>106</v>
      </c>
      <c r="B79" s="18">
        <v>32068585</v>
      </c>
      <c r="C79" s="18"/>
      <c r="D79" s="19">
        <v>53410752</v>
      </c>
      <c r="E79" s="20">
        <v>53410752</v>
      </c>
      <c r="F79" s="20">
        <v>2654693</v>
      </c>
      <c r="G79" s="20">
        <v>2944878</v>
      </c>
      <c r="H79" s="20">
        <v>2845116</v>
      </c>
      <c r="I79" s="20">
        <v>8444687</v>
      </c>
      <c r="J79" s="20">
        <v>2901949</v>
      </c>
      <c r="K79" s="20">
        <v>2665097</v>
      </c>
      <c r="L79" s="20">
        <v>3115651</v>
      </c>
      <c r="M79" s="20">
        <v>8682697</v>
      </c>
      <c r="N79" s="20"/>
      <c r="O79" s="20"/>
      <c r="P79" s="20"/>
      <c r="Q79" s="20"/>
      <c r="R79" s="20"/>
      <c r="S79" s="20"/>
      <c r="T79" s="20"/>
      <c r="U79" s="20"/>
      <c r="V79" s="20">
        <v>17127384</v>
      </c>
      <c r="W79" s="20">
        <v>26200000</v>
      </c>
      <c r="X79" s="20"/>
      <c r="Y79" s="19"/>
      <c r="Z79" s="22">
        <v>53410752</v>
      </c>
    </row>
    <row r="80" spans="1:26" ht="13.5" hidden="1">
      <c r="A80" s="38" t="s">
        <v>107</v>
      </c>
      <c r="B80" s="18">
        <v>6346757</v>
      </c>
      <c r="C80" s="18"/>
      <c r="D80" s="19">
        <v>40404424</v>
      </c>
      <c r="E80" s="20">
        <v>40404424</v>
      </c>
      <c r="F80" s="20">
        <v>493395</v>
      </c>
      <c r="G80" s="20">
        <v>549167</v>
      </c>
      <c r="H80" s="20">
        <v>525527</v>
      </c>
      <c r="I80" s="20">
        <v>1568089</v>
      </c>
      <c r="J80" s="20">
        <v>574239</v>
      </c>
      <c r="K80" s="20">
        <v>551045</v>
      </c>
      <c r="L80" s="20">
        <v>565040</v>
      </c>
      <c r="M80" s="20">
        <v>1690324</v>
      </c>
      <c r="N80" s="20"/>
      <c r="O80" s="20"/>
      <c r="P80" s="20"/>
      <c r="Q80" s="20"/>
      <c r="R80" s="20"/>
      <c r="S80" s="20"/>
      <c r="T80" s="20"/>
      <c r="U80" s="20"/>
      <c r="V80" s="20">
        <v>3258413</v>
      </c>
      <c r="W80" s="20">
        <v>20600000</v>
      </c>
      <c r="X80" s="20"/>
      <c r="Y80" s="19"/>
      <c r="Z80" s="22">
        <v>40404424</v>
      </c>
    </row>
    <row r="81" spans="1:26" ht="13.5" hidden="1">
      <c r="A81" s="38" t="s">
        <v>108</v>
      </c>
      <c r="B81" s="18">
        <v>5035454</v>
      </c>
      <c r="C81" s="18"/>
      <c r="D81" s="19">
        <v>26595870</v>
      </c>
      <c r="E81" s="20">
        <v>26595870</v>
      </c>
      <c r="F81" s="20">
        <v>450609</v>
      </c>
      <c r="G81" s="20">
        <v>408843</v>
      </c>
      <c r="H81" s="20">
        <v>467930</v>
      </c>
      <c r="I81" s="20">
        <v>1327382</v>
      </c>
      <c r="J81" s="20">
        <v>486735</v>
      </c>
      <c r="K81" s="20">
        <v>466608</v>
      </c>
      <c r="L81" s="20">
        <v>484385</v>
      </c>
      <c r="M81" s="20">
        <v>1437728</v>
      </c>
      <c r="N81" s="20"/>
      <c r="O81" s="20"/>
      <c r="P81" s="20"/>
      <c r="Q81" s="20"/>
      <c r="R81" s="20"/>
      <c r="S81" s="20"/>
      <c r="T81" s="20"/>
      <c r="U81" s="20"/>
      <c r="V81" s="20">
        <v>2765110</v>
      </c>
      <c r="W81" s="20">
        <v>13296000</v>
      </c>
      <c r="X81" s="20"/>
      <c r="Y81" s="19"/>
      <c r="Z81" s="22">
        <v>26595870</v>
      </c>
    </row>
    <row r="82" spans="1:26" ht="13.5" hidden="1">
      <c r="A82" s="38" t="s">
        <v>109</v>
      </c>
      <c r="B82" s="18">
        <v>1710550</v>
      </c>
      <c r="C82" s="18"/>
      <c r="D82" s="19">
        <v>12478830</v>
      </c>
      <c r="E82" s="20">
        <v>12478830</v>
      </c>
      <c r="F82" s="20">
        <v>148479</v>
      </c>
      <c r="G82" s="20">
        <v>159710</v>
      </c>
      <c r="H82" s="20">
        <v>161792</v>
      </c>
      <c r="I82" s="20">
        <v>469981</v>
      </c>
      <c r="J82" s="20">
        <v>169976</v>
      </c>
      <c r="K82" s="20">
        <v>154066</v>
      </c>
      <c r="L82" s="20">
        <v>162378</v>
      </c>
      <c r="M82" s="20">
        <v>486420</v>
      </c>
      <c r="N82" s="20"/>
      <c r="O82" s="20"/>
      <c r="P82" s="20"/>
      <c r="Q82" s="20"/>
      <c r="R82" s="20"/>
      <c r="S82" s="20"/>
      <c r="T82" s="20"/>
      <c r="U82" s="20"/>
      <c r="V82" s="20">
        <v>956401</v>
      </c>
      <c r="W82" s="20">
        <v>6234000</v>
      </c>
      <c r="X82" s="20"/>
      <c r="Y82" s="19"/>
      <c r="Z82" s="22">
        <v>12478830</v>
      </c>
    </row>
    <row r="83" spans="1:26" ht="13.5" hidden="1">
      <c r="A83" s="38" t="s">
        <v>110</v>
      </c>
      <c r="B83" s="18">
        <v>3217867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>
        <v>18900000</v>
      </c>
      <c r="E84" s="29">
        <v>18900000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9450000</v>
      </c>
      <c r="X84" s="29"/>
      <c r="Y84" s="28"/>
      <c r="Z84" s="30">
        <v>18900000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87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5">
        <v>0</v>
      </c>
      <c r="Z5" s="66">
        <v>0</v>
      </c>
    </row>
    <row r="6" spans="1:26" ht="13.5">
      <c r="A6" s="62" t="s">
        <v>32</v>
      </c>
      <c r="B6" s="18">
        <v>0</v>
      </c>
      <c r="C6" s="18">
        <v>0</v>
      </c>
      <c r="D6" s="63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  <c r="Y6" s="65">
        <v>0</v>
      </c>
      <c r="Z6" s="66">
        <v>0</v>
      </c>
    </row>
    <row r="7" spans="1:26" ht="13.5">
      <c r="A7" s="62" t="s">
        <v>33</v>
      </c>
      <c r="B7" s="18">
        <v>10751734</v>
      </c>
      <c r="C7" s="18">
        <v>0</v>
      </c>
      <c r="D7" s="63">
        <v>12600000</v>
      </c>
      <c r="E7" s="64">
        <v>12600000</v>
      </c>
      <c r="F7" s="64">
        <v>0</v>
      </c>
      <c r="G7" s="64">
        <v>290744</v>
      </c>
      <c r="H7" s="64">
        <v>1530678</v>
      </c>
      <c r="I7" s="64">
        <v>1821422</v>
      </c>
      <c r="J7" s="64">
        <v>1016783</v>
      </c>
      <c r="K7" s="64">
        <v>631957</v>
      </c>
      <c r="L7" s="64">
        <v>0</v>
      </c>
      <c r="M7" s="64">
        <v>1648740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3470162</v>
      </c>
      <c r="W7" s="64">
        <v>6300000</v>
      </c>
      <c r="X7" s="64">
        <v>-2829838</v>
      </c>
      <c r="Y7" s="65">
        <v>-44.92</v>
      </c>
      <c r="Z7" s="66">
        <v>12600000</v>
      </c>
    </row>
    <row r="8" spans="1:26" ht="13.5">
      <c r="A8" s="62" t="s">
        <v>34</v>
      </c>
      <c r="B8" s="18">
        <v>158451620</v>
      </c>
      <c r="C8" s="18">
        <v>0</v>
      </c>
      <c r="D8" s="63">
        <v>158772000</v>
      </c>
      <c r="E8" s="64">
        <v>158772000</v>
      </c>
      <c r="F8" s="64">
        <v>65673000</v>
      </c>
      <c r="G8" s="64">
        <v>890000</v>
      </c>
      <c r="H8" s="64">
        <v>0</v>
      </c>
      <c r="I8" s="64">
        <v>66563000</v>
      </c>
      <c r="J8" s="64">
        <v>0</v>
      </c>
      <c r="K8" s="64">
        <v>50861853</v>
      </c>
      <c r="L8" s="64">
        <v>0</v>
      </c>
      <c r="M8" s="64">
        <v>50861853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117424853</v>
      </c>
      <c r="W8" s="64">
        <v>79386000</v>
      </c>
      <c r="X8" s="64">
        <v>38038853</v>
      </c>
      <c r="Y8" s="65">
        <v>47.92</v>
      </c>
      <c r="Z8" s="66">
        <v>158772000</v>
      </c>
    </row>
    <row r="9" spans="1:26" ht="13.5">
      <c r="A9" s="62" t="s">
        <v>35</v>
      </c>
      <c r="B9" s="18">
        <v>784401</v>
      </c>
      <c r="C9" s="18">
        <v>0</v>
      </c>
      <c r="D9" s="63">
        <v>840000</v>
      </c>
      <c r="E9" s="64">
        <v>840000</v>
      </c>
      <c r="F9" s="64">
        <v>0</v>
      </c>
      <c r="G9" s="64">
        <v>2713</v>
      </c>
      <c r="H9" s="64">
        <v>18591</v>
      </c>
      <c r="I9" s="64">
        <v>21304</v>
      </c>
      <c r="J9" s="64">
        <v>9006</v>
      </c>
      <c r="K9" s="64">
        <v>32158</v>
      </c>
      <c r="L9" s="64">
        <v>0</v>
      </c>
      <c r="M9" s="64">
        <v>41164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62468</v>
      </c>
      <c r="W9" s="64">
        <v>420000</v>
      </c>
      <c r="X9" s="64">
        <v>-357532</v>
      </c>
      <c r="Y9" s="65">
        <v>-85.13</v>
      </c>
      <c r="Z9" s="66">
        <v>840000</v>
      </c>
    </row>
    <row r="10" spans="1:26" ht="25.5">
      <c r="A10" s="67" t="s">
        <v>98</v>
      </c>
      <c r="B10" s="68">
        <f>SUM(B5:B9)</f>
        <v>169987755</v>
      </c>
      <c r="C10" s="68">
        <f>SUM(C5:C9)</f>
        <v>0</v>
      </c>
      <c r="D10" s="69">
        <f aca="true" t="shared" si="0" ref="D10:Z10">SUM(D5:D9)</f>
        <v>172212000</v>
      </c>
      <c r="E10" s="70">
        <f t="shared" si="0"/>
        <v>172212000</v>
      </c>
      <c r="F10" s="70">
        <f t="shared" si="0"/>
        <v>65673000</v>
      </c>
      <c r="G10" s="70">
        <f t="shared" si="0"/>
        <v>1183457</v>
      </c>
      <c r="H10" s="70">
        <f t="shared" si="0"/>
        <v>1549269</v>
      </c>
      <c r="I10" s="70">
        <f t="shared" si="0"/>
        <v>68405726</v>
      </c>
      <c r="J10" s="70">
        <f t="shared" si="0"/>
        <v>1025789</v>
      </c>
      <c r="K10" s="70">
        <f t="shared" si="0"/>
        <v>51525968</v>
      </c>
      <c r="L10" s="70">
        <f t="shared" si="0"/>
        <v>0</v>
      </c>
      <c r="M10" s="70">
        <f t="shared" si="0"/>
        <v>52551757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120957483</v>
      </c>
      <c r="W10" s="70">
        <f t="shared" si="0"/>
        <v>86106000</v>
      </c>
      <c r="X10" s="70">
        <f t="shared" si="0"/>
        <v>34851483</v>
      </c>
      <c r="Y10" s="71">
        <f>+IF(W10&lt;&gt;0,(X10/W10)*100,0)</f>
        <v>40.47509232806076</v>
      </c>
      <c r="Z10" s="72">
        <f t="shared" si="0"/>
        <v>172212000</v>
      </c>
    </row>
    <row r="11" spans="1:26" ht="13.5">
      <c r="A11" s="62" t="s">
        <v>36</v>
      </c>
      <c r="B11" s="18">
        <v>49170623</v>
      </c>
      <c r="C11" s="18">
        <v>0</v>
      </c>
      <c r="D11" s="63">
        <v>78747731</v>
      </c>
      <c r="E11" s="64">
        <v>78747731</v>
      </c>
      <c r="F11" s="64">
        <v>4448843</v>
      </c>
      <c r="G11" s="64">
        <v>4447964</v>
      </c>
      <c r="H11" s="64">
        <v>4225455</v>
      </c>
      <c r="I11" s="64">
        <v>13122262</v>
      </c>
      <c r="J11" s="64">
        <v>4480359</v>
      </c>
      <c r="K11" s="64">
        <v>4324428</v>
      </c>
      <c r="L11" s="64">
        <v>4690266</v>
      </c>
      <c r="M11" s="64">
        <v>13495053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26617315</v>
      </c>
      <c r="W11" s="64">
        <v>39373866</v>
      </c>
      <c r="X11" s="64">
        <v>-12756551</v>
      </c>
      <c r="Y11" s="65">
        <v>-32.4</v>
      </c>
      <c r="Z11" s="66">
        <v>78747731</v>
      </c>
    </row>
    <row r="12" spans="1:26" ht="13.5">
      <c r="A12" s="62" t="s">
        <v>37</v>
      </c>
      <c r="B12" s="18">
        <v>7333325</v>
      </c>
      <c r="C12" s="18">
        <v>0</v>
      </c>
      <c r="D12" s="63">
        <v>10351313</v>
      </c>
      <c r="E12" s="64">
        <v>10351313</v>
      </c>
      <c r="F12" s="64">
        <v>590793</v>
      </c>
      <c r="G12" s="64">
        <v>577440</v>
      </c>
      <c r="H12" s="64">
        <v>586417</v>
      </c>
      <c r="I12" s="64">
        <v>1754650</v>
      </c>
      <c r="J12" s="64">
        <v>573361</v>
      </c>
      <c r="K12" s="64">
        <v>593325</v>
      </c>
      <c r="L12" s="64">
        <v>623433</v>
      </c>
      <c r="M12" s="64">
        <v>1790119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3544769</v>
      </c>
      <c r="W12" s="64">
        <v>5175657</v>
      </c>
      <c r="X12" s="64">
        <v>-1630888</v>
      </c>
      <c r="Y12" s="65">
        <v>-31.51</v>
      </c>
      <c r="Z12" s="66">
        <v>10351313</v>
      </c>
    </row>
    <row r="13" spans="1:26" ht="13.5">
      <c r="A13" s="62" t="s">
        <v>99</v>
      </c>
      <c r="B13" s="18">
        <v>3031353</v>
      </c>
      <c r="C13" s="18">
        <v>0</v>
      </c>
      <c r="D13" s="63">
        <v>3452676</v>
      </c>
      <c r="E13" s="64">
        <v>3452676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1726338</v>
      </c>
      <c r="X13" s="64">
        <v>-1726338</v>
      </c>
      <c r="Y13" s="65">
        <v>-100</v>
      </c>
      <c r="Z13" s="66">
        <v>3452676</v>
      </c>
    </row>
    <row r="14" spans="1:26" ht="13.5">
      <c r="A14" s="62" t="s">
        <v>38</v>
      </c>
      <c r="B14" s="18">
        <v>1064111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5">
        <v>0</v>
      </c>
      <c r="Z14" s="66">
        <v>0</v>
      </c>
    </row>
    <row r="15" spans="1:26" ht="13.5">
      <c r="A15" s="62" t="s">
        <v>39</v>
      </c>
      <c r="B15" s="18">
        <v>902095</v>
      </c>
      <c r="C15" s="18">
        <v>0</v>
      </c>
      <c r="D15" s="63">
        <v>2093358</v>
      </c>
      <c r="E15" s="64">
        <v>2093358</v>
      </c>
      <c r="F15" s="64">
        <v>1394</v>
      </c>
      <c r="G15" s="64">
        <v>30645</v>
      </c>
      <c r="H15" s="64">
        <v>35518</v>
      </c>
      <c r="I15" s="64">
        <v>67557</v>
      </c>
      <c r="J15" s="64">
        <v>56881</v>
      </c>
      <c r="K15" s="64">
        <v>34985</v>
      </c>
      <c r="L15" s="64">
        <v>38347</v>
      </c>
      <c r="M15" s="64">
        <v>130213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197770</v>
      </c>
      <c r="W15" s="64">
        <v>1046679</v>
      </c>
      <c r="X15" s="64">
        <v>-848909</v>
      </c>
      <c r="Y15" s="65">
        <v>-81.1</v>
      </c>
      <c r="Z15" s="66">
        <v>2093358</v>
      </c>
    </row>
    <row r="16" spans="1:26" ht="13.5">
      <c r="A16" s="73" t="s">
        <v>40</v>
      </c>
      <c r="B16" s="18">
        <v>119996990</v>
      </c>
      <c r="C16" s="18">
        <v>0</v>
      </c>
      <c r="D16" s="63">
        <v>147207795</v>
      </c>
      <c r="E16" s="64">
        <v>147207795</v>
      </c>
      <c r="F16" s="64">
        <v>429488</v>
      </c>
      <c r="G16" s="64">
        <v>2147638</v>
      </c>
      <c r="H16" s="64">
        <v>4896359</v>
      </c>
      <c r="I16" s="64">
        <v>7473485</v>
      </c>
      <c r="J16" s="64">
        <v>7470459</v>
      </c>
      <c r="K16" s="64">
        <v>2724785</v>
      </c>
      <c r="L16" s="64">
        <v>11419300</v>
      </c>
      <c r="M16" s="64">
        <v>21614544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29088029</v>
      </c>
      <c r="W16" s="64">
        <v>73603898</v>
      </c>
      <c r="X16" s="64">
        <v>-44515869</v>
      </c>
      <c r="Y16" s="65">
        <v>-60.48</v>
      </c>
      <c r="Z16" s="66">
        <v>147207795</v>
      </c>
    </row>
    <row r="17" spans="1:26" ht="13.5">
      <c r="A17" s="62" t="s">
        <v>41</v>
      </c>
      <c r="B17" s="18">
        <v>32236841</v>
      </c>
      <c r="C17" s="18">
        <v>0</v>
      </c>
      <c r="D17" s="63">
        <v>46671094</v>
      </c>
      <c r="E17" s="64">
        <v>46671094</v>
      </c>
      <c r="F17" s="64">
        <v>1603152</v>
      </c>
      <c r="G17" s="64">
        <v>1702686</v>
      </c>
      <c r="H17" s="64">
        <v>1828085</v>
      </c>
      <c r="I17" s="64">
        <v>5133923</v>
      </c>
      <c r="J17" s="64">
        <v>2433519</v>
      </c>
      <c r="K17" s="64">
        <v>3446025</v>
      </c>
      <c r="L17" s="64">
        <v>1390523</v>
      </c>
      <c r="M17" s="64">
        <v>7270067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12403990</v>
      </c>
      <c r="W17" s="64">
        <v>23335547</v>
      </c>
      <c r="X17" s="64">
        <v>-10931557</v>
      </c>
      <c r="Y17" s="65">
        <v>-46.85</v>
      </c>
      <c r="Z17" s="66">
        <v>46671094</v>
      </c>
    </row>
    <row r="18" spans="1:26" ht="13.5">
      <c r="A18" s="74" t="s">
        <v>42</v>
      </c>
      <c r="B18" s="75">
        <f>SUM(B11:B17)</f>
        <v>213735338</v>
      </c>
      <c r="C18" s="75">
        <f>SUM(C11:C17)</f>
        <v>0</v>
      </c>
      <c r="D18" s="76">
        <f aca="true" t="shared" si="1" ref="D18:Z18">SUM(D11:D17)</f>
        <v>288523967</v>
      </c>
      <c r="E18" s="77">
        <f t="shared" si="1"/>
        <v>288523967</v>
      </c>
      <c r="F18" s="77">
        <f t="shared" si="1"/>
        <v>7073670</v>
      </c>
      <c r="G18" s="77">
        <f t="shared" si="1"/>
        <v>8906373</v>
      </c>
      <c r="H18" s="77">
        <f t="shared" si="1"/>
        <v>11571834</v>
      </c>
      <c r="I18" s="77">
        <f t="shared" si="1"/>
        <v>27551877</v>
      </c>
      <c r="J18" s="77">
        <f t="shared" si="1"/>
        <v>15014579</v>
      </c>
      <c r="K18" s="77">
        <f t="shared" si="1"/>
        <v>11123548</v>
      </c>
      <c r="L18" s="77">
        <f t="shared" si="1"/>
        <v>18161869</v>
      </c>
      <c r="M18" s="77">
        <f t="shared" si="1"/>
        <v>44299996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71851873</v>
      </c>
      <c r="W18" s="77">
        <f t="shared" si="1"/>
        <v>144261985</v>
      </c>
      <c r="X18" s="77">
        <f t="shared" si="1"/>
        <v>-72410112</v>
      </c>
      <c r="Y18" s="71">
        <f>+IF(W18&lt;&gt;0,(X18/W18)*100,0)</f>
        <v>-50.19348097837417</v>
      </c>
      <c r="Z18" s="78">
        <f t="shared" si="1"/>
        <v>288523967</v>
      </c>
    </row>
    <row r="19" spans="1:26" ht="13.5">
      <c r="A19" s="74" t="s">
        <v>43</v>
      </c>
      <c r="B19" s="79">
        <f>+B10-B18</f>
        <v>-43747583</v>
      </c>
      <c r="C19" s="79">
        <f>+C10-C18</f>
        <v>0</v>
      </c>
      <c r="D19" s="80">
        <f aca="true" t="shared" si="2" ref="D19:Z19">+D10-D18</f>
        <v>-116311967</v>
      </c>
      <c r="E19" s="81">
        <f t="shared" si="2"/>
        <v>-116311967</v>
      </c>
      <c r="F19" s="81">
        <f t="shared" si="2"/>
        <v>58599330</v>
      </c>
      <c r="G19" s="81">
        <f t="shared" si="2"/>
        <v>-7722916</v>
      </c>
      <c r="H19" s="81">
        <f t="shared" si="2"/>
        <v>-10022565</v>
      </c>
      <c r="I19" s="81">
        <f t="shared" si="2"/>
        <v>40853849</v>
      </c>
      <c r="J19" s="81">
        <f t="shared" si="2"/>
        <v>-13988790</v>
      </c>
      <c r="K19" s="81">
        <f t="shared" si="2"/>
        <v>40402420</v>
      </c>
      <c r="L19" s="81">
        <f t="shared" si="2"/>
        <v>-18161869</v>
      </c>
      <c r="M19" s="81">
        <f t="shared" si="2"/>
        <v>8251761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49105610</v>
      </c>
      <c r="W19" s="81">
        <f>IF(E10=E18,0,W10-W18)</f>
        <v>-58155985</v>
      </c>
      <c r="X19" s="81">
        <f t="shared" si="2"/>
        <v>107261595</v>
      </c>
      <c r="Y19" s="82">
        <f>+IF(W19&lt;&gt;0,(X19/W19)*100,0)</f>
        <v>-184.43775821181603</v>
      </c>
      <c r="Z19" s="83">
        <f t="shared" si="2"/>
        <v>-116311967</v>
      </c>
    </row>
    <row r="20" spans="1:26" ht="13.5">
      <c r="A20" s="62" t="s">
        <v>44</v>
      </c>
      <c r="B20" s="18">
        <v>943830</v>
      </c>
      <c r="C20" s="18">
        <v>0</v>
      </c>
      <c r="D20" s="63">
        <v>2500000</v>
      </c>
      <c r="E20" s="64">
        <v>2500000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300000</v>
      </c>
      <c r="L20" s="64">
        <v>0</v>
      </c>
      <c r="M20" s="64">
        <v>300000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300000</v>
      </c>
      <c r="W20" s="64">
        <v>1250000</v>
      </c>
      <c r="X20" s="64">
        <v>-950000</v>
      </c>
      <c r="Y20" s="65">
        <v>-76</v>
      </c>
      <c r="Z20" s="66">
        <v>2500000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-42803753</v>
      </c>
      <c r="C22" s="90">
        <f>SUM(C19:C21)</f>
        <v>0</v>
      </c>
      <c r="D22" s="91">
        <f aca="true" t="shared" si="3" ref="D22:Z22">SUM(D19:D21)</f>
        <v>-113811967</v>
      </c>
      <c r="E22" s="92">
        <f t="shared" si="3"/>
        <v>-113811967</v>
      </c>
      <c r="F22" s="92">
        <f t="shared" si="3"/>
        <v>58599330</v>
      </c>
      <c r="G22" s="92">
        <f t="shared" si="3"/>
        <v>-7722916</v>
      </c>
      <c r="H22" s="92">
        <f t="shared" si="3"/>
        <v>-10022565</v>
      </c>
      <c r="I22" s="92">
        <f t="shared" si="3"/>
        <v>40853849</v>
      </c>
      <c r="J22" s="92">
        <f t="shared" si="3"/>
        <v>-13988790</v>
      </c>
      <c r="K22" s="92">
        <f t="shared" si="3"/>
        <v>40702420</v>
      </c>
      <c r="L22" s="92">
        <f t="shared" si="3"/>
        <v>-18161869</v>
      </c>
      <c r="M22" s="92">
        <f t="shared" si="3"/>
        <v>8551761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49405610</v>
      </c>
      <c r="W22" s="92">
        <f t="shared" si="3"/>
        <v>-56905985</v>
      </c>
      <c r="X22" s="92">
        <f t="shared" si="3"/>
        <v>106311595</v>
      </c>
      <c r="Y22" s="93">
        <f>+IF(W22&lt;&gt;0,(X22/W22)*100,0)</f>
        <v>-186.8197079797494</v>
      </c>
      <c r="Z22" s="94">
        <f t="shared" si="3"/>
        <v>-113811967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-42803753</v>
      </c>
      <c r="C24" s="79">
        <f>SUM(C22:C23)</f>
        <v>0</v>
      </c>
      <c r="D24" s="80">
        <f aca="true" t="shared" si="4" ref="D24:Z24">SUM(D22:D23)</f>
        <v>-113811967</v>
      </c>
      <c r="E24" s="81">
        <f t="shared" si="4"/>
        <v>-113811967</v>
      </c>
      <c r="F24" s="81">
        <f t="shared" si="4"/>
        <v>58599330</v>
      </c>
      <c r="G24" s="81">
        <f t="shared" si="4"/>
        <v>-7722916</v>
      </c>
      <c r="H24" s="81">
        <f t="shared" si="4"/>
        <v>-10022565</v>
      </c>
      <c r="I24" s="81">
        <f t="shared" si="4"/>
        <v>40853849</v>
      </c>
      <c r="J24" s="81">
        <f t="shared" si="4"/>
        <v>-13988790</v>
      </c>
      <c r="K24" s="81">
        <f t="shared" si="4"/>
        <v>40702420</v>
      </c>
      <c r="L24" s="81">
        <f t="shared" si="4"/>
        <v>-18161869</v>
      </c>
      <c r="M24" s="81">
        <f t="shared" si="4"/>
        <v>8551761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49405610</v>
      </c>
      <c r="W24" s="81">
        <f t="shared" si="4"/>
        <v>-56905985</v>
      </c>
      <c r="X24" s="81">
        <f t="shared" si="4"/>
        <v>106311595</v>
      </c>
      <c r="Y24" s="82">
        <f>+IF(W24&lt;&gt;0,(X24/W24)*100,0)</f>
        <v>-186.8197079797494</v>
      </c>
      <c r="Z24" s="83">
        <f t="shared" si="4"/>
        <v>-113811967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2946462</v>
      </c>
      <c r="C27" s="21">
        <v>0</v>
      </c>
      <c r="D27" s="103">
        <v>14094250</v>
      </c>
      <c r="E27" s="104">
        <v>14094250</v>
      </c>
      <c r="F27" s="104">
        <v>12030</v>
      </c>
      <c r="G27" s="104">
        <v>31639</v>
      </c>
      <c r="H27" s="104">
        <v>62132</v>
      </c>
      <c r="I27" s="104">
        <v>105801</v>
      </c>
      <c r="J27" s="104">
        <v>33799</v>
      </c>
      <c r="K27" s="104">
        <v>66519</v>
      </c>
      <c r="L27" s="104">
        <v>22020</v>
      </c>
      <c r="M27" s="104">
        <v>122338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228139</v>
      </c>
      <c r="W27" s="104">
        <v>7047125</v>
      </c>
      <c r="X27" s="104">
        <v>-6818986</v>
      </c>
      <c r="Y27" s="105">
        <v>-96.76</v>
      </c>
      <c r="Z27" s="106">
        <v>14094250</v>
      </c>
    </row>
    <row r="28" spans="1:26" ht="13.5">
      <c r="A28" s="107" t="s">
        <v>44</v>
      </c>
      <c r="B28" s="18">
        <v>2946462</v>
      </c>
      <c r="C28" s="18">
        <v>0</v>
      </c>
      <c r="D28" s="63">
        <v>14094250</v>
      </c>
      <c r="E28" s="64">
        <v>14094250</v>
      </c>
      <c r="F28" s="64">
        <v>0</v>
      </c>
      <c r="G28" s="64">
        <v>31639</v>
      </c>
      <c r="H28" s="64">
        <v>0</v>
      </c>
      <c r="I28" s="64">
        <v>31639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31639</v>
      </c>
      <c r="W28" s="64">
        <v>7047125</v>
      </c>
      <c r="X28" s="64">
        <v>-7015486</v>
      </c>
      <c r="Y28" s="65">
        <v>-99.55</v>
      </c>
      <c r="Z28" s="66">
        <v>14094250</v>
      </c>
    </row>
    <row r="29" spans="1:26" ht="13.5">
      <c r="A29" s="62" t="s">
        <v>103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0</v>
      </c>
      <c r="E31" s="64">
        <v>0</v>
      </c>
      <c r="F31" s="64">
        <v>12030</v>
      </c>
      <c r="G31" s="64">
        <v>0</v>
      </c>
      <c r="H31" s="64">
        <v>62132</v>
      </c>
      <c r="I31" s="64">
        <v>74162</v>
      </c>
      <c r="J31" s="64">
        <v>33799</v>
      </c>
      <c r="K31" s="64">
        <v>66519</v>
      </c>
      <c r="L31" s="64">
        <v>22020</v>
      </c>
      <c r="M31" s="64">
        <v>122338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196500</v>
      </c>
      <c r="W31" s="64">
        <v>0</v>
      </c>
      <c r="X31" s="64">
        <v>196500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2946462</v>
      </c>
      <c r="C32" s="21">
        <f>SUM(C28:C31)</f>
        <v>0</v>
      </c>
      <c r="D32" s="103">
        <f aca="true" t="shared" si="5" ref="D32:Z32">SUM(D28:D31)</f>
        <v>14094250</v>
      </c>
      <c r="E32" s="104">
        <f t="shared" si="5"/>
        <v>14094250</v>
      </c>
      <c r="F32" s="104">
        <f t="shared" si="5"/>
        <v>12030</v>
      </c>
      <c r="G32" s="104">
        <f t="shared" si="5"/>
        <v>31639</v>
      </c>
      <c r="H32" s="104">
        <f t="shared" si="5"/>
        <v>62132</v>
      </c>
      <c r="I32" s="104">
        <f t="shared" si="5"/>
        <v>105801</v>
      </c>
      <c r="J32" s="104">
        <f t="shared" si="5"/>
        <v>33799</v>
      </c>
      <c r="K32" s="104">
        <f t="shared" si="5"/>
        <v>66519</v>
      </c>
      <c r="L32" s="104">
        <f t="shared" si="5"/>
        <v>22020</v>
      </c>
      <c r="M32" s="104">
        <f t="shared" si="5"/>
        <v>122338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228139</v>
      </c>
      <c r="W32" s="104">
        <f t="shared" si="5"/>
        <v>7047125</v>
      </c>
      <c r="X32" s="104">
        <f t="shared" si="5"/>
        <v>-6818986</v>
      </c>
      <c r="Y32" s="105">
        <f>+IF(W32&lt;&gt;0,(X32/W32)*100,0)</f>
        <v>-96.76266562605318</v>
      </c>
      <c r="Z32" s="106">
        <f t="shared" si="5"/>
        <v>14094250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180332592</v>
      </c>
      <c r="C35" s="18">
        <v>0</v>
      </c>
      <c r="D35" s="63">
        <v>147500000</v>
      </c>
      <c r="E35" s="64">
        <v>147500000</v>
      </c>
      <c r="F35" s="64">
        <v>18473233</v>
      </c>
      <c r="G35" s="64">
        <v>54926932</v>
      </c>
      <c r="H35" s="64">
        <v>18256408</v>
      </c>
      <c r="I35" s="64">
        <v>18256408</v>
      </c>
      <c r="J35" s="64">
        <v>8286470</v>
      </c>
      <c r="K35" s="64">
        <v>49653407</v>
      </c>
      <c r="L35" s="64">
        <v>17310835</v>
      </c>
      <c r="M35" s="64">
        <v>17310835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17310835</v>
      </c>
      <c r="W35" s="64">
        <v>73750000</v>
      </c>
      <c r="X35" s="64">
        <v>-56439165</v>
      </c>
      <c r="Y35" s="65">
        <v>-76.53</v>
      </c>
      <c r="Z35" s="66">
        <v>147500000</v>
      </c>
    </row>
    <row r="36" spans="1:26" ht="13.5">
      <c r="A36" s="62" t="s">
        <v>53</v>
      </c>
      <c r="B36" s="18">
        <v>17648832</v>
      </c>
      <c r="C36" s="18">
        <v>0</v>
      </c>
      <c r="D36" s="63">
        <v>48609876</v>
      </c>
      <c r="E36" s="64">
        <v>48609876</v>
      </c>
      <c r="F36" s="64">
        <v>12280</v>
      </c>
      <c r="G36" s="64">
        <v>31891</v>
      </c>
      <c r="H36" s="64">
        <v>62132</v>
      </c>
      <c r="I36" s="64">
        <v>62132</v>
      </c>
      <c r="J36" s="64">
        <v>33799</v>
      </c>
      <c r="K36" s="64">
        <v>66519</v>
      </c>
      <c r="L36" s="64">
        <v>22020</v>
      </c>
      <c r="M36" s="64">
        <v>22020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22020</v>
      </c>
      <c r="W36" s="64">
        <v>24304938</v>
      </c>
      <c r="X36" s="64">
        <v>-24282918</v>
      </c>
      <c r="Y36" s="65">
        <v>-99.91</v>
      </c>
      <c r="Z36" s="66">
        <v>48609876</v>
      </c>
    </row>
    <row r="37" spans="1:26" ht="13.5">
      <c r="A37" s="62" t="s">
        <v>54</v>
      </c>
      <c r="B37" s="18">
        <v>42788516</v>
      </c>
      <c r="C37" s="18">
        <v>0</v>
      </c>
      <c r="D37" s="63">
        <v>4700000</v>
      </c>
      <c r="E37" s="64">
        <v>4700000</v>
      </c>
      <c r="F37" s="64">
        <v>13928955</v>
      </c>
      <c r="G37" s="64">
        <v>3660332</v>
      </c>
      <c r="H37" s="64">
        <v>11287875</v>
      </c>
      <c r="I37" s="64">
        <v>11287875</v>
      </c>
      <c r="J37" s="64">
        <v>205682</v>
      </c>
      <c r="K37" s="64">
        <v>173021</v>
      </c>
      <c r="L37" s="64">
        <v>2848573</v>
      </c>
      <c r="M37" s="64">
        <v>2848573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2848573</v>
      </c>
      <c r="W37" s="64">
        <v>2350000</v>
      </c>
      <c r="X37" s="64">
        <v>498573</v>
      </c>
      <c r="Y37" s="65">
        <v>21.22</v>
      </c>
      <c r="Z37" s="66">
        <v>4700000</v>
      </c>
    </row>
    <row r="38" spans="1:26" ht="13.5">
      <c r="A38" s="62" t="s">
        <v>55</v>
      </c>
      <c r="B38" s="18">
        <v>5273583</v>
      </c>
      <c r="C38" s="18">
        <v>0</v>
      </c>
      <c r="D38" s="63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65">
        <v>0</v>
      </c>
      <c r="Z38" s="66">
        <v>0</v>
      </c>
    </row>
    <row r="39" spans="1:26" ht="13.5">
      <c r="A39" s="62" t="s">
        <v>56</v>
      </c>
      <c r="B39" s="18">
        <v>149919325</v>
      </c>
      <c r="C39" s="18">
        <v>0</v>
      </c>
      <c r="D39" s="63">
        <v>191409876</v>
      </c>
      <c r="E39" s="64">
        <v>191409876</v>
      </c>
      <c r="F39" s="64">
        <v>4556558</v>
      </c>
      <c r="G39" s="64">
        <v>51298491</v>
      </c>
      <c r="H39" s="64">
        <v>7030665</v>
      </c>
      <c r="I39" s="64">
        <v>7030665</v>
      </c>
      <c r="J39" s="64">
        <v>8114587</v>
      </c>
      <c r="K39" s="64">
        <v>49546905</v>
      </c>
      <c r="L39" s="64">
        <v>14484282</v>
      </c>
      <c r="M39" s="64">
        <v>14484282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14484282</v>
      </c>
      <c r="W39" s="64">
        <v>95704938</v>
      </c>
      <c r="X39" s="64">
        <v>-81220656</v>
      </c>
      <c r="Y39" s="65">
        <v>-84.87</v>
      </c>
      <c r="Z39" s="66">
        <v>191409876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-34321358</v>
      </c>
      <c r="C42" s="18">
        <v>0</v>
      </c>
      <c r="D42" s="63">
        <v>-110235291</v>
      </c>
      <c r="E42" s="64">
        <v>-110235291</v>
      </c>
      <c r="F42" s="64">
        <v>58599319</v>
      </c>
      <c r="G42" s="64">
        <v>-7722929</v>
      </c>
      <c r="H42" s="64">
        <v>-10022579</v>
      </c>
      <c r="I42" s="64">
        <v>40853811</v>
      </c>
      <c r="J42" s="64">
        <v>-13988802</v>
      </c>
      <c r="K42" s="64">
        <v>42767979</v>
      </c>
      <c r="L42" s="64">
        <v>-18161881</v>
      </c>
      <c r="M42" s="64">
        <v>10617296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51471107</v>
      </c>
      <c r="W42" s="64">
        <v>-6117114</v>
      </c>
      <c r="X42" s="64">
        <v>57588221</v>
      </c>
      <c r="Y42" s="65">
        <v>-941.43</v>
      </c>
      <c r="Z42" s="66">
        <v>-110235291</v>
      </c>
    </row>
    <row r="43" spans="1:26" ht="13.5">
      <c r="A43" s="62" t="s">
        <v>59</v>
      </c>
      <c r="B43" s="18">
        <v>2299929</v>
      </c>
      <c r="C43" s="18">
        <v>0</v>
      </c>
      <c r="D43" s="63">
        <v>-14094250</v>
      </c>
      <c r="E43" s="64">
        <v>-14094250</v>
      </c>
      <c r="F43" s="64">
        <v>-12030</v>
      </c>
      <c r="G43" s="64">
        <v>-31639</v>
      </c>
      <c r="H43" s="64">
        <v>-62132</v>
      </c>
      <c r="I43" s="64">
        <v>-105801</v>
      </c>
      <c r="J43" s="64">
        <v>-33799</v>
      </c>
      <c r="K43" s="64">
        <v>-66519</v>
      </c>
      <c r="L43" s="64">
        <v>-22020</v>
      </c>
      <c r="M43" s="64">
        <v>-122338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-228139</v>
      </c>
      <c r="W43" s="64">
        <v>-7313094</v>
      </c>
      <c r="X43" s="64">
        <v>7084955</v>
      </c>
      <c r="Y43" s="65">
        <v>-96.88</v>
      </c>
      <c r="Z43" s="66">
        <v>-14094250</v>
      </c>
    </row>
    <row r="44" spans="1:26" ht="13.5">
      <c r="A44" s="62" t="s">
        <v>60</v>
      </c>
      <c r="B44" s="18">
        <v>-166725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177314789</v>
      </c>
      <c r="C45" s="21">
        <v>0</v>
      </c>
      <c r="D45" s="103">
        <v>80670459</v>
      </c>
      <c r="E45" s="104">
        <v>80670459</v>
      </c>
      <c r="F45" s="104">
        <v>58587289</v>
      </c>
      <c r="G45" s="104">
        <v>50832721</v>
      </c>
      <c r="H45" s="104">
        <v>40748010</v>
      </c>
      <c r="I45" s="104">
        <v>40748010</v>
      </c>
      <c r="J45" s="104">
        <v>26725409</v>
      </c>
      <c r="K45" s="104">
        <v>69426869</v>
      </c>
      <c r="L45" s="104">
        <v>51242968</v>
      </c>
      <c r="M45" s="104">
        <v>51242968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51242968</v>
      </c>
      <c r="W45" s="104">
        <v>191569792</v>
      </c>
      <c r="X45" s="104">
        <v>-140326824</v>
      </c>
      <c r="Y45" s="105">
        <v>-73.25</v>
      </c>
      <c r="Z45" s="106">
        <v>80670459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4"/>
      <c r="R47" s="124"/>
      <c r="S47" s="124"/>
      <c r="T47" s="124"/>
      <c r="U47" s="124"/>
      <c r="V47" s="123" t="s">
        <v>94</v>
      </c>
      <c r="W47" s="123" t="s">
        <v>95</v>
      </c>
      <c r="X47" s="123" t="s">
        <v>96</v>
      </c>
      <c r="Y47" s="123" t="s">
        <v>97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0</v>
      </c>
      <c r="C49" s="56">
        <v>0</v>
      </c>
      <c r="D49" s="133">
        <v>0</v>
      </c>
      <c r="E49" s="58">
        <v>0</v>
      </c>
      <c r="F49" s="58">
        <v>0</v>
      </c>
      <c r="G49" s="58">
        <v>0</v>
      </c>
      <c r="H49" s="58">
        <v>0</v>
      </c>
      <c r="I49" s="58">
        <v>219047</v>
      </c>
      <c r="J49" s="58">
        <v>0</v>
      </c>
      <c r="K49" s="58">
        <v>0</v>
      </c>
      <c r="L49" s="58">
        <v>0</v>
      </c>
      <c r="M49" s="58">
        <v>1501027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1720074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1578398</v>
      </c>
      <c r="C51" s="56">
        <v>0</v>
      </c>
      <c r="D51" s="133">
        <v>185259</v>
      </c>
      <c r="E51" s="58">
        <v>153577</v>
      </c>
      <c r="F51" s="58">
        <v>0</v>
      </c>
      <c r="G51" s="58">
        <v>0</v>
      </c>
      <c r="H51" s="58">
        <v>0</v>
      </c>
      <c r="I51" s="58">
        <v>339542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2256776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106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107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108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109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113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106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108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109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88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372255002</v>
      </c>
      <c r="C5" s="18">
        <v>0</v>
      </c>
      <c r="D5" s="63">
        <v>1098870834</v>
      </c>
      <c r="E5" s="64">
        <v>1098870834</v>
      </c>
      <c r="F5" s="64">
        <v>127247608</v>
      </c>
      <c r="G5" s="64">
        <v>124090432</v>
      </c>
      <c r="H5" s="64">
        <v>76403050</v>
      </c>
      <c r="I5" s="64">
        <v>327741090</v>
      </c>
      <c r="J5" s="64">
        <v>79347808</v>
      </c>
      <c r="K5" s="64">
        <v>-5183512</v>
      </c>
      <c r="L5" s="64">
        <v>79580187</v>
      </c>
      <c r="M5" s="64">
        <v>153744483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481485573</v>
      </c>
      <c r="W5" s="64">
        <v>549435419</v>
      </c>
      <c r="X5" s="64">
        <v>-67949846</v>
      </c>
      <c r="Y5" s="65">
        <v>-12.37</v>
      </c>
      <c r="Z5" s="66">
        <v>1098870834</v>
      </c>
    </row>
    <row r="6" spans="1:26" ht="13.5">
      <c r="A6" s="62" t="s">
        <v>32</v>
      </c>
      <c r="B6" s="18">
        <v>1730589945</v>
      </c>
      <c r="C6" s="18">
        <v>0</v>
      </c>
      <c r="D6" s="63">
        <v>5239508589</v>
      </c>
      <c r="E6" s="64">
        <v>5239508589</v>
      </c>
      <c r="F6" s="64">
        <v>492100113</v>
      </c>
      <c r="G6" s="64">
        <v>466090749</v>
      </c>
      <c r="H6" s="64">
        <v>426076078</v>
      </c>
      <c r="I6" s="64">
        <v>1384266940</v>
      </c>
      <c r="J6" s="64">
        <v>360161506</v>
      </c>
      <c r="K6" s="64">
        <v>508802598</v>
      </c>
      <c r="L6" s="64">
        <v>383926587</v>
      </c>
      <c r="M6" s="64">
        <v>1252890691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2637157631</v>
      </c>
      <c r="W6" s="64">
        <v>2619754296</v>
      </c>
      <c r="X6" s="64">
        <v>17403335</v>
      </c>
      <c r="Y6" s="65">
        <v>0.66</v>
      </c>
      <c r="Z6" s="66">
        <v>5239508589</v>
      </c>
    </row>
    <row r="7" spans="1:26" ht="13.5">
      <c r="A7" s="62" t="s">
        <v>33</v>
      </c>
      <c r="B7" s="18">
        <v>66886957</v>
      </c>
      <c r="C7" s="18">
        <v>0</v>
      </c>
      <c r="D7" s="63">
        <v>128202178</v>
      </c>
      <c r="E7" s="64">
        <v>128202178</v>
      </c>
      <c r="F7" s="64">
        <v>6777943</v>
      </c>
      <c r="G7" s="64">
        <v>7661220</v>
      </c>
      <c r="H7" s="64">
        <v>13397126</v>
      </c>
      <c r="I7" s="64">
        <v>27836289</v>
      </c>
      <c r="J7" s="64">
        <v>5205132</v>
      </c>
      <c r="K7" s="64">
        <v>3752814</v>
      </c>
      <c r="L7" s="64">
        <v>4088304</v>
      </c>
      <c r="M7" s="64">
        <v>13046250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40882539</v>
      </c>
      <c r="W7" s="64">
        <v>64101091</v>
      </c>
      <c r="X7" s="64">
        <v>-23218552</v>
      </c>
      <c r="Y7" s="65">
        <v>-36.22</v>
      </c>
      <c r="Z7" s="66">
        <v>128202178</v>
      </c>
    </row>
    <row r="8" spans="1:26" ht="13.5">
      <c r="A8" s="62" t="s">
        <v>34</v>
      </c>
      <c r="B8" s="18">
        <v>1681458398</v>
      </c>
      <c r="C8" s="18">
        <v>0</v>
      </c>
      <c r="D8" s="63">
        <v>3658165646</v>
      </c>
      <c r="E8" s="64">
        <v>3658165646</v>
      </c>
      <c r="F8" s="64">
        <v>1238973176</v>
      </c>
      <c r="G8" s="64">
        <v>60838226</v>
      </c>
      <c r="H8" s="64">
        <v>37626984</v>
      </c>
      <c r="I8" s="64">
        <v>1337438386</v>
      </c>
      <c r="J8" s="64">
        <v>18988588</v>
      </c>
      <c r="K8" s="64">
        <v>502249685</v>
      </c>
      <c r="L8" s="64">
        <v>493504059</v>
      </c>
      <c r="M8" s="64">
        <v>1014742332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2352180718</v>
      </c>
      <c r="W8" s="64">
        <v>1829082824</v>
      </c>
      <c r="X8" s="64">
        <v>523097894</v>
      </c>
      <c r="Y8" s="65">
        <v>28.6</v>
      </c>
      <c r="Z8" s="66">
        <v>3658165646</v>
      </c>
    </row>
    <row r="9" spans="1:26" ht="13.5">
      <c r="A9" s="62" t="s">
        <v>35</v>
      </c>
      <c r="B9" s="18">
        <v>300732898</v>
      </c>
      <c r="C9" s="18">
        <v>0</v>
      </c>
      <c r="D9" s="63">
        <v>1354400666</v>
      </c>
      <c r="E9" s="64">
        <v>1354400666</v>
      </c>
      <c r="F9" s="64">
        <v>127703157</v>
      </c>
      <c r="G9" s="64">
        <v>56594561</v>
      </c>
      <c r="H9" s="64">
        <v>47829809</v>
      </c>
      <c r="I9" s="64">
        <v>232127527</v>
      </c>
      <c r="J9" s="64">
        <v>63276374</v>
      </c>
      <c r="K9" s="64">
        <v>63947158</v>
      </c>
      <c r="L9" s="64">
        <v>51139207</v>
      </c>
      <c r="M9" s="64">
        <v>178362739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410490266</v>
      </c>
      <c r="W9" s="64">
        <v>677200336</v>
      </c>
      <c r="X9" s="64">
        <v>-266710070</v>
      </c>
      <c r="Y9" s="65">
        <v>-39.38</v>
      </c>
      <c r="Z9" s="66">
        <v>1354400666</v>
      </c>
    </row>
    <row r="10" spans="1:26" ht="25.5">
      <c r="A10" s="67" t="s">
        <v>98</v>
      </c>
      <c r="B10" s="68">
        <f>SUM(B5:B9)</f>
        <v>4151923200</v>
      </c>
      <c r="C10" s="68">
        <f>SUM(C5:C9)</f>
        <v>0</v>
      </c>
      <c r="D10" s="69">
        <f aca="true" t="shared" si="0" ref="D10:Z10">SUM(D5:D9)</f>
        <v>11479147913</v>
      </c>
      <c r="E10" s="70">
        <f t="shared" si="0"/>
        <v>11479147913</v>
      </c>
      <c r="F10" s="70">
        <f t="shared" si="0"/>
        <v>1992801997</v>
      </c>
      <c r="G10" s="70">
        <f t="shared" si="0"/>
        <v>715275188</v>
      </c>
      <c r="H10" s="70">
        <f t="shared" si="0"/>
        <v>601333047</v>
      </c>
      <c r="I10" s="70">
        <f t="shared" si="0"/>
        <v>3309410232</v>
      </c>
      <c r="J10" s="70">
        <f t="shared" si="0"/>
        <v>526979408</v>
      </c>
      <c r="K10" s="70">
        <f t="shared" si="0"/>
        <v>1073568743</v>
      </c>
      <c r="L10" s="70">
        <f t="shared" si="0"/>
        <v>1012238344</v>
      </c>
      <c r="M10" s="70">
        <f t="shared" si="0"/>
        <v>2612786495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5922196727</v>
      </c>
      <c r="W10" s="70">
        <f t="shared" si="0"/>
        <v>5739573966</v>
      </c>
      <c r="X10" s="70">
        <f t="shared" si="0"/>
        <v>182622761</v>
      </c>
      <c r="Y10" s="71">
        <f>+IF(W10&lt;&gt;0,(X10/W10)*100,0)</f>
        <v>3.1818173627836823</v>
      </c>
      <c r="Z10" s="72">
        <f t="shared" si="0"/>
        <v>11479147913</v>
      </c>
    </row>
    <row r="11" spans="1:26" ht="13.5">
      <c r="A11" s="62" t="s">
        <v>36</v>
      </c>
      <c r="B11" s="18">
        <v>1217057703</v>
      </c>
      <c r="C11" s="18">
        <v>0</v>
      </c>
      <c r="D11" s="63">
        <v>3056135867</v>
      </c>
      <c r="E11" s="64">
        <v>3056135867</v>
      </c>
      <c r="F11" s="64">
        <v>234970096</v>
      </c>
      <c r="G11" s="64">
        <v>241975339</v>
      </c>
      <c r="H11" s="64">
        <v>238418756</v>
      </c>
      <c r="I11" s="64">
        <v>715364191</v>
      </c>
      <c r="J11" s="64">
        <v>240504253</v>
      </c>
      <c r="K11" s="64">
        <v>206078325</v>
      </c>
      <c r="L11" s="64">
        <v>243528013</v>
      </c>
      <c r="M11" s="64">
        <v>690110591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1405474782</v>
      </c>
      <c r="W11" s="64">
        <v>1528067938</v>
      </c>
      <c r="X11" s="64">
        <v>-122593156</v>
      </c>
      <c r="Y11" s="65">
        <v>-8.02</v>
      </c>
      <c r="Z11" s="66">
        <v>3056135867</v>
      </c>
    </row>
    <row r="12" spans="1:26" ht="13.5">
      <c r="A12" s="62" t="s">
        <v>37</v>
      </c>
      <c r="B12" s="18">
        <v>93235898</v>
      </c>
      <c r="C12" s="18">
        <v>0</v>
      </c>
      <c r="D12" s="63">
        <v>255095353</v>
      </c>
      <c r="E12" s="64">
        <v>255095353</v>
      </c>
      <c r="F12" s="64">
        <v>19609659</v>
      </c>
      <c r="G12" s="64">
        <v>18441482</v>
      </c>
      <c r="H12" s="64">
        <v>21395290</v>
      </c>
      <c r="I12" s="64">
        <v>59446431</v>
      </c>
      <c r="J12" s="64">
        <v>21013541</v>
      </c>
      <c r="K12" s="64">
        <v>20055159</v>
      </c>
      <c r="L12" s="64">
        <v>19868459</v>
      </c>
      <c r="M12" s="64">
        <v>60937159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120383590</v>
      </c>
      <c r="W12" s="64">
        <v>127547681</v>
      </c>
      <c r="X12" s="64">
        <v>-7164091</v>
      </c>
      <c r="Y12" s="65">
        <v>-5.62</v>
      </c>
      <c r="Z12" s="66">
        <v>255095353</v>
      </c>
    </row>
    <row r="13" spans="1:26" ht="13.5">
      <c r="A13" s="62" t="s">
        <v>99</v>
      </c>
      <c r="B13" s="18">
        <v>889833050</v>
      </c>
      <c r="C13" s="18">
        <v>0</v>
      </c>
      <c r="D13" s="63">
        <v>1036964598</v>
      </c>
      <c r="E13" s="64">
        <v>1036964598</v>
      </c>
      <c r="F13" s="64">
        <v>15049391</v>
      </c>
      <c r="G13" s="64">
        <v>28979256</v>
      </c>
      <c r="H13" s="64">
        <v>22045652</v>
      </c>
      <c r="I13" s="64">
        <v>66074299</v>
      </c>
      <c r="J13" s="64">
        <v>25438373</v>
      </c>
      <c r="K13" s="64">
        <v>22073142</v>
      </c>
      <c r="L13" s="64">
        <v>22349934</v>
      </c>
      <c r="M13" s="64">
        <v>69861449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135935748</v>
      </c>
      <c r="W13" s="64">
        <v>518482300</v>
      </c>
      <c r="X13" s="64">
        <v>-382546552</v>
      </c>
      <c r="Y13" s="65">
        <v>-73.78</v>
      </c>
      <c r="Z13" s="66">
        <v>1036964598</v>
      </c>
    </row>
    <row r="14" spans="1:26" ht="13.5">
      <c r="A14" s="62" t="s">
        <v>38</v>
      </c>
      <c r="B14" s="18">
        <v>55691177</v>
      </c>
      <c r="C14" s="18">
        <v>0</v>
      </c>
      <c r="D14" s="63">
        <v>114526945</v>
      </c>
      <c r="E14" s="64">
        <v>114526945</v>
      </c>
      <c r="F14" s="64">
        <v>2581859</v>
      </c>
      <c r="G14" s="64">
        <v>2751091</v>
      </c>
      <c r="H14" s="64">
        <v>18836314</v>
      </c>
      <c r="I14" s="64">
        <v>24169264</v>
      </c>
      <c r="J14" s="64">
        <v>8345637</v>
      </c>
      <c r="K14" s="64">
        <v>2431879</v>
      </c>
      <c r="L14" s="64">
        <v>59810672</v>
      </c>
      <c r="M14" s="64">
        <v>70588188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94757452</v>
      </c>
      <c r="W14" s="64">
        <v>57263474</v>
      </c>
      <c r="X14" s="64">
        <v>37493978</v>
      </c>
      <c r="Y14" s="65">
        <v>65.48</v>
      </c>
      <c r="Z14" s="66">
        <v>114526945</v>
      </c>
    </row>
    <row r="15" spans="1:26" ht="13.5">
      <c r="A15" s="62" t="s">
        <v>39</v>
      </c>
      <c r="B15" s="18">
        <v>1238759749</v>
      </c>
      <c r="C15" s="18">
        <v>0</v>
      </c>
      <c r="D15" s="63">
        <v>3310633519</v>
      </c>
      <c r="E15" s="64">
        <v>3310633519</v>
      </c>
      <c r="F15" s="64">
        <v>294914441</v>
      </c>
      <c r="G15" s="64">
        <v>290233919</v>
      </c>
      <c r="H15" s="64">
        <v>293806618</v>
      </c>
      <c r="I15" s="64">
        <v>878954978</v>
      </c>
      <c r="J15" s="64">
        <v>222879952</v>
      </c>
      <c r="K15" s="64">
        <v>384962802</v>
      </c>
      <c r="L15" s="64">
        <v>323378847</v>
      </c>
      <c r="M15" s="64">
        <v>931221601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1810176579</v>
      </c>
      <c r="W15" s="64">
        <v>1655316762</v>
      </c>
      <c r="X15" s="64">
        <v>154859817</v>
      </c>
      <c r="Y15" s="65">
        <v>9.36</v>
      </c>
      <c r="Z15" s="66">
        <v>3310633519</v>
      </c>
    </row>
    <row r="16" spans="1:26" ht="13.5">
      <c r="A16" s="73" t="s">
        <v>40</v>
      </c>
      <c r="B16" s="18">
        <v>261803321</v>
      </c>
      <c r="C16" s="18">
        <v>0</v>
      </c>
      <c r="D16" s="63">
        <v>285855992</v>
      </c>
      <c r="E16" s="64">
        <v>285855992</v>
      </c>
      <c r="F16" s="64">
        <v>4824891</v>
      </c>
      <c r="G16" s="64">
        <v>15645412</v>
      </c>
      <c r="H16" s="64">
        <v>12536513</v>
      </c>
      <c r="I16" s="64">
        <v>33006816</v>
      </c>
      <c r="J16" s="64">
        <v>16152532</v>
      </c>
      <c r="K16" s="64">
        <v>9238235</v>
      </c>
      <c r="L16" s="64">
        <v>32637017</v>
      </c>
      <c r="M16" s="64">
        <v>58027784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91034600</v>
      </c>
      <c r="W16" s="64">
        <v>142927997</v>
      </c>
      <c r="X16" s="64">
        <v>-51893397</v>
      </c>
      <c r="Y16" s="65">
        <v>-36.31</v>
      </c>
      <c r="Z16" s="66">
        <v>285855992</v>
      </c>
    </row>
    <row r="17" spans="1:26" ht="13.5">
      <c r="A17" s="62" t="s">
        <v>41</v>
      </c>
      <c r="B17" s="18">
        <v>1242357581</v>
      </c>
      <c r="C17" s="18">
        <v>0</v>
      </c>
      <c r="D17" s="63">
        <v>3451838916</v>
      </c>
      <c r="E17" s="64">
        <v>3451838916</v>
      </c>
      <c r="F17" s="64">
        <v>130376442</v>
      </c>
      <c r="G17" s="64">
        <v>196469965</v>
      </c>
      <c r="H17" s="64">
        <v>176757408</v>
      </c>
      <c r="I17" s="64">
        <v>503603815</v>
      </c>
      <c r="J17" s="64">
        <v>245742675</v>
      </c>
      <c r="K17" s="64">
        <v>262829473</v>
      </c>
      <c r="L17" s="64">
        <v>235481637</v>
      </c>
      <c r="M17" s="64">
        <v>744053785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1247657600</v>
      </c>
      <c r="W17" s="64">
        <v>1725919463</v>
      </c>
      <c r="X17" s="64">
        <v>-478261863</v>
      </c>
      <c r="Y17" s="65">
        <v>-27.71</v>
      </c>
      <c r="Z17" s="66">
        <v>3451838916</v>
      </c>
    </row>
    <row r="18" spans="1:26" ht="13.5">
      <c r="A18" s="74" t="s">
        <v>42</v>
      </c>
      <c r="B18" s="75">
        <f>SUM(B11:B17)</f>
        <v>4998738479</v>
      </c>
      <c r="C18" s="75">
        <f>SUM(C11:C17)</f>
        <v>0</v>
      </c>
      <c r="D18" s="76">
        <f aca="true" t="shared" si="1" ref="D18:Z18">SUM(D11:D17)</f>
        <v>11511051190</v>
      </c>
      <c r="E18" s="77">
        <f t="shared" si="1"/>
        <v>11511051190</v>
      </c>
      <c r="F18" s="77">
        <f t="shared" si="1"/>
        <v>702326779</v>
      </c>
      <c r="G18" s="77">
        <f t="shared" si="1"/>
        <v>794496464</v>
      </c>
      <c r="H18" s="77">
        <f t="shared" si="1"/>
        <v>783796551</v>
      </c>
      <c r="I18" s="77">
        <f t="shared" si="1"/>
        <v>2280619794</v>
      </c>
      <c r="J18" s="77">
        <f t="shared" si="1"/>
        <v>780076963</v>
      </c>
      <c r="K18" s="77">
        <f t="shared" si="1"/>
        <v>907669015</v>
      </c>
      <c r="L18" s="77">
        <f t="shared" si="1"/>
        <v>937054579</v>
      </c>
      <c r="M18" s="77">
        <f t="shared" si="1"/>
        <v>2624800557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4905420351</v>
      </c>
      <c r="W18" s="77">
        <f t="shared" si="1"/>
        <v>5755525615</v>
      </c>
      <c r="X18" s="77">
        <f t="shared" si="1"/>
        <v>-850105264</v>
      </c>
      <c r="Y18" s="71">
        <f>+IF(W18&lt;&gt;0,(X18/W18)*100,0)</f>
        <v>-14.770245514753045</v>
      </c>
      <c r="Z18" s="78">
        <f t="shared" si="1"/>
        <v>11511051190</v>
      </c>
    </row>
    <row r="19" spans="1:26" ht="13.5">
      <c r="A19" s="74" t="s">
        <v>43</v>
      </c>
      <c r="B19" s="79">
        <f>+B10-B18</f>
        <v>-846815279</v>
      </c>
      <c r="C19" s="79">
        <f>+C10-C18</f>
        <v>0</v>
      </c>
      <c r="D19" s="80">
        <f aca="true" t="shared" si="2" ref="D19:Z19">+D10-D18</f>
        <v>-31903277</v>
      </c>
      <c r="E19" s="81">
        <f t="shared" si="2"/>
        <v>-31903277</v>
      </c>
      <c r="F19" s="81">
        <f t="shared" si="2"/>
        <v>1290475218</v>
      </c>
      <c r="G19" s="81">
        <f t="shared" si="2"/>
        <v>-79221276</v>
      </c>
      <c r="H19" s="81">
        <f t="shared" si="2"/>
        <v>-182463504</v>
      </c>
      <c r="I19" s="81">
        <f t="shared" si="2"/>
        <v>1028790438</v>
      </c>
      <c r="J19" s="81">
        <f t="shared" si="2"/>
        <v>-253097555</v>
      </c>
      <c r="K19" s="81">
        <f t="shared" si="2"/>
        <v>165899728</v>
      </c>
      <c r="L19" s="81">
        <f t="shared" si="2"/>
        <v>75183765</v>
      </c>
      <c r="M19" s="81">
        <f t="shared" si="2"/>
        <v>-12014062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1016776376</v>
      </c>
      <c r="W19" s="81">
        <f>IF(E10=E18,0,W10-W18)</f>
        <v>-15951649</v>
      </c>
      <c r="X19" s="81">
        <f t="shared" si="2"/>
        <v>1032728025</v>
      </c>
      <c r="Y19" s="82">
        <f>+IF(W19&lt;&gt;0,(X19/W19)*100,0)</f>
        <v>-6474.114525714552</v>
      </c>
      <c r="Z19" s="83">
        <f t="shared" si="2"/>
        <v>-31903277</v>
      </c>
    </row>
    <row r="20" spans="1:26" ht="13.5">
      <c r="A20" s="62" t="s">
        <v>44</v>
      </c>
      <c r="B20" s="18">
        <v>497942986</v>
      </c>
      <c r="C20" s="18">
        <v>0</v>
      </c>
      <c r="D20" s="63">
        <v>1048867000</v>
      </c>
      <c r="E20" s="64">
        <v>1048867000</v>
      </c>
      <c r="F20" s="64">
        <v>81616847</v>
      </c>
      <c r="G20" s="64">
        <v>10762478</v>
      </c>
      <c r="H20" s="64">
        <v>16395550</v>
      </c>
      <c r="I20" s="64">
        <v>108774875</v>
      </c>
      <c r="J20" s="64">
        <v>48704000</v>
      </c>
      <c r="K20" s="64">
        <v>51808940</v>
      </c>
      <c r="L20" s="64">
        <v>99683256</v>
      </c>
      <c r="M20" s="64">
        <v>200196196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308971071</v>
      </c>
      <c r="W20" s="64">
        <v>524433500</v>
      </c>
      <c r="X20" s="64">
        <v>-215462429</v>
      </c>
      <c r="Y20" s="65">
        <v>-41.08</v>
      </c>
      <c r="Z20" s="66">
        <v>1048867000</v>
      </c>
    </row>
    <row r="21" spans="1:26" ht="13.5">
      <c r="A21" s="62" t="s">
        <v>100</v>
      </c>
      <c r="B21" s="84">
        <v>0</v>
      </c>
      <c r="C21" s="84">
        <v>0</v>
      </c>
      <c r="D21" s="85">
        <v>150339224</v>
      </c>
      <c r="E21" s="86">
        <v>150339224</v>
      </c>
      <c r="F21" s="86">
        <v>2133665</v>
      </c>
      <c r="G21" s="86">
        <v>1938987</v>
      </c>
      <c r="H21" s="86">
        <v>3077260</v>
      </c>
      <c r="I21" s="86">
        <v>7149912</v>
      </c>
      <c r="J21" s="86">
        <v>3452525</v>
      </c>
      <c r="K21" s="86">
        <v>5690729</v>
      </c>
      <c r="L21" s="86">
        <v>3526864</v>
      </c>
      <c r="M21" s="86">
        <v>12670118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19820030</v>
      </c>
      <c r="W21" s="86">
        <v>75169612</v>
      </c>
      <c r="X21" s="86">
        <v>-55349582</v>
      </c>
      <c r="Y21" s="87">
        <v>-73.63</v>
      </c>
      <c r="Z21" s="88">
        <v>150339224</v>
      </c>
    </row>
    <row r="22" spans="1:26" ht="25.5">
      <c r="A22" s="89" t="s">
        <v>101</v>
      </c>
      <c r="B22" s="90">
        <f>SUM(B19:B21)</f>
        <v>-348872293</v>
      </c>
      <c r="C22" s="90">
        <f>SUM(C19:C21)</f>
        <v>0</v>
      </c>
      <c r="D22" s="91">
        <f aca="true" t="shared" si="3" ref="D22:Z22">SUM(D19:D21)</f>
        <v>1167302947</v>
      </c>
      <c r="E22" s="92">
        <f t="shared" si="3"/>
        <v>1167302947</v>
      </c>
      <c r="F22" s="92">
        <f t="shared" si="3"/>
        <v>1374225730</v>
      </c>
      <c r="G22" s="92">
        <f t="shared" si="3"/>
        <v>-66519811</v>
      </c>
      <c r="H22" s="92">
        <f t="shared" si="3"/>
        <v>-162990694</v>
      </c>
      <c r="I22" s="92">
        <f t="shared" si="3"/>
        <v>1144715225</v>
      </c>
      <c r="J22" s="92">
        <f t="shared" si="3"/>
        <v>-200941030</v>
      </c>
      <c r="K22" s="92">
        <f t="shared" si="3"/>
        <v>223399397</v>
      </c>
      <c r="L22" s="92">
        <f t="shared" si="3"/>
        <v>178393885</v>
      </c>
      <c r="M22" s="92">
        <f t="shared" si="3"/>
        <v>200852252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1345567477</v>
      </c>
      <c r="W22" s="92">
        <f t="shared" si="3"/>
        <v>583651463</v>
      </c>
      <c r="X22" s="92">
        <f t="shared" si="3"/>
        <v>761916014</v>
      </c>
      <c r="Y22" s="93">
        <f>+IF(W22&lt;&gt;0,(X22/W22)*100,0)</f>
        <v>130.54298023750522</v>
      </c>
      <c r="Z22" s="94">
        <f t="shared" si="3"/>
        <v>1167302947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69</v>
      </c>
      <c r="G23" s="64">
        <v>0</v>
      </c>
      <c r="H23" s="64">
        <v>0</v>
      </c>
      <c r="I23" s="64">
        <v>69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69</v>
      </c>
      <c r="W23" s="64">
        <v>0</v>
      </c>
      <c r="X23" s="64">
        <v>69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-348872293</v>
      </c>
      <c r="C24" s="79">
        <f>SUM(C22:C23)</f>
        <v>0</v>
      </c>
      <c r="D24" s="80">
        <f aca="true" t="shared" si="4" ref="D24:Z24">SUM(D22:D23)</f>
        <v>1167302947</v>
      </c>
      <c r="E24" s="81">
        <f t="shared" si="4"/>
        <v>1167302947</v>
      </c>
      <c r="F24" s="81">
        <f t="shared" si="4"/>
        <v>1374225799</v>
      </c>
      <c r="G24" s="81">
        <f t="shared" si="4"/>
        <v>-66519811</v>
      </c>
      <c r="H24" s="81">
        <f t="shared" si="4"/>
        <v>-162990694</v>
      </c>
      <c r="I24" s="81">
        <f t="shared" si="4"/>
        <v>1144715294</v>
      </c>
      <c r="J24" s="81">
        <f t="shared" si="4"/>
        <v>-200941030</v>
      </c>
      <c r="K24" s="81">
        <f t="shared" si="4"/>
        <v>223399397</v>
      </c>
      <c r="L24" s="81">
        <f t="shared" si="4"/>
        <v>178393885</v>
      </c>
      <c r="M24" s="81">
        <f t="shared" si="4"/>
        <v>200852252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1345567546</v>
      </c>
      <c r="W24" s="81">
        <f t="shared" si="4"/>
        <v>583651463</v>
      </c>
      <c r="X24" s="81">
        <f t="shared" si="4"/>
        <v>761916083</v>
      </c>
      <c r="Y24" s="82">
        <f>+IF(W24&lt;&gt;0,(X24/W24)*100,0)</f>
        <v>130.54299205962926</v>
      </c>
      <c r="Z24" s="83">
        <f t="shared" si="4"/>
        <v>1167302947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380674964</v>
      </c>
      <c r="C27" s="21">
        <v>0</v>
      </c>
      <c r="D27" s="103">
        <v>3368513360</v>
      </c>
      <c r="E27" s="104">
        <v>3368513360</v>
      </c>
      <c r="F27" s="104">
        <v>96317037</v>
      </c>
      <c r="G27" s="104">
        <v>157716679</v>
      </c>
      <c r="H27" s="104">
        <v>226107520</v>
      </c>
      <c r="I27" s="104">
        <v>480141236</v>
      </c>
      <c r="J27" s="104">
        <v>235105172</v>
      </c>
      <c r="K27" s="104">
        <v>257573895</v>
      </c>
      <c r="L27" s="104">
        <v>198442199</v>
      </c>
      <c r="M27" s="104">
        <v>691121266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1171262502</v>
      </c>
      <c r="W27" s="104">
        <v>1684256681</v>
      </c>
      <c r="X27" s="104">
        <v>-512994179</v>
      </c>
      <c r="Y27" s="105">
        <v>-30.46</v>
      </c>
      <c r="Z27" s="106">
        <v>3368513360</v>
      </c>
    </row>
    <row r="28" spans="1:26" ht="13.5">
      <c r="A28" s="107" t="s">
        <v>44</v>
      </c>
      <c r="B28" s="18">
        <v>293477027</v>
      </c>
      <c r="C28" s="18">
        <v>0</v>
      </c>
      <c r="D28" s="63">
        <v>2259593749</v>
      </c>
      <c r="E28" s="64">
        <v>2259593749</v>
      </c>
      <c r="F28" s="64">
        <v>79820889</v>
      </c>
      <c r="G28" s="64">
        <v>115252675</v>
      </c>
      <c r="H28" s="64">
        <v>170321648</v>
      </c>
      <c r="I28" s="64">
        <v>365395212</v>
      </c>
      <c r="J28" s="64">
        <v>116716359</v>
      </c>
      <c r="K28" s="64">
        <v>206432461</v>
      </c>
      <c r="L28" s="64">
        <v>141168413</v>
      </c>
      <c r="M28" s="64">
        <v>464317233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829712445</v>
      </c>
      <c r="W28" s="64">
        <v>1129796876</v>
      </c>
      <c r="X28" s="64">
        <v>-300084431</v>
      </c>
      <c r="Y28" s="65">
        <v>-26.56</v>
      </c>
      <c r="Z28" s="66">
        <v>2259593749</v>
      </c>
    </row>
    <row r="29" spans="1:26" ht="13.5">
      <c r="A29" s="62" t="s">
        <v>103</v>
      </c>
      <c r="B29" s="18">
        <v>8245378</v>
      </c>
      <c r="C29" s="18">
        <v>0</v>
      </c>
      <c r="D29" s="63">
        <v>64736316</v>
      </c>
      <c r="E29" s="64">
        <v>64736316</v>
      </c>
      <c r="F29" s="64">
        <v>446459</v>
      </c>
      <c r="G29" s="64">
        <v>328189</v>
      </c>
      <c r="H29" s="64">
        <v>251108</v>
      </c>
      <c r="I29" s="64">
        <v>1025756</v>
      </c>
      <c r="J29" s="64">
        <v>744841</v>
      </c>
      <c r="K29" s="64">
        <v>690985</v>
      </c>
      <c r="L29" s="64">
        <v>4199020</v>
      </c>
      <c r="M29" s="64">
        <v>5634846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6660602</v>
      </c>
      <c r="W29" s="64">
        <v>32368158</v>
      </c>
      <c r="X29" s="64">
        <v>-25707556</v>
      </c>
      <c r="Y29" s="65">
        <v>-79.42</v>
      </c>
      <c r="Z29" s="66">
        <v>64736316</v>
      </c>
    </row>
    <row r="30" spans="1:26" ht="13.5">
      <c r="A30" s="62" t="s">
        <v>48</v>
      </c>
      <c r="B30" s="18">
        <v>21224424</v>
      </c>
      <c r="C30" s="18">
        <v>0</v>
      </c>
      <c r="D30" s="63">
        <v>306825000</v>
      </c>
      <c r="E30" s="64">
        <v>306825000</v>
      </c>
      <c r="F30" s="64">
        <v>4778935</v>
      </c>
      <c r="G30" s="64">
        <v>8609622</v>
      </c>
      <c r="H30" s="64">
        <v>5981529</v>
      </c>
      <c r="I30" s="64">
        <v>19370086</v>
      </c>
      <c r="J30" s="64">
        <v>5206351</v>
      </c>
      <c r="K30" s="64">
        <v>8627722</v>
      </c>
      <c r="L30" s="64">
        <v>10193426</v>
      </c>
      <c r="M30" s="64">
        <v>24027499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43397585</v>
      </c>
      <c r="W30" s="64">
        <v>153412500</v>
      </c>
      <c r="X30" s="64">
        <v>-110014915</v>
      </c>
      <c r="Y30" s="65">
        <v>-71.71</v>
      </c>
      <c r="Z30" s="66">
        <v>306825000</v>
      </c>
    </row>
    <row r="31" spans="1:26" ht="13.5">
      <c r="A31" s="62" t="s">
        <v>49</v>
      </c>
      <c r="B31" s="18">
        <v>62650833</v>
      </c>
      <c r="C31" s="18">
        <v>0</v>
      </c>
      <c r="D31" s="63">
        <v>737358295</v>
      </c>
      <c r="E31" s="64">
        <v>737358295</v>
      </c>
      <c r="F31" s="64">
        <v>11270754</v>
      </c>
      <c r="G31" s="64">
        <v>33526193</v>
      </c>
      <c r="H31" s="64">
        <v>49553235</v>
      </c>
      <c r="I31" s="64">
        <v>94350182</v>
      </c>
      <c r="J31" s="64">
        <v>112437621</v>
      </c>
      <c r="K31" s="64">
        <v>41822727</v>
      </c>
      <c r="L31" s="64">
        <v>42881340</v>
      </c>
      <c r="M31" s="64">
        <v>197141688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291491870</v>
      </c>
      <c r="W31" s="64">
        <v>368679149</v>
      </c>
      <c r="X31" s="64">
        <v>-77187279</v>
      </c>
      <c r="Y31" s="65">
        <v>-20.94</v>
      </c>
      <c r="Z31" s="66">
        <v>737358295</v>
      </c>
    </row>
    <row r="32" spans="1:26" ht="13.5">
      <c r="A32" s="74" t="s">
        <v>50</v>
      </c>
      <c r="B32" s="21">
        <f>SUM(B28:B31)</f>
        <v>385597662</v>
      </c>
      <c r="C32" s="21">
        <f>SUM(C28:C31)</f>
        <v>0</v>
      </c>
      <c r="D32" s="103">
        <f aca="true" t="shared" si="5" ref="D32:Z32">SUM(D28:D31)</f>
        <v>3368513360</v>
      </c>
      <c r="E32" s="104">
        <f t="shared" si="5"/>
        <v>3368513360</v>
      </c>
      <c r="F32" s="104">
        <f t="shared" si="5"/>
        <v>96317037</v>
      </c>
      <c r="G32" s="104">
        <f t="shared" si="5"/>
        <v>157716679</v>
      </c>
      <c r="H32" s="104">
        <f t="shared" si="5"/>
        <v>226107520</v>
      </c>
      <c r="I32" s="104">
        <f t="shared" si="5"/>
        <v>480141236</v>
      </c>
      <c r="J32" s="104">
        <f t="shared" si="5"/>
        <v>235105172</v>
      </c>
      <c r="K32" s="104">
        <f t="shared" si="5"/>
        <v>257573895</v>
      </c>
      <c r="L32" s="104">
        <f t="shared" si="5"/>
        <v>198442199</v>
      </c>
      <c r="M32" s="104">
        <f t="shared" si="5"/>
        <v>691121266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1171262502</v>
      </c>
      <c r="W32" s="104">
        <f t="shared" si="5"/>
        <v>1684256683</v>
      </c>
      <c r="X32" s="104">
        <f t="shared" si="5"/>
        <v>-512994181</v>
      </c>
      <c r="Y32" s="105">
        <f>+IF(W32&lt;&gt;0,(X32/W32)*100,0)</f>
        <v>-30.458194773866303</v>
      </c>
      <c r="Z32" s="106">
        <f t="shared" si="5"/>
        <v>3368513360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1840105829</v>
      </c>
      <c r="C35" s="18">
        <v>0</v>
      </c>
      <c r="D35" s="63">
        <v>5104883415</v>
      </c>
      <c r="E35" s="64">
        <v>5104883415</v>
      </c>
      <c r="F35" s="64">
        <v>1314724436</v>
      </c>
      <c r="G35" s="64">
        <v>1326283231</v>
      </c>
      <c r="H35" s="64">
        <v>1089401504</v>
      </c>
      <c r="I35" s="64">
        <v>1089401504</v>
      </c>
      <c r="J35" s="64">
        <v>1336150020</v>
      </c>
      <c r="K35" s="64">
        <v>1728110494</v>
      </c>
      <c r="L35" s="64">
        <v>2379185049</v>
      </c>
      <c r="M35" s="64">
        <v>2379185049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2379185049</v>
      </c>
      <c r="W35" s="64">
        <v>2552441710</v>
      </c>
      <c r="X35" s="64">
        <v>-173256661</v>
      </c>
      <c r="Y35" s="65">
        <v>-6.79</v>
      </c>
      <c r="Z35" s="66">
        <v>5104883415</v>
      </c>
    </row>
    <row r="36" spans="1:26" ht="13.5">
      <c r="A36" s="62" t="s">
        <v>53</v>
      </c>
      <c r="B36" s="18">
        <v>14648498190</v>
      </c>
      <c r="C36" s="18">
        <v>0</v>
      </c>
      <c r="D36" s="63">
        <v>20641962345</v>
      </c>
      <c r="E36" s="64">
        <v>20641962345</v>
      </c>
      <c r="F36" s="64">
        <v>15581185117</v>
      </c>
      <c r="G36" s="64">
        <v>15174287027</v>
      </c>
      <c r="H36" s="64">
        <v>10249343512</v>
      </c>
      <c r="I36" s="64">
        <v>10249343512</v>
      </c>
      <c r="J36" s="64">
        <v>11178612208</v>
      </c>
      <c r="K36" s="64">
        <v>10965577246</v>
      </c>
      <c r="L36" s="64">
        <v>19126057289</v>
      </c>
      <c r="M36" s="64">
        <v>19126057289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19126057289</v>
      </c>
      <c r="W36" s="64">
        <v>10320981176</v>
      </c>
      <c r="X36" s="64">
        <v>8805076113</v>
      </c>
      <c r="Y36" s="65">
        <v>85.31</v>
      </c>
      <c r="Z36" s="66">
        <v>20641962345</v>
      </c>
    </row>
    <row r="37" spans="1:26" ht="13.5">
      <c r="A37" s="62" t="s">
        <v>54</v>
      </c>
      <c r="B37" s="18">
        <v>2002315797</v>
      </c>
      <c r="C37" s="18">
        <v>0</v>
      </c>
      <c r="D37" s="63">
        <v>2486388505</v>
      </c>
      <c r="E37" s="64">
        <v>2486388505</v>
      </c>
      <c r="F37" s="64">
        <v>2234142804</v>
      </c>
      <c r="G37" s="64">
        <v>1410216822</v>
      </c>
      <c r="H37" s="64">
        <v>1553843791</v>
      </c>
      <c r="I37" s="64">
        <v>1553843791</v>
      </c>
      <c r="J37" s="64">
        <v>1845656205</v>
      </c>
      <c r="K37" s="64">
        <v>2033078443</v>
      </c>
      <c r="L37" s="64">
        <v>3159986951</v>
      </c>
      <c r="M37" s="64">
        <v>3159986951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3159986951</v>
      </c>
      <c r="W37" s="64">
        <v>1243194254</v>
      </c>
      <c r="X37" s="64">
        <v>1916792697</v>
      </c>
      <c r="Y37" s="65">
        <v>154.18</v>
      </c>
      <c r="Z37" s="66">
        <v>2486388505</v>
      </c>
    </row>
    <row r="38" spans="1:26" ht="13.5">
      <c r="A38" s="62" t="s">
        <v>55</v>
      </c>
      <c r="B38" s="18">
        <v>867299219</v>
      </c>
      <c r="C38" s="18">
        <v>0</v>
      </c>
      <c r="D38" s="63">
        <v>2076591864</v>
      </c>
      <c r="E38" s="64">
        <v>2076591864</v>
      </c>
      <c r="F38" s="64">
        <v>1001716483</v>
      </c>
      <c r="G38" s="64">
        <v>965097018</v>
      </c>
      <c r="H38" s="64">
        <v>360404029</v>
      </c>
      <c r="I38" s="64">
        <v>360404029</v>
      </c>
      <c r="J38" s="64">
        <v>359941231</v>
      </c>
      <c r="K38" s="64">
        <v>448862614</v>
      </c>
      <c r="L38" s="64">
        <v>740736437</v>
      </c>
      <c r="M38" s="64">
        <v>740736437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740736437</v>
      </c>
      <c r="W38" s="64">
        <v>1038295933</v>
      </c>
      <c r="X38" s="64">
        <v>-297559496</v>
      </c>
      <c r="Y38" s="65">
        <v>-28.66</v>
      </c>
      <c r="Z38" s="66">
        <v>2076591864</v>
      </c>
    </row>
    <row r="39" spans="1:26" ht="13.5">
      <c r="A39" s="62" t="s">
        <v>56</v>
      </c>
      <c r="B39" s="18">
        <v>13618989003</v>
      </c>
      <c r="C39" s="18">
        <v>0</v>
      </c>
      <c r="D39" s="63">
        <v>21183865392</v>
      </c>
      <c r="E39" s="64">
        <v>21183865392</v>
      </c>
      <c r="F39" s="64">
        <v>13660050266</v>
      </c>
      <c r="G39" s="64">
        <v>14125256418</v>
      </c>
      <c r="H39" s="64">
        <v>9424497197</v>
      </c>
      <c r="I39" s="64">
        <v>9424497197</v>
      </c>
      <c r="J39" s="64">
        <v>10309164791</v>
      </c>
      <c r="K39" s="64">
        <v>10211746683</v>
      </c>
      <c r="L39" s="64">
        <v>17604518949</v>
      </c>
      <c r="M39" s="64">
        <v>17604518949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17604518949</v>
      </c>
      <c r="W39" s="64">
        <v>10591932698</v>
      </c>
      <c r="X39" s="64">
        <v>7012586251</v>
      </c>
      <c r="Y39" s="65">
        <v>66.21</v>
      </c>
      <c r="Z39" s="66">
        <v>21183865392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1100617638</v>
      </c>
      <c r="C42" s="18">
        <v>0</v>
      </c>
      <c r="D42" s="63">
        <v>2948294305</v>
      </c>
      <c r="E42" s="64">
        <v>2948294305</v>
      </c>
      <c r="F42" s="64">
        <v>1365532382</v>
      </c>
      <c r="G42" s="64">
        <v>-235702416</v>
      </c>
      <c r="H42" s="64">
        <v>-223225597</v>
      </c>
      <c r="I42" s="64">
        <v>906604369</v>
      </c>
      <c r="J42" s="64">
        <v>111601539</v>
      </c>
      <c r="K42" s="64">
        <v>323543925</v>
      </c>
      <c r="L42" s="64">
        <v>-83045149</v>
      </c>
      <c r="M42" s="64">
        <v>352100315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1258704684</v>
      </c>
      <c r="W42" s="64">
        <v>2593158300</v>
      </c>
      <c r="X42" s="64">
        <v>-1334453616</v>
      </c>
      <c r="Y42" s="65">
        <v>-51.46</v>
      </c>
      <c r="Z42" s="66">
        <v>2948294305</v>
      </c>
    </row>
    <row r="43" spans="1:26" ht="13.5">
      <c r="A43" s="62" t="s">
        <v>59</v>
      </c>
      <c r="B43" s="18">
        <v>-65288955</v>
      </c>
      <c r="C43" s="18">
        <v>0</v>
      </c>
      <c r="D43" s="63">
        <v>-2904235692</v>
      </c>
      <c r="E43" s="64">
        <v>-2904235692</v>
      </c>
      <c r="F43" s="64">
        <v>-251064979</v>
      </c>
      <c r="G43" s="64">
        <v>-125527999</v>
      </c>
      <c r="H43" s="64">
        <v>-151063817</v>
      </c>
      <c r="I43" s="64">
        <v>-527656795</v>
      </c>
      <c r="J43" s="64">
        <v>-199929017</v>
      </c>
      <c r="K43" s="64">
        <v>-234653681</v>
      </c>
      <c r="L43" s="64">
        <v>-260322776</v>
      </c>
      <c r="M43" s="64">
        <v>-694905474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-1222562269</v>
      </c>
      <c r="W43" s="64">
        <v>-1080992118</v>
      </c>
      <c r="X43" s="64">
        <v>-141570151</v>
      </c>
      <c r="Y43" s="65">
        <v>13.1</v>
      </c>
      <c r="Z43" s="66">
        <v>-2904235692</v>
      </c>
    </row>
    <row r="44" spans="1:26" ht="13.5">
      <c r="A44" s="62" t="s">
        <v>60</v>
      </c>
      <c r="B44" s="18">
        <v>-20707124</v>
      </c>
      <c r="C44" s="18">
        <v>0</v>
      </c>
      <c r="D44" s="63">
        <v>163106684</v>
      </c>
      <c r="E44" s="64">
        <v>163106684</v>
      </c>
      <c r="F44" s="64">
        <v>-2306672</v>
      </c>
      <c r="G44" s="64">
        <v>34959564</v>
      </c>
      <c r="H44" s="64">
        <v>-3196707</v>
      </c>
      <c r="I44" s="64">
        <v>29456185</v>
      </c>
      <c r="J44" s="64">
        <v>-558214</v>
      </c>
      <c r="K44" s="64">
        <v>-27005260</v>
      </c>
      <c r="L44" s="64">
        <v>-599679</v>
      </c>
      <c r="M44" s="64">
        <v>-28163153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1293032</v>
      </c>
      <c r="W44" s="64">
        <v>224675913</v>
      </c>
      <c r="X44" s="64">
        <v>-223382881</v>
      </c>
      <c r="Y44" s="65">
        <v>-99.42</v>
      </c>
      <c r="Z44" s="66">
        <v>163106684</v>
      </c>
    </row>
    <row r="45" spans="1:26" ht="13.5">
      <c r="A45" s="74" t="s">
        <v>61</v>
      </c>
      <c r="B45" s="21">
        <v>1770449157</v>
      </c>
      <c r="C45" s="21">
        <v>0</v>
      </c>
      <c r="D45" s="103">
        <v>1921049762</v>
      </c>
      <c r="E45" s="104">
        <v>1921049762</v>
      </c>
      <c r="F45" s="104">
        <v>2766538620</v>
      </c>
      <c r="G45" s="104">
        <v>2440267769</v>
      </c>
      <c r="H45" s="104">
        <v>2062781648</v>
      </c>
      <c r="I45" s="104">
        <v>2062781648</v>
      </c>
      <c r="J45" s="104">
        <v>1973895956</v>
      </c>
      <c r="K45" s="104">
        <v>2035780940</v>
      </c>
      <c r="L45" s="104">
        <v>1691813336</v>
      </c>
      <c r="M45" s="104">
        <v>1691813336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1691813336</v>
      </c>
      <c r="W45" s="104">
        <v>3450726560</v>
      </c>
      <c r="X45" s="104">
        <v>-1758913224</v>
      </c>
      <c r="Y45" s="105">
        <v>-50.97</v>
      </c>
      <c r="Z45" s="106">
        <v>1921049762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4"/>
      <c r="R47" s="124"/>
      <c r="S47" s="124"/>
      <c r="T47" s="124"/>
      <c r="U47" s="124"/>
      <c r="V47" s="123" t="s">
        <v>94</v>
      </c>
      <c r="W47" s="123" t="s">
        <v>95</v>
      </c>
      <c r="X47" s="123" t="s">
        <v>96</v>
      </c>
      <c r="Y47" s="123" t="s">
        <v>97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679032258</v>
      </c>
      <c r="C49" s="56">
        <v>0</v>
      </c>
      <c r="D49" s="133">
        <v>334440214</v>
      </c>
      <c r="E49" s="58">
        <v>211304288</v>
      </c>
      <c r="F49" s="58">
        <v>0</v>
      </c>
      <c r="G49" s="58">
        <v>0</v>
      </c>
      <c r="H49" s="58">
        <v>0</v>
      </c>
      <c r="I49" s="58">
        <v>966920806</v>
      </c>
      <c r="J49" s="58">
        <v>0</v>
      </c>
      <c r="K49" s="58">
        <v>0</v>
      </c>
      <c r="L49" s="58">
        <v>0</v>
      </c>
      <c r="M49" s="58">
        <v>139377036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444773876</v>
      </c>
      <c r="W49" s="58">
        <v>494910908</v>
      </c>
      <c r="X49" s="58">
        <v>3638268891</v>
      </c>
      <c r="Y49" s="58">
        <v>6909028277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146953283</v>
      </c>
      <c r="C51" s="56">
        <v>0</v>
      </c>
      <c r="D51" s="133">
        <v>50811339</v>
      </c>
      <c r="E51" s="58">
        <v>48664105</v>
      </c>
      <c r="F51" s="58">
        <v>0</v>
      </c>
      <c r="G51" s="58">
        <v>0</v>
      </c>
      <c r="H51" s="58">
        <v>0</v>
      </c>
      <c r="I51" s="58">
        <v>67088252</v>
      </c>
      <c r="J51" s="58">
        <v>0</v>
      </c>
      <c r="K51" s="58">
        <v>0</v>
      </c>
      <c r="L51" s="58">
        <v>0</v>
      </c>
      <c r="M51" s="58">
        <v>73494436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75245516</v>
      </c>
      <c r="W51" s="58">
        <v>65005025</v>
      </c>
      <c r="X51" s="58">
        <v>302956410</v>
      </c>
      <c r="Y51" s="58">
        <v>830218366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95.33561656155129</v>
      </c>
      <c r="C58" s="5">
        <f>IF(C67=0,0,+(C76/C67)*100)</f>
        <v>0</v>
      </c>
      <c r="D58" s="6">
        <f aca="true" t="shared" si="6" ref="D58:Z58">IF(D67=0,0,+(D76/D67)*100)</f>
        <v>88.44417798016899</v>
      </c>
      <c r="E58" s="7">
        <f t="shared" si="6"/>
        <v>88.44417798016899</v>
      </c>
      <c r="F58" s="7">
        <f t="shared" si="6"/>
        <v>82.24967153866514</v>
      </c>
      <c r="G58" s="7">
        <f t="shared" si="6"/>
        <v>78.8005504883791</v>
      </c>
      <c r="H58" s="7">
        <f t="shared" si="6"/>
        <v>89.5462037913792</v>
      </c>
      <c r="I58" s="7">
        <f t="shared" si="6"/>
        <v>83.23343742727141</v>
      </c>
      <c r="J58" s="7">
        <f t="shared" si="6"/>
        <v>94.51787289518609</v>
      </c>
      <c r="K58" s="7">
        <f t="shared" si="6"/>
        <v>90.05098957264254</v>
      </c>
      <c r="L58" s="7">
        <f t="shared" si="6"/>
        <v>74.08539527051349</v>
      </c>
      <c r="M58" s="7">
        <f t="shared" si="6"/>
        <v>86.25501425452693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84.59675453821083</v>
      </c>
      <c r="W58" s="7">
        <f t="shared" si="6"/>
        <v>89.28944710189627</v>
      </c>
      <c r="X58" s="7">
        <f t="shared" si="6"/>
        <v>0</v>
      </c>
      <c r="Y58" s="7">
        <f t="shared" si="6"/>
        <v>0</v>
      </c>
      <c r="Z58" s="8">
        <f t="shared" si="6"/>
        <v>88.44417798016899</v>
      </c>
    </row>
    <row r="59" spans="1:26" ht="13.5">
      <c r="A59" s="36" t="s">
        <v>31</v>
      </c>
      <c r="B59" s="9">
        <f aca="true" t="shared" si="7" ref="B59:Z66">IF(B68=0,0,+(B77/B68)*100)</f>
        <v>88.69257692338543</v>
      </c>
      <c r="C59" s="9">
        <f t="shared" si="7"/>
        <v>0</v>
      </c>
      <c r="D59" s="2">
        <f t="shared" si="7"/>
        <v>90.94925826840516</v>
      </c>
      <c r="E59" s="10">
        <f t="shared" si="7"/>
        <v>90.94925826840516</v>
      </c>
      <c r="F59" s="10">
        <f t="shared" si="7"/>
        <v>97.04447167357114</v>
      </c>
      <c r="G59" s="10">
        <f t="shared" si="7"/>
        <v>51.81470421924478</v>
      </c>
      <c r="H59" s="10">
        <f t="shared" si="7"/>
        <v>94.70955673194467</v>
      </c>
      <c r="I59" s="10">
        <f t="shared" si="7"/>
        <v>79.35331130090793</v>
      </c>
      <c r="J59" s="10">
        <f t="shared" si="7"/>
        <v>120.85042033062075</v>
      </c>
      <c r="K59" s="10">
        <f t="shared" si="7"/>
        <v>-1261.5319814352724</v>
      </c>
      <c r="L59" s="10">
        <f t="shared" si="7"/>
        <v>75.21332940865196</v>
      </c>
      <c r="M59" s="10">
        <f t="shared" si="7"/>
        <v>159.89275832215762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103.76973313668734</v>
      </c>
      <c r="W59" s="10">
        <f t="shared" si="7"/>
        <v>90.6729168078137</v>
      </c>
      <c r="X59" s="10">
        <f t="shared" si="7"/>
        <v>0</v>
      </c>
      <c r="Y59" s="10">
        <f t="shared" si="7"/>
        <v>0</v>
      </c>
      <c r="Z59" s="11">
        <f t="shared" si="7"/>
        <v>90.94925826840516</v>
      </c>
    </row>
    <row r="60" spans="1:26" ht="13.5">
      <c r="A60" s="37" t="s">
        <v>32</v>
      </c>
      <c r="B60" s="12">
        <f t="shared" si="7"/>
        <v>99.3496546057882</v>
      </c>
      <c r="C60" s="12">
        <f t="shared" si="7"/>
        <v>0</v>
      </c>
      <c r="D60" s="3">
        <f t="shared" si="7"/>
        <v>89.79979345540109</v>
      </c>
      <c r="E60" s="13">
        <f t="shared" si="7"/>
        <v>89.79979345540109</v>
      </c>
      <c r="F60" s="13">
        <f t="shared" si="7"/>
        <v>80.14397671963144</v>
      </c>
      <c r="G60" s="13">
        <f t="shared" si="7"/>
        <v>87.26744628008053</v>
      </c>
      <c r="H60" s="13">
        <f t="shared" si="7"/>
        <v>90.72864893391174</v>
      </c>
      <c r="I60" s="13">
        <f t="shared" si="7"/>
        <v>85.80044272385787</v>
      </c>
      <c r="J60" s="13">
        <f t="shared" si="7"/>
        <v>91.81201669009013</v>
      </c>
      <c r="K60" s="13">
        <f t="shared" si="7"/>
        <v>74.94974033131804</v>
      </c>
      <c r="L60" s="13">
        <f t="shared" si="7"/>
        <v>75.73180286157155</v>
      </c>
      <c r="M60" s="13">
        <f t="shared" si="7"/>
        <v>80.03669443817427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83.0621359622473</v>
      </c>
      <c r="W60" s="13">
        <f t="shared" si="7"/>
        <v>91.03267254332566</v>
      </c>
      <c r="X60" s="13">
        <f t="shared" si="7"/>
        <v>0</v>
      </c>
      <c r="Y60" s="13">
        <f t="shared" si="7"/>
        <v>0</v>
      </c>
      <c r="Z60" s="14">
        <f t="shared" si="7"/>
        <v>89.79979345540109</v>
      </c>
    </row>
    <row r="61" spans="1:26" ht="13.5">
      <c r="A61" s="38" t="s">
        <v>106</v>
      </c>
      <c r="B61" s="12">
        <f t="shared" si="7"/>
        <v>100.78066450007388</v>
      </c>
      <c r="C61" s="12">
        <f t="shared" si="7"/>
        <v>0</v>
      </c>
      <c r="D61" s="3">
        <f t="shared" si="7"/>
        <v>90.8562954353146</v>
      </c>
      <c r="E61" s="13">
        <f t="shared" si="7"/>
        <v>90.8562954353146</v>
      </c>
      <c r="F61" s="13">
        <f t="shared" si="7"/>
        <v>85.93649787549973</v>
      </c>
      <c r="G61" s="13">
        <f t="shared" si="7"/>
        <v>80.78271967221802</v>
      </c>
      <c r="H61" s="13">
        <f t="shared" si="7"/>
        <v>106.58324791782803</v>
      </c>
      <c r="I61" s="13">
        <f t="shared" si="7"/>
        <v>89.79527712303582</v>
      </c>
      <c r="J61" s="13">
        <f t="shared" si="7"/>
        <v>108.2174365253716</v>
      </c>
      <c r="K61" s="13">
        <f t="shared" si="7"/>
        <v>104.64091330985232</v>
      </c>
      <c r="L61" s="13">
        <f t="shared" si="7"/>
        <v>77.69747024244748</v>
      </c>
      <c r="M61" s="13">
        <f t="shared" si="7"/>
        <v>96.42770029135526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92.5994770472351</v>
      </c>
      <c r="W61" s="13">
        <f t="shared" si="7"/>
        <v>93.08061842923841</v>
      </c>
      <c r="X61" s="13">
        <f t="shared" si="7"/>
        <v>0</v>
      </c>
      <c r="Y61" s="13">
        <f t="shared" si="7"/>
        <v>0</v>
      </c>
      <c r="Z61" s="14">
        <f t="shared" si="7"/>
        <v>90.8562954353146</v>
      </c>
    </row>
    <row r="62" spans="1:26" ht="13.5">
      <c r="A62" s="38" t="s">
        <v>107</v>
      </c>
      <c r="B62" s="12">
        <f t="shared" si="7"/>
        <v>87.75891914774714</v>
      </c>
      <c r="C62" s="12">
        <f t="shared" si="7"/>
        <v>0</v>
      </c>
      <c r="D62" s="3">
        <f t="shared" si="7"/>
        <v>91.26091675930702</v>
      </c>
      <c r="E62" s="13">
        <f t="shared" si="7"/>
        <v>91.26091675930702</v>
      </c>
      <c r="F62" s="13">
        <f t="shared" si="7"/>
        <v>61.60498175067758</v>
      </c>
      <c r="G62" s="13">
        <f t="shared" si="7"/>
        <v>114.56392967327372</v>
      </c>
      <c r="H62" s="13">
        <f t="shared" si="7"/>
        <v>53.2278156913218</v>
      </c>
      <c r="I62" s="13">
        <f t="shared" si="7"/>
        <v>69.21744622380935</v>
      </c>
      <c r="J62" s="13">
        <f t="shared" si="7"/>
        <v>53.137097807293955</v>
      </c>
      <c r="K62" s="13">
        <f t="shared" si="7"/>
        <v>36.594756843155885</v>
      </c>
      <c r="L62" s="13">
        <f t="shared" si="7"/>
        <v>68.4230182702778</v>
      </c>
      <c r="M62" s="13">
        <f t="shared" si="7"/>
        <v>48.725327331257276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57.127193431073906</v>
      </c>
      <c r="W62" s="13">
        <f t="shared" si="7"/>
        <v>91.15810190311413</v>
      </c>
      <c r="X62" s="13">
        <f t="shared" si="7"/>
        <v>0</v>
      </c>
      <c r="Y62" s="13">
        <f t="shared" si="7"/>
        <v>0</v>
      </c>
      <c r="Z62" s="14">
        <f t="shared" si="7"/>
        <v>91.26091675930702</v>
      </c>
    </row>
    <row r="63" spans="1:26" ht="13.5">
      <c r="A63" s="38" t="s">
        <v>108</v>
      </c>
      <c r="B63" s="12">
        <f t="shared" si="7"/>
        <v>73.29861792021377</v>
      </c>
      <c r="C63" s="12">
        <f t="shared" si="7"/>
        <v>0</v>
      </c>
      <c r="D63" s="3">
        <f t="shared" si="7"/>
        <v>87.32008140586265</v>
      </c>
      <c r="E63" s="13">
        <f t="shared" si="7"/>
        <v>87.32008140586265</v>
      </c>
      <c r="F63" s="13">
        <f t="shared" si="7"/>
        <v>76.02980171538101</v>
      </c>
      <c r="G63" s="13">
        <f t="shared" si="7"/>
        <v>69.47387921645014</v>
      </c>
      <c r="H63" s="13">
        <f t="shared" si="7"/>
        <v>69.90910942864559</v>
      </c>
      <c r="I63" s="13">
        <f t="shared" si="7"/>
        <v>71.86205026220868</v>
      </c>
      <c r="J63" s="13">
        <f t="shared" si="7"/>
        <v>65.54079657926596</v>
      </c>
      <c r="K63" s="13">
        <f t="shared" si="7"/>
        <v>50.81072641651873</v>
      </c>
      <c r="L63" s="13">
        <f t="shared" si="7"/>
        <v>59.007124142740864</v>
      </c>
      <c r="M63" s="13">
        <f t="shared" si="7"/>
        <v>57.66245912951645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64.54977151357582</v>
      </c>
      <c r="W63" s="13">
        <f t="shared" si="7"/>
        <v>88.01961058537859</v>
      </c>
      <c r="X63" s="13">
        <f t="shared" si="7"/>
        <v>0</v>
      </c>
      <c r="Y63" s="13">
        <f t="shared" si="7"/>
        <v>0</v>
      </c>
      <c r="Z63" s="14">
        <f t="shared" si="7"/>
        <v>87.32008140586265</v>
      </c>
    </row>
    <row r="64" spans="1:26" ht="13.5">
      <c r="A64" s="38" t="s">
        <v>109</v>
      </c>
      <c r="B64" s="12">
        <f t="shared" si="7"/>
        <v>86.1857405046234</v>
      </c>
      <c r="C64" s="12">
        <f t="shared" si="7"/>
        <v>0</v>
      </c>
      <c r="D64" s="3">
        <f t="shared" si="7"/>
        <v>84.36625932961947</v>
      </c>
      <c r="E64" s="13">
        <f t="shared" si="7"/>
        <v>84.36625932961947</v>
      </c>
      <c r="F64" s="13">
        <f t="shared" si="7"/>
        <v>60.323215798743014</v>
      </c>
      <c r="G64" s="13">
        <f t="shared" si="7"/>
        <v>63.43881831249889</v>
      </c>
      <c r="H64" s="13">
        <f t="shared" si="7"/>
        <v>72.6494343661383</v>
      </c>
      <c r="I64" s="13">
        <f t="shared" si="7"/>
        <v>65.09617973768403</v>
      </c>
      <c r="J64" s="13">
        <f t="shared" si="7"/>
        <v>60.12649706995072</v>
      </c>
      <c r="K64" s="13">
        <f t="shared" si="7"/>
        <v>34.37109868494456</v>
      </c>
      <c r="L64" s="13">
        <f t="shared" si="7"/>
        <v>52.63456083049387</v>
      </c>
      <c r="M64" s="13">
        <f t="shared" si="7"/>
        <v>46.0391790894225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54.553851448242554</v>
      </c>
      <c r="W64" s="13">
        <f t="shared" si="7"/>
        <v>77.73704394622106</v>
      </c>
      <c r="X64" s="13">
        <f t="shared" si="7"/>
        <v>0</v>
      </c>
      <c r="Y64" s="13">
        <f t="shared" si="7"/>
        <v>0</v>
      </c>
      <c r="Z64" s="14">
        <f t="shared" si="7"/>
        <v>84.36625932961947</v>
      </c>
    </row>
    <row r="65" spans="1:26" ht="13.5">
      <c r="A65" s="38" t="s">
        <v>110</v>
      </c>
      <c r="B65" s="12">
        <f t="shared" si="7"/>
        <v>281.81314090624994</v>
      </c>
      <c r="C65" s="12">
        <f t="shared" si="7"/>
        <v>0</v>
      </c>
      <c r="D65" s="3">
        <f t="shared" si="7"/>
        <v>78.61196095924797</v>
      </c>
      <c r="E65" s="13">
        <f t="shared" si="7"/>
        <v>78.61196095924797</v>
      </c>
      <c r="F65" s="13">
        <f t="shared" si="7"/>
        <v>155.59087983955078</v>
      </c>
      <c r="G65" s="13">
        <f t="shared" si="7"/>
        <v>978.0768232332359</v>
      </c>
      <c r="H65" s="13">
        <f t="shared" si="7"/>
        <v>178.36851999153126</v>
      </c>
      <c r="I65" s="13">
        <f t="shared" si="7"/>
        <v>320.0003554017438</v>
      </c>
      <c r="J65" s="13">
        <f t="shared" si="7"/>
        <v>570.4302337643621</v>
      </c>
      <c r="K65" s="13">
        <f t="shared" si="7"/>
        <v>381.16583975494456</v>
      </c>
      <c r="L65" s="13">
        <f t="shared" si="7"/>
        <v>695.0072810152909</v>
      </c>
      <c r="M65" s="13">
        <f t="shared" si="7"/>
        <v>492.52509637600593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400.6669986549181</v>
      </c>
      <c r="W65" s="13">
        <f t="shared" si="7"/>
        <v>86.92000538761026</v>
      </c>
      <c r="X65" s="13">
        <f t="shared" si="7"/>
        <v>0</v>
      </c>
      <c r="Y65" s="13">
        <f t="shared" si="7"/>
        <v>0</v>
      </c>
      <c r="Z65" s="14">
        <f t="shared" si="7"/>
        <v>78.61196095924797</v>
      </c>
    </row>
    <row r="66" spans="1:26" ht="13.5">
      <c r="A66" s="39" t="s">
        <v>111</v>
      </c>
      <c r="B66" s="15">
        <f t="shared" si="7"/>
        <v>41.08341726383105</v>
      </c>
      <c r="C66" s="15">
        <f t="shared" si="7"/>
        <v>0</v>
      </c>
      <c r="D66" s="4">
        <f t="shared" si="7"/>
        <v>60.8090525213125</v>
      </c>
      <c r="E66" s="16">
        <f t="shared" si="7"/>
        <v>60.8090525213125</v>
      </c>
      <c r="F66" s="16">
        <f t="shared" si="7"/>
        <v>43.95908715274038</v>
      </c>
      <c r="G66" s="16">
        <f t="shared" si="7"/>
        <v>49.174238415890706</v>
      </c>
      <c r="H66" s="16">
        <f t="shared" si="7"/>
        <v>56.692667162493684</v>
      </c>
      <c r="I66" s="16">
        <f t="shared" si="7"/>
        <v>50.47711182076022</v>
      </c>
      <c r="J66" s="16">
        <f t="shared" si="7"/>
        <v>48.851669678780304</v>
      </c>
      <c r="K66" s="16">
        <f t="shared" si="7"/>
        <v>53.13964985304901</v>
      </c>
      <c r="L66" s="16">
        <f t="shared" si="7"/>
        <v>43.88328455772631</v>
      </c>
      <c r="M66" s="16">
        <f t="shared" si="7"/>
        <v>48.460685797820496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49.48416681779207</v>
      </c>
      <c r="W66" s="16">
        <f t="shared" si="7"/>
        <v>59.344296697093334</v>
      </c>
      <c r="X66" s="16">
        <f t="shared" si="7"/>
        <v>0</v>
      </c>
      <c r="Y66" s="16">
        <f t="shared" si="7"/>
        <v>0</v>
      </c>
      <c r="Z66" s="17">
        <f t="shared" si="7"/>
        <v>60.8090525213125</v>
      </c>
    </row>
    <row r="67" spans="1:26" ht="13.5" hidden="1">
      <c r="A67" s="40" t="s">
        <v>112</v>
      </c>
      <c r="B67" s="23">
        <v>2185307026</v>
      </c>
      <c r="C67" s="23"/>
      <c r="D67" s="24">
        <v>6674160468</v>
      </c>
      <c r="E67" s="25">
        <v>6674160468</v>
      </c>
      <c r="F67" s="25">
        <v>639524284</v>
      </c>
      <c r="G67" s="25">
        <v>610226869</v>
      </c>
      <c r="H67" s="25">
        <v>528169221</v>
      </c>
      <c r="I67" s="25">
        <v>1777920374</v>
      </c>
      <c r="J67" s="25">
        <v>461470311</v>
      </c>
      <c r="K67" s="25">
        <v>523581168</v>
      </c>
      <c r="L67" s="25">
        <v>476643118</v>
      </c>
      <c r="M67" s="25">
        <v>1461694597</v>
      </c>
      <c r="N67" s="25"/>
      <c r="O67" s="25"/>
      <c r="P67" s="25"/>
      <c r="Q67" s="25"/>
      <c r="R67" s="25"/>
      <c r="S67" s="25"/>
      <c r="T67" s="25"/>
      <c r="U67" s="25"/>
      <c r="V67" s="25">
        <v>3239614971</v>
      </c>
      <c r="W67" s="25">
        <v>3337080246</v>
      </c>
      <c r="X67" s="25"/>
      <c r="Y67" s="24"/>
      <c r="Z67" s="26">
        <v>6674160468</v>
      </c>
    </row>
    <row r="68" spans="1:26" ht="13.5" hidden="1">
      <c r="A68" s="36" t="s">
        <v>31</v>
      </c>
      <c r="B68" s="18">
        <v>372255002</v>
      </c>
      <c r="C68" s="18"/>
      <c r="D68" s="19">
        <v>1079754598</v>
      </c>
      <c r="E68" s="20">
        <v>1079754598</v>
      </c>
      <c r="F68" s="20">
        <v>125857058</v>
      </c>
      <c r="G68" s="20">
        <v>122660127</v>
      </c>
      <c r="H68" s="20">
        <v>74974814</v>
      </c>
      <c r="I68" s="20">
        <v>323491999</v>
      </c>
      <c r="J68" s="20">
        <v>77792096</v>
      </c>
      <c r="K68" s="20">
        <v>-6259397</v>
      </c>
      <c r="L68" s="20">
        <v>69203070</v>
      </c>
      <c r="M68" s="20">
        <v>140735769</v>
      </c>
      <c r="N68" s="20"/>
      <c r="O68" s="20"/>
      <c r="P68" s="20"/>
      <c r="Q68" s="20"/>
      <c r="R68" s="20"/>
      <c r="S68" s="20"/>
      <c r="T68" s="20"/>
      <c r="U68" s="20"/>
      <c r="V68" s="20">
        <v>464227768</v>
      </c>
      <c r="W68" s="20">
        <v>539877301</v>
      </c>
      <c r="X68" s="20"/>
      <c r="Y68" s="19"/>
      <c r="Z68" s="22">
        <v>1079754598</v>
      </c>
    </row>
    <row r="69" spans="1:26" ht="13.5" hidden="1">
      <c r="A69" s="37" t="s">
        <v>32</v>
      </c>
      <c r="B69" s="18">
        <v>1730589945</v>
      </c>
      <c r="C69" s="18"/>
      <c r="D69" s="19">
        <v>5239508589</v>
      </c>
      <c r="E69" s="20">
        <v>5239508589</v>
      </c>
      <c r="F69" s="20">
        <v>492100113</v>
      </c>
      <c r="G69" s="20">
        <v>466090749</v>
      </c>
      <c r="H69" s="20">
        <v>426076078</v>
      </c>
      <c r="I69" s="20">
        <v>1384266940</v>
      </c>
      <c r="J69" s="20">
        <v>360161506</v>
      </c>
      <c r="K69" s="20">
        <v>508802598</v>
      </c>
      <c r="L69" s="20">
        <v>383926587</v>
      </c>
      <c r="M69" s="20">
        <v>1252890691</v>
      </c>
      <c r="N69" s="20"/>
      <c r="O69" s="20"/>
      <c r="P69" s="20"/>
      <c r="Q69" s="20"/>
      <c r="R69" s="20"/>
      <c r="S69" s="20"/>
      <c r="T69" s="20"/>
      <c r="U69" s="20"/>
      <c r="V69" s="20">
        <v>2637157631</v>
      </c>
      <c r="W69" s="20">
        <v>2619754304</v>
      </c>
      <c r="X69" s="20"/>
      <c r="Y69" s="19"/>
      <c r="Z69" s="22">
        <v>5239508589</v>
      </c>
    </row>
    <row r="70" spans="1:26" ht="13.5" hidden="1">
      <c r="A70" s="38" t="s">
        <v>106</v>
      </c>
      <c r="B70" s="18">
        <v>1120193886</v>
      </c>
      <c r="C70" s="18"/>
      <c r="D70" s="19">
        <v>3129753832</v>
      </c>
      <c r="E70" s="20">
        <v>3129753832</v>
      </c>
      <c r="F70" s="20">
        <v>341131516</v>
      </c>
      <c r="G70" s="20">
        <v>358458756</v>
      </c>
      <c r="H70" s="20">
        <v>270847585</v>
      </c>
      <c r="I70" s="20">
        <v>970437857</v>
      </c>
      <c r="J70" s="20">
        <v>213649183</v>
      </c>
      <c r="K70" s="20">
        <v>252152760</v>
      </c>
      <c r="L70" s="20">
        <v>245050479</v>
      </c>
      <c r="M70" s="20">
        <v>710852422</v>
      </c>
      <c r="N70" s="20"/>
      <c r="O70" s="20"/>
      <c r="P70" s="20"/>
      <c r="Q70" s="20"/>
      <c r="R70" s="20"/>
      <c r="S70" s="20"/>
      <c r="T70" s="20"/>
      <c r="U70" s="20"/>
      <c r="V70" s="20">
        <v>1681290279</v>
      </c>
      <c r="W70" s="20">
        <v>1564876917</v>
      </c>
      <c r="X70" s="20"/>
      <c r="Y70" s="19"/>
      <c r="Z70" s="22">
        <v>3129753832</v>
      </c>
    </row>
    <row r="71" spans="1:26" ht="13.5" hidden="1">
      <c r="A71" s="38" t="s">
        <v>107</v>
      </c>
      <c r="B71" s="18">
        <v>391909698</v>
      </c>
      <c r="C71" s="18"/>
      <c r="D71" s="19">
        <v>1161546517</v>
      </c>
      <c r="E71" s="20">
        <v>1161546517</v>
      </c>
      <c r="F71" s="20">
        <v>90442262</v>
      </c>
      <c r="G71" s="20">
        <v>50946037</v>
      </c>
      <c r="H71" s="20">
        <v>101424177</v>
      </c>
      <c r="I71" s="20">
        <v>242812476</v>
      </c>
      <c r="J71" s="20">
        <v>92455804</v>
      </c>
      <c r="K71" s="20">
        <v>171835447</v>
      </c>
      <c r="L71" s="20">
        <v>85114962</v>
      </c>
      <c r="M71" s="20">
        <v>349406213</v>
      </c>
      <c r="N71" s="20"/>
      <c r="O71" s="20"/>
      <c r="P71" s="20"/>
      <c r="Q71" s="20"/>
      <c r="R71" s="20"/>
      <c r="S71" s="20"/>
      <c r="T71" s="20"/>
      <c r="U71" s="20"/>
      <c r="V71" s="20">
        <v>592218689</v>
      </c>
      <c r="W71" s="20">
        <v>580773262</v>
      </c>
      <c r="X71" s="20"/>
      <c r="Y71" s="19"/>
      <c r="Z71" s="22">
        <v>1161546517</v>
      </c>
    </row>
    <row r="72" spans="1:26" ht="13.5" hidden="1">
      <c r="A72" s="38" t="s">
        <v>108</v>
      </c>
      <c r="B72" s="18">
        <v>86281560</v>
      </c>
      <c r="C72" s="18"/>
      <c r="D72" s="19">
        <v>419336383</v>
      </c>
      <c r="E72" s="20">
        <v>419336383</v>
      </c>
      <c r="F72" s="20">
        <v>28624661</v>
      </c>
      <c r="G72" s="20">
        <v>28852025</v>
      </c>
      <c r="H72" s="20">
        <v>25805647</v>
      </c>
      <c r="I72" s="20">
        <v>83282333</v>
      </c>
      <c r="J72" s="20">
        <v>25946244</v>
      </c>
      <c r="K72" s="20">
        <v>35188751</v>
      </c>
      <c r="L72" s="20">
        <v>27286090</v>
      </c>
      <c r="M72" s="20">
        <v>88421085</v>
      </c>
      <c r="N72" s="20"/>
      <c r="O72" s="20"/>
      <c r="P72" s="20"/>
      <c r="Q72" s="20"/>
      <c r="R72" s="20"/>
      <c r="S72" s="20"/>
      <c r="T72" s="20"/>
      <c r="U72" s="20"/>
      <c r="V72" s="20">
        <v>171703418</v>
      </c>
      <c r="W72" s="20">
        <v>209668193</v>
      </c>
      <c r="X72" s="20"/>
      <c r="Y72" s="19"/>
      <c r="Z72" s="22">
        <v>419336383</v>
      </c>
    </row>
    <row r="73" spans="1:26" ht="13.5" hidden="1">
      <c r="A73" s="38" t="s">
        <v>109</v>
      </c>
      <c r="B73" s="18">
        <v>96792738</v>
      </c>
      <c r="C73" s="18"/>
      <c r="D73" s="19">
        <v>339400097</v>
      </c>
      <c r="E73" s="20">
        <v>339400097</v>
      </c>
      <c r="F73" s="20">
        <v>27169959</v>
      </c>
      <c r="G73" s="20">
        <v>25526478</v>
      </c>
      <c r="H73" s="20">
        <v>22770030</v>
      </c>
      <c r="I73" s="20">
        <v>75466467</v>
      </c>
      <c r="J73" s="20">
        <v>24890537</v>
      </c>
      <c r="K73" s="20">
        <v>43953128</v>
      </c>
      <c r="L73" s="20">
        <v>24594137</v>
      </c>
      <c r="M73" s="20">
        <v>93437802</v>
      </c>
      <c r="N73" s="20"/>
      <c r="O73" s="20"/>
      <c r="P73" s="20"/>
      <c r="Q73" s="20"/>
      <c r="R73" s="20"/>
      <c r="S73" s="20"/>
      <c r="T73" s="20"/>
      <c r="U73" s="20"/>
      <c r="V73" s="20">
        <v>168904269</v>
      </c>
      <c r="W73" s="20">
        <v>169700052</v>
      </c>
      <c r="X73" s="20"/>
      <c r="Y73" s="19"/>
      <c r="Z73" s="22">
        <v>339400097</v>
      </c>
    </row>
    <row r="74" spans="1:26" ht="13.5" hidden="1">
      <c r="A74" s="38" t="s">
        <v>110</v>
      </c>
      <c r="B74" s="18">
        <v>35412063</v>
      </c>
      <c r="C74" s="18"/>
      <c r="D74" s="19">
        <v>189471760</v>
      </c>
      <c r="E74" s="20">
        <v>189471760</v>
      </c>
      <c r="F74" s="20">
        <v>4731715</v>
      </c>
      <c r="G74" s="20">
        <v>2307453</v>
      </c>
      <c r="H74" s="20">
        <v>5228639</v>
      </c>
      <c r="I74" s="20">
        <v>12267807</v>
      </c>
      <c r="J74" s="20">
        <v>3219738</v>
      </c>
      <c r="K74" s="20">
        <v>5672512</v>
      </c>
      <c r="L74" s="20">
        <v>1880919</v>
      </c>
      <c r="M74" s="20">
        <v>10773169</v>
      </c>
      <c r="N74" s="20"/>
      <c r="O74" s="20"/>
      <c r="P74" s="20"/>
      <c r="Q74" s="20"/>
      <c r="R74" s="20"/>
      <c r="S74" s="20"/>
      <c r="T74" s="20"/>
      <c r="U74" s="20"/>
      <c r="V74" s="20">
        <v>23040976</v>
      </c>
      <c r="W74" s="20">
        <v>94735880</v>
      </c>
      <c r="X74" s="20"/>
      <c r="Y74" s="19"/>
      <c r="Z74" s="22">
        <v>189471760</v>
      </c>
    </row>
    <row r="75" spans="1:26" ht="13.5" hidden="1">
      <c r="A75" s="39" t="s">
        <v>111</v>
      </c>
      <c r="B75" s="27">
        <v>82462079</v>
      </c>
      <c r="C75" s="27"/>
      <c r="D75" s="28">
        <v>354897281</v>
      </c>
      <c r="E75" s="29">
        <v>354897281</v>
      </c>
      <c r="F75" s="29">
        <v>21567113</v>
      </c>
      <c r="G75" s="29">
        <v>21475993</v>
      </c>
      <c r="H75" s="29">
        <v>27118329</v>
      </c>
      <c r="I75" s="29">
        <v>70161435</v>
      </c>
      <c r="J75" s="29">
        <v>23516709</v>
      </c>
      <c r="K75" s="29">
        <v>21037967</v>
      </c>
      <c r="L75" s="29">
        <v>23513461</v>
      </c>
      <c r="M75" s="29">
        <v>68068137</v>
      </c>
      <c r="N75" s="29"/>
      <c r="O75" s="29"/>
      <c r="P75" s="29"/>
      <c r="Q75" s="29"/>
      <c r="R75" s="29"/>
      <c r="S75" s="29"/>
      <c r="T75" s="29"/>
      <c r="U75" s="29"/>
      <c r="V75" s="29">
        <v>138229572</v>
      </c>
      <c r="W75" s="29">
        <v>177448641</v>
      </c>
      <c r="X75" s="29"/>
      <c r="Y75" s="28"/>
      <c r="Z75" s="30">
        <v>354897281</v>
      </c>
    </row>
    <row r="76" spans="1:26" ht="13.5" hidden="1">
      <c r="A76" s="41" t="s">
        <v>113</v>
      </c>
      <c r="B76" s="31">
        <v>2083375927</v>
      </c>
      <c r="C76" s="31"/>
      <c r="D76" s="32">
        <v>5902906363</v>
      </c>
      <c r="E76" s="33">
        <v>5902906363</v>
      </c>
      <c r="F76" s="33">
        <v>526006623</v>
      </c>
      <c r="G76" s="33">
        <v>480862132</v>
      </c>
      <c r="H76" s="33">
        <v>472955487</v>
      </c>
      <c r="I76" s="33">
        <v>1479824242</v>
      </c>
      <c r="J76" s="33">
        <v>436171922</v>
      </c>
      <c r="K76" s="33">
        <v>471490023</v>
      </c>
      <c r="L76" s="33">
        <v>353122938</v>
      </c>
      <c r="M76" s="33">
        <v>1260784883</v>
      </c>
      <c r="N76" s="33"/>
      <c r="O76" s="33"/>
      <c r="P76" s="33"/>
      <c r="Q76" s="33"/>
      <c r="R76" s="33"/>
      <c r="S76" s="33"/>
      <c r="T76" s="33"/>
      <c r="U76" s="33"/>
      <c r="V76" s="33">
        <v>2740609125</v>
      </c>
      <c r="W76" s="33">
        <v>2979660501</v>
      </c>
      <c r="X76" s="33"/>
      <c r="Y76" s="32"/>
      <c r="Z76" s="34">
        <v>5902906363</v>
      </c>
    </row>
    <row r="77" spans="1:26" ht="13.5" hidden="1">
      <c r="A77" s="36" t="s">
        <v>31</v>
      </c>
      <c r="B77" s="18">
        <v>330162554</v>
      </c>
      <c r="C77" s="18"/>
      <c r="D77" s="19">
        <v>982028798</v>
      </c>
      <c r="E77" s="20">
        <v>982028798</v>
      </c>
      <c r="F77" s="20">
        <v>122137317</v>
      </c>
      <c r="G77" s="20">
        <v>63555982</v>
      </c>
      <c r="H77" s="20">
        <v>71008314</v>
      </c>
      <c r="I77" s="20">
        <v>256701613</v>
      </c>
      <c r="J77" s="20">
        <v>94012075</v>
      </c>
      <c r="K77" s="20">
        <v>78964295</v>
      </c>
      <c r="L77" s="20">
        <v>52049933</v>
      </c>
      <c r="M77" s="20">
        <v>225026303</v>
      </c>
      <c r="N77" s="20"/>
      <c r="O77" s="20"/>
      <c r="P77" s="20"/>
      <c r="Q77" s="20"/>
      <c r="R77" s="20"/>
      <c r="S77" s="20"/>
      <c r="T77" s="20"/>
      <c r="U77" s="20"/>
      <c r="V77" s="20">
        <v>481727916</v>
      </c>
      <c r="W77" s="20">
        <v>489522496</v>
      </c>
      <c r="X77" s="20"/>
      <c r="Y77" s="19"/>
      <c r="Z77" s="22">
        <v>982028798</v>
      </c>
    </row>
    <row r="78" spans="1:26" ht="13.5" hidden="1">
      <c r="A78" s="37" t="s">
        <v>32</v>
      </c>
      <c r="B78" s="18">
        <v>1719335133</v>
      </c>
      <c r="C78" s="18"/>
      <c r="D78" s="19">
        <v>4705067891</v>
      </c>
      <c r="E78" s="20">
        <v>4705067891</v>
      </c>
      <c r="F78" s="20">
        <v>394388600</v>
      </c>
      <c r="G78" s="20">
        <v>406745494</v>
      </c>
      <c r="H78" s="20">
        <v>386573069</v>
      </c>
      <c r="I78" s="20">
        <v>1187707163</v>
      </c>
      <c r="J78" s="20">
        <v>330671542</v>
      </c>
      <c r="K78" s="20">
        <v>381346226</v>
      </c>
      <c r="L78" s="20">
        <v>290754526</v>
      </c>
      <c r="M78" s="20">
        <v>1002772294</v>
      </c>
      <c r="N78" s="20"/>
      <c r="O78" s="20"/>
      <c r="P78" s="20"/>
      <c r="Q78" s="20"/>
      <c r="R78" s="20"/>
      <c r="S78" s="20"/>
      <c r="T78" s="20"/>
      <c r="U78" s="20"/>
      <c r="V78" s="20">
        <v>2190479457</v>
      </c>
      <c r="W78" s="20">
        <v>2384832357</v>
      </c>
      <c r="X78" s="20"/>
      <c r="Y78" s="19"/>
      <c r="Z78" s="22">
        <v>4705067891</v>
      </c>
    </row>
    <row r="79" spans="1:26" ht="13.5" hidden="1">
      <c r="A79" s="38" t="s">
        <v>106</v>
      </c>
      <c r="B79" s="18">
        <v>1128938842</v>
      </c>
      <c r="C79" s="18"/>
      <c r="D79" s="19">
        <v>2843578388</v>
      </c>
      <c r="E79" s="20">
        <v>2843578388</v>
      </c>
      <c r="F79" s="20">
        <v>293156478</v>
      </c>
      <c r="G79" s="20">
        <v>289572732</v>
      </c>
      <c r="H79" s="20">
        <v>288678153</v>
      </c>
      <c r="I79" s="20">
        <v>871407363</v>
      </c>
      <c r="J79" s="20">
        <v>231205669</v>
      </c>
      <c r="K79" s="20">
        <v>263854951</v>
      </c>
      <c r="L79" s="20">
        <v>190398023</v>
      </c>
      <c r="M79" s="20">
        <v>685458643</v>
      </c>
      <c r="N79" s="20"/>
      <c r="O79" s="20"/>
      <c r="P79" s="20"/>
      <c r="Q79" s="20"/>
      <c r="R79" s="20"/>
      <c r="S79" s="20"/>
      <c r="T79" s="20"/>
      <c r="U79" s="20"/>
      <c r="V79" s="20">
        <v>1556866006</v>
      </c>
      <c r="W79" s="20">
        <v>1456597112</v>
      </c>
      <c r="X79" s="20"/>
      <c r="Y79" s="19"/>
      <c r="Z79" s="22">
        <v>2843578388</v>
      </c>
    </row>
    <row r="80" spans="1:26" ht="13.5" hidden="1">
      <c r="A80" s="38" t="s">
        <v>107</v>
      </c>
      <c r="B80" s="18">
        <v>343935715</v>
      </c>
      <c r="C80" s="18"/>
      <c r="D80" s="19">
        <v>1060038000</v>
      </c>
      <c r="E80" s="20">
        <v>1060038000</v>
      </c>
      <c r="F80" s="20">
        <v>55716939</v>
      </c>
      <c r="G80" s="20">
        <v>58365782</v>
      </c>
      <c r="H80" s="20">
        <v>53985874</v>
      </c>
      <c r="I80" s="20">
        <v>168068595</v>
      </c>
      <c r="J80" s="20">
        <v>49128331</v>
      </c>
      <c r="K80" s="20">
        <v>62882764</v>
      </c>
      <c r="L80" s="20">
        <v>58238226</v>
      </c>
      <c r="M80" s="20">
        <v>170249321</v>
      </c>
      <c r="N80" s="20"/>
      <c r="O80" s="20"/>
      <c r="P80" s="20"/>
      <c r="Q80" s="20"/>
      <c r="R80" s="20"/>
      <c r="S80" s="20"/>
      <c r="T80" s="20"/>
      <c r="U80" s="20"/>
      <c r="V80" s="20">
        <v>338317916</v>
      </c>
      <c r="W80" s="20">
        <v>529421882</v>
      </c>
      <c r="X80" s="20"/>
      <c r="Y80" s="19"/>
      <c r="Z80" s="22">
        <v>1060038000</v>
      </c>
    </row>
    <row r="81" spans="1:26" ht="13.5" hidden="1">
      <c r="A81" s="38" t="s">
        <v>108</v>
      </c>
      <c r="B81" s="18">
        <v>63243191</v>
      </c>
      <c r="C81" s="18"/>
      <c r="D81" s="19">
        <v>366164871</v>
      </c>
      <c r="E81" s="20">
        <v>366164871</v>
      </c>
      <c r="F81" s="20">
        <v>21763273</v>
      </c>
      <c r="G81" s="20">
        <v>20044621</v>
      </c>
      <c r="H81" s="20">
        <v>18040498</v>
      </c>
      <c r="I81" s="20">
        <v>59848392</v>
      </c>
      <c r="J81" s="20">
        <v>17005375</v>
      </c>
      <c r="K81" s="20">
        <v>17879660</v>
      </c>
      <c r="L81" s="20">
        <v>16100737</v>
      </c>
      <c r="M81" s="20">
        <v>50985772</v>
      </c>
      <c r="N81" s="20"/>
      <c r="O81" s="20"/>
      <c r="P81" s="20"/>
      <c r="Q81" s="20"/>
      <c r="R81" s="20"/>
      <c r="S81" s="20"/>
      <c r="T81" s="20"/>
      <c r="U81" s="20"/>
      <c r="V81" s="20">
        <v>110834164</v>
      </c>
      <c r="W81" s="20">
        <v>184549127</v>
      </c>
      <c r="X81" s="20"/>
      <c r="Y81" s="19"/>
      <c r="Z81" s="22">
        <v>366164871</v>
      </c>
    </row>
    <row r="82" spans="1:26" ht="13.5" hidden="1">
      <c r="A82" s="38" t="s">
        <v>109</v>
      </c>
      <c r="B82" s="18">
        <v>83421538</v>
      </c>
      <c r="C82" s="18"/>
      <c r="D82" s="19">
        <v>286339166</v>
      </c>
      <c r="E82" s="20">
        <v>286339166</v>
      </c>
      <c r="F82" s="20">
        <v>16389793</v>
      </c>
      <c r="G82" s="20">
        <v>16193696</v>
      </c>
      <c r="H82" s="20">
        <v>16542298</v>
      </c>
      <c r="I82" s="20">
        <v>49125787</v>
      </c>
      <c r="J82" s="20">
        <v>14965808</v>
      </c>
      <c r="K82" s="20">
        <v>15107173</v>
      </c>
      <c r="L82" s="20">
        <v>12945016</v>
      </c>
      <c r="M82" s="20">
        <v>43017997</v>
      </c>
      <c r="N82" s="20"/>
      <c r="O82" s="20"/>
      <c r="P82" s="20"/>
      <c r="Q82" s="20"/>
      <c r="R82" s="20"/>
      <c r="S82" s="20"/>
      <c r="T82" s="20"/>
      <c r="U82" s="20"/>
      <c r="V82" s="20">
        <v>92143784</v>
      </c>
      <c r="W82" s="20">
        <v>131919804</v>
      </c>
      <c r="X82" s="20"/>
      <c r="Y82" s="19"/>
      <c r="Z82" s="22">
        <v>286339166</v>
      </c>
    </row>
    <row r="83" spans="1:26" ht="13.5" hidden="1">
      <c r="A83" s="38" t="s">
        <v>110</v>
      </c>
      <c r="B83" s="18">
        <v>99795847</v>
      </c>
      <c r="C83" s="18"/>
      <c r="D83" s="19">
        <v>148947466</v>
      </c>
      <c r="E83" s="20">
        <v>148947466</v>
      </c>
      <c r="F83" s="20">
        <v>7362117</v>
      </c>
      <c r="G83" s="20">
        <v>22568663</v>
      </c>
      <c r="H83" s="20">
        <v>9326246</v>
      </c>
      <c r="I83" s="20">
        <v>39257026</v>
      </c>
      <c r="J83" s="20">
        <v>18366359</v>
      </c>
      <c r="K83" s="20">
        <v>21621678</v>
      </c>
      <c r="L83" s="20">
        <v>13072524</v>
      </c>
      <c r="M83" s="20">
        <v>53060561</v>
      </c>
      <c r="N83" s="20"/>
      <c r="O83" s="20"/>
      <c r="P83" s="20"/>
      <c r="Q83" s="20"/>
      <c r="R83" s="20"/>
      <c r="S83" s="20"/>
      <c r="T83" s="20"/>
      <c r="U83" s="20"/>
      <c r="V83" s="20">
        <v>92317587</v>
      </c>
      <c r="W83" s="20">
        <v>82344432</v>
      </c>
      <c r="X83" s="20"/>
      <c r="Y83" s="19"/>
      <c r="Z83" s="22">
        <v>148947466</v>
      </c>
    </row>
    <row r="84" spans="1:26" ht="13.5" hidden="1">
      <c r="A84" s="39" t="s">
        <v>111</v>
      </c>
      <c r="B84" s="27">
        <v>33878240</v>
      </c>
      <c r="C84" s="27"/>
      <c r="D84" s="28">
        <v>215809674</v>
      </c>
      <c r="E84" s="29">
        <v>215809674</v>
      </c>
      <c r="F84" s="29">
        <v>9480706</v>
      </c>
      <c r="G84" s="29">
        <v>10560656</v>
      </c>
      <c r="H84" s="29">
        <v>15374104</v>
      </c>
      <c r="I84" s="29">
        <v>35415466</v>
      </c>
      <c r="J84" s="29">
        <v>11488305</v>
      </c>
      <c r="K84" s="29">
        <v>11179502</v>
      </c>
      <c r="L84" s="29">
        <v>10318479</v>
      </c>
      <c r="M84" s="29">
        <v>32986286</v>
      </c>
      <c r="N84" s="29"/>
      <c r="O84" s="29"/>
      <c r="P84" s="29"/>
      <c r="Q84" s="29"/>
      <c r="R84" s="29"/>
      <c r="S84" s="29"/>
      <c r="T84" s="29"/>
      <c r="U84" s="29"/>
      <c r="V84" s="29">
        <v>68401752</v>
      </c>
      <c r="W84" s="29">
        <v>105305648</v>
      </c>
      <c r="X84" s="29"/>
      <c r="Y84" s="28"/>
      <c r="Z84" s="30">
        <v>215809674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176946435</v>
      </c>
      <c r="E5" s="64">
        <v>176946435</v>
      </c>
      <c r="F5" s="64">
        <v>14615847</v>
      </c>
      <c r="G5" s="64">
        <v>14501677</v>
      </c>
      <c r="H5" s="64">
        <v>13674363</v>
      </c>
      <c r="I5" s="64">
        <v>42791887</v>
      </c>
      <c r="J5" s="64">
        <v>14125198</v>
      </c>
      <c r="K5" s="64">
        <v>14721575</v>
      </c>
      <c r="L5" s="64">
        <v>14766339</v>
      </c>
      <c r="M5" s="64">
        <v>43613112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86404999</v>
      </c>
      <c r="W5" s="64">
        <v>88473218</v>
      </c>
      <c r="X5" s="64">
        <v>-2068219</v>
      </c>
      <c r="Y5" s="65">
        <v>-2.34</v>
      </c>
      <c r="Z5" s="66">
        <v>176946435</v>
      </c>
    </row>
    <row r="6" spans="1:26" ht="13.5">
      <c r="A6" s="62" t="s">
        <v>32</v>
      </c>
      <c r="B6" s="18">
        <v>0</v>
      </c>
      <c r="C6" s="18">
        <v>0</v>
      </c>
      <c r="D6" s="63">
        <v>1855852150</v>
      </c>
      <c r="E6" s="64">
        <v>1855852150</v>
      </c>
      <c r="F6" s="64">
        <v>207833448</v>
      </c>
      <c r="G6" s="64">
        <v>193223347</v>
      </c>
      <c r="H6" s="64">
        <v>138833127</v>
      </c>
      <c r="I6" s="64">
        <v>539889922</v>
      </c>
      <c r="J6" s="64">
        <v>153266377</v>
      </c>
      <c r="K6" s="64">
        <v>142705576</v>
      </c>
      <c r="L6" s="64">
        <v>136949770</v>
      </c>
      <c r="M6" s="64">
        <v>432921723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972811645</v>
      </c>
      <c r="W6" s="64">
        <v>927926075</v>
      </c>
      <c r="X6" s="64">
        <v>44885570</v>
      </c>
      <c r="Y6" s="65">
        <v>4.84</v>
      </c>
      <c r="Z6" s="66">
        <v>1855852150</v>
      </c>
    </row>
    <row r="7" spans="1:26" ht="13.5">
      <c r="A7" s="62" t="s">
        <v>33</v>
      </c>
      <c r="B7" s="18">
        <v>0</v>
      </c>
      <c r="C7" s="18">
        <v>0</v>
      </c>
      <c r="D7" s="63">
        <v>69977259</v>
      </c>
      <c r="E7" s="64">
        <v>69977259</v>
      </c>
      <c r="F7" s="64">
        <v>4306602</v>
      </c>
      <c r="G7" s="64">
        <v>3337316</v>
      </c>
      <c r="H7" s="64">
        <v>6213907</v>
      </c>
      <c r="I7" s="64">
        <v>13857825</v>
      </c>
      <c r="J7" s="64">
        <v>1476987</v>
      </c>
      <c r="K7" s="64">
        <v>0</v>
      </c>
      <c r="L7" s="64">
        <v>1190893</v>
      </c>
      <c r="M7" s="64">
        <v>2667880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16525705</v>
      </c>
      <c r="W7" s="64">
        <v>34988630</v>
      </c>
      <c r="X7" s="64">
        <v>-18462925</v>
      </c>
      <c r="Y7" s="65">
        <v>-52.77</v>
      </c>
      <c r="Z7" s="66">
        <v>69977259</v>
      </c>
    </row>
    <row r="8" spans="1:26" ht="13.5">
      <c r="A8" s="62" t="s">
        <v>34</v>
      </c>
      <c r="B8" s="18">
        <v>0</v>
      </c>
      <c r="C8" s="18">
        <v>0</v>
      </c>
      <c r="D8" s="63">
        <v>336582790</v>
      </c>
      <c r="E8" s="64">
        <v>336582790</v>
      </c>
      <c r="F8" s="64">
        <v>101449520</v>
      </c>
      <c r="G8" s="64">
        <v>4186000</v>
      </c>
      <c r="H8" s="64">
        <v>0</v>
      </c>
      <c r="I8" s="64">
        <v>105635520</v>
      </c>
      <c r="J8" s="64">
        <v>455197</v>
      </c>
      <c r="K8" s="64">
        <v>0</v>
      </c>
      <c r="L8" s="64">
        <v>94372000</v>
      </c>
      <c r="M8" s="64">
        <v>94827197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200462717</v>
      </c>
      <c r="W8" s="64">
        <v>168291395</v>
      </c>
      <c r="X8" s="64">
        <v>32171322</v>
      </c>
      <c r="Y8" s="65">
        <v>19.12</v>
      </c>
      <c r="Z8" s="66">
        <v>336582790</v>
      </c>
    </row>
    <row r="9" spans="1:26" ht="13.5">
      <c r="A9" s="62" t="s">
        <v>35</v>
      </c>
      <c r="B9" s="18">
        <v>0</v>
      </c>
      <c r="C9" s="18">
        <v>0</v>
      </c>
      <c r="D9" s="63">
        <v>356234293</v>
      </c>
      <c r="E9" s="64">
        <v>356234293</v>
      </c>
      <c r="F9" s="64">
        <v>11233338</v>
      </c>
      <c r="G9" s="64">
        <v>15620455</v>
      </c>
      <c r="H9" s="64">
        <v>11503913</v>
      </c>
      <c r="I9" s="64">
        <v>38357706</v>
      </c>
      <c r="J9" s="64">
        <v>8194337</v>
      </c>
      <c r="K9" s="64">
        <v>17725232</v>
      </c>
      <c r="L9" s="64">
        <v>13343228</v>
      </c>
      <c r="M9" s="64">
        <v>39262797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77620503</v>
      </c>
      <c r="W9" s="64">
        <v>178117147</v>
      </c>
      <c r="X9" s="64">
        <v>-100496644</v>
      </c>
      <c r="Y9" s="65">
        <v>-56.42</v>
      </c>
      <c r="Z9" s="66">
        <v>356234293</v>
      </c>
    </row>
    <row r="10" spans="1:26" ht="25.5">
      <c r="A10" s="67" t="s">
        <v>98</v>
      </c>
      <c r="B10" s="68">
        <f>SUM(B5:B9)</f>
        <v>0</v>
      </c>
      <c r="C10" s="68">
        <f>SUM(C5:C9)</f>
        <v>0</v>
      </c>
      <c r="D10" s="69">
        <f aca="true" t="shared" si="0" ref="D10:Z10">SUM(D5:D9)</f>
        <v>2795592927</v>
      </c>
      <c r="E10" s="70">
        <f t="shared" si="0"/>
        <v>2795592927</v>
      </c>
      <c r="F10" s="70">
        <f t="shared" si="0"/>
        <v>339438755</v>
      </c>
      <c r="G10" s="70">
        <f t="shared" si="0"/>
        <v>230868795</v>
      </c>
      <c r="H10" s="70">
        <f t="shared" si="0"/>
        <v>170225310</v>
      </c>
      <c r="I10" s="70">
        <f t="shared" si="0"/>
        <v>740532860</v>
      </c>
      <c r="J10" s="70">
        <f t="shared" si="0"/>
        <v>177518096</v>
      </c>
      <c r="K10" s="70">
        <f t="shared" si="0"/>
        <v>175152383</v>
      </c>
      <c r="L10" s="70">
        <f t="shared" si="0"/>
        <v>260622230</v>
      </c>
      <c r="M10" s="70">
        <f t="shared" si="0"/>
        <v>613292709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1353825569</v>
      </c>
      <c r="W10" s="70">
        <f t="shared" si="0"/>
        <v>1397796465</v>
      </c>
      <c r="X10" s="70">
        <f t="shared" si="0"/>
        <v>-43970896</v>
      </c>
      <c r="Y10" s="71">
        <f>+IF(W10&lt;&gt;0,(X10/W10)*100,0)</f>
        <v>-3.1457295179237703</v>
      </c>
      <c r="Z10" s="72">
        <f t="shared" si="0"/>
        <v>2795592927</v>
      </c>
    </row>
    <row r="11" spans="1:26" ht="13.5">
      <c r="A11" s="62" t="s">
        <v>36</v>
      </c>
      <c r="B11" s="18">
        <v>0</v>
      </c>
      <c r="C11" s="18">
        <v>0</v>
      </c>
      <c r="D11" s="63">
        <v>466205313</v>
      </c>
      <c r="E11" s="64">
        <v>466205313</v>
      </c>
      <c r="F11" s="64">
        <v>37009124</v>
      </c>
      <c r="G11" s="64">
        <v>36905308</v>
      </c>
      <c r="H11" s="64">
        <v>34155406</v>
      </c>
      <c r="I11" s="64">
        <v>108069838</v>
      </c>
      <c r="J11" s="64">
        <v>38701830</v>
      </c>
      <c r="K11" s="64">
        <v>0</v>
      </c>
      <c r="L11" s="64">
        <v>39045903</v>
      </c>
      <c r="M11" s="64">
        <v>77747733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185817571</v>
      </c>
      <c r="W11" s="64">
        <v>233102657</v>
      </c>
      <c r="X11" s="64">
        <v>-47285086</v>
      </c>
      <c r="Y11" s="65">
        <v>-20.29</v>
      </c>
      <c r="Z11" s="66">
        <v>466205313</v>
      </c>
    </row>
    <row r="12" spans="1:26" ht="13.5">
      <c r="A12" s="62" t="s">
        <v>37</v>
      </c>
      <c r="B12" s="18">
        <v>0</v>
      </c>
      <c r="C12" s="18">
        <v>0</v>
      </c>
      <c r="D12" s="63">
        <v>25481097</v>
      </c>
      <c r="E12" s="64">
        <v>25481097</v>
      </c>
      <c r="F12" s="64">
        <v>2184687</v>
      </c>
      <c r="G12" s="64">
        <v>2253856</v>
      </c>
      <c r="H12" s="64">
        <v>2056464</v>
      </c>
      <c r="I12" s="64">
        <v>6495007</v>
      </c>
      <c r="J12" s="64">
        <v>2069267</v>
      </c>
      <c r="K12" s="64">
        <v>2070707</v>
      </c>
      <c r="L12" s="64">
        <v>2111165</v>
      </c>
      <c r="M12" s="64">
        <v>6251139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12746146</v>
      </c>
      <c r="W12" s="64">
        <v>12740549</v>
      </c>
      <c r="X12" s="64">
        <v>5597</v>
      </c>
      <c r="Y12" s="65">
        <v>0.04</v>
      </c>
      <c r="Z12" s="66">
        <v>25481097</v>
      </c>
    </row>
    <row r="13" spans="1:26" ht="13.5">
      <c r="A13" s="62" t="s">
        <v>99</v>
      </c>
      <c r="B13" s="18">
        <v>0</v>
      </c>
      <c r="C13" s="18">
        <v>0</v>
      </c>
      <c r="D13" s="63">
        <v>421264363</v>
      </c>
      <c r="E13" s="64">
        <v>421264363</v>
      </c>
      <c r="F13" s="64">
        <v>8089544</v>
      </c>
      <c r="G13" s="64">
        <v>8089545</v>
      </c>
      <c r="H13" s="64">
        <v>8089545</v>
      </c>
      <c r="I13" s="64">
        <v>24268634</v>
      </c>
      <c r="J13" s="64">
        <v>8089545</v>
      </c>
      <c r="K13" s="64">
        <v>8089542</v>
      </c>
      <c r="L13" s="64">
        <v>8089500</v>
      </c>
      <c r="M13" s="64">
        <v>24268587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48537221</v>
      </c>
      <c r="W13" s="64">
        <v>210632182</v>
      </c>
      <c r="X13" s="64">
        <v>-162094961</v>
      </c>
      <c r="Y13" s="65">
        <v>-76.96</v>
      </c>
      <c r="Z13" s="66">
        <v>421264363</v>
      </c>
    </row>
    <row r="14" spans="1:26" ht="13.5">
      <c r="A14" s="62" t="s">
        <v>38</v>
      </c>
      <c r="B14" s="18">
        <v>0</v>
      </c>
      <c r="C14" s="18">
        <v>0</v>
      </c>
      <c r="D14" s="63">
        <v>48232011</v>
      </c>
      <c r="E14" s="64">
        <v>48232011</v>
      </c>
      <c r="F14" s="64">
        <v>0</v>
      </c>
      <c r="G14" s="64">
        <v>0</v>
      </c>
      <c r="H14" s="64">
        <v>842155</v>
      </c>
      <c r="I14" s="64">
        <v>842155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842155</v>
      </c>
      <c r="W14" s="64">
        <v>24116006</v>
      </c>
      <c r="X14" s="64">
        <v>-23273851</v>
      </c>
      <c r="Y14" s="65">
        <v>-96.51</v>
      </c>
      <c r="Z14" s="66">
        <v>48232011</v>
      </c>
    </row>
    <row r="15" spans="1:26" ht="13.5">
      <c r="A15" s="62" t="s">
        <v>39</v>
      </c>
      <c r="B15" s="18">
        <v>0</v>
      </c>
      <c r="C15" s="18">
        <v>0</v>
      </c>
      <c r="D15" s="63">
        <v>1181783069</v>
      </c>
      <c r="E15" s="64">
        <v>1181783069</v>
      </c>
      <c r="F15" s="64">
        <v>189983678</v>
      </c>
      <c r="G15" s="64">
        <v>129841090</v>
      </c>
      <c r="H15" s="64">
        <v>90188371</v>
      </c>
      <c r="I15" s="64">
        <v>410013139</v>
      </c>
      <c r="J15" s="64">
        <v>90988298</v>
      </c>
      <c r="K15" s="64">
        <v>212478283</v>
      </c>
      <c r="L15" s="64">
        <v>93295296</v>
      </c>
      <c r="M15" s="64">
        <v>396761877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806775016</v>
      </c>
      <c r="W15" s="64">
        <v>590891535</v>
      </c>
      <c r="X15" s="64">
        <v>215883481</v>
      </c>
      <c r="Y15" s="65">
        <v>36.54</v>
      </c>
      <c r="Z15" s="66">
        <v>1181783069</v>
      </c>
    </row>
    <row r="16" spans="1:26" ht="13.5">
      <c r="A16" s="73" t="s">
        <v>40</v>
      </c>
      <c r="B16" s="18">
        <v>0</v>
      </c>
      <c r="C16" s="18">
        <v>0</v>
      </c>
      <c r="D16" s="63">
        <v>476400</v>
      </c>
      <c r="E16" s="64">
        <v>476400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238200</v>
      </c>
      <c r="X16" s="64">
        <v>-238200</v>
      </c>
      <c r="Y16" s="65">
        <v>-100</v>
      </c>
      <c r="Z16" s="66">
        <v>476400</v>
      </c>
    </row>
    <row r="17" spans="1:26" ht="13.5">
      <c r="A17" s="62" t="s">
        <v>41</v>
      </c>
      <c r="B17" s="18">
        <v>0</v>
      </c>
      <c r="C17" s="18">
        <v>0</v>
      </c>
      <c r="D17" s="63">
        <v>630281327</v>
      </c>
      <c r="E17" s="64">
        <v>630281327</v>
      </c>
      <c r="F17" s="64">
        <v>18298682</v>
      </c>
      <c r="G17" s="64">
        <v>31066406</v>
      </c>
      <c r="H17" s="64">
        <v>38188154</v>
      </c>
      <c r="I17" s="64">
        <v>87553242</v>
      </c>
      <c r="J17" s="64">
        <v>52415706</v>
      </c>
      <c r="K17" s="64">
        <v>51876840</v>
      </c>
      <c r="L17" s="64">
        <v>47375085</v>
      </c>
      <c r="M17" s="64">
        <v>151667631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239220873</v>
      </c>
      <c r="W17" s="64">
        <v>315140664</v>
      </c>
      <c r="X17" s="64">
        <v>-75919791</v>
      </c>
      <c r="Y17" s="65">
        <v>-24.09</v>
      </c>
      <c r="Z17" s="66">
        <v>630281327</v>
      </c>
    </row>
    <row r="18" spans="1:26" ht="13.5">
      <c r="A18" s="74" t="s">
        <v>42</v>
      </c>
      <c r="B18" s="75">
        <f>SUM(B11:B17)</f>
        <v>0</v>
      </c>
      <c r="C18" s="75">
        <f>SUM(C11:C17)</f>
        <v>0</v>
      </c>
      <c r="D18" s="76">
        <f aca="true" t="shared" si="1" ref="D18:Z18">SUM(D11:D17)</f>
        <v>2773723580</v>
      </c>
      <c r="E18" s="77">
        <f t="shared" si="1"/>
        <v>2773723580</v>
      </c>
      <c r="F18" s="77">
        <f t="shared" si="1"/>
        <v>255565715</v>
      </c>
      <c r="G18" s="77">
        <f t="shared" si="1"/>
        <v>208156205</v>
      </c>
      <c r="H18" s="77">
        <f t="shared" si="1"/>
        <v>173520095</v>
      </c>
      <c r="I18" s="77">
        <f t="shared" si="1"/>
        <v>637242015</v>
      </c>
      <c r="J18" s="77">
        <f t="shared" si="1"/>
        <v>192264646</v>
      </c>
      <c r="K18" s="77">
        <f t="shared" si="1"/>
        <v>274515372</v>
      </c>
      <c r="L18" s="77">
        <f t="shared" si="1"/>
        <v>189916949</v>
      </c>
      <c r="M18" s="77">
        <f t="shared" si="1"/>
        <v>656696967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1293938982</v>
      </c>
      <c r="W18" s="77">
        <f t="shared" si="1"/>
        <v>1386861793</v>
      </c>
      <c r="X18" s="77">
        <f t="shared" si="1"/>
        <v>-92922811</v>
      </c>
      <c r="Y18" s="71">
        <f>+IF(W18&lt;&gt;0,(X18/W18)*100,0)</f>
        <v>-6.700221425740871</v>
      </c>
      <c r="Z18" s="78">
        <f t="shared" si="1"/>
        <v>2773723580</v>
      </c>
    </row>
    <row r="19" spans="1:26" ht="13.5">
      <c r="A19" s="74" t="s">
        <v>43</v>
      </c>
      <c r="B19" s="79">
        <f>+B10-B18</f>
        <v>0</v>
      </c>
      <c r="C19" s="79">
        <f>+C10-C18</f>
        <v>0</v>
      </c>
      <c r="D19" s="80">
        <f aca="true" t="shared" si="2" ref="D19:Z19">+D10-D18</f>
        <v>21869347</v>
      </c>
      <c r="E19" s="81">
        <f t="shared" si="2"/>
        <v>21869347</v>
      </c>
      <c r="F19" s="81">
        <f t="shared" si="2"/>
        <v>83873040</v>
      </c>
      <c r="G19" s="81">
        <f t="shared" si="2"/>
        <v>22712590</v>
      </c>
      <c r="H19" s="81">
        <f t="shared" si="2"/>
        <v>-3294785</v>
      </c>
      <c r="I19" s="81">
        <f t="shared" si="2"/>
        <v>103290845</v>
      </c>
      <c r="J19" s="81">
        <f t="shared" si="2"/>
        <v>-14746550</v>
      </c>
      <c r="K19" s="81">
        <f t="shared" si="2"/>
        <v>-99362989</v>
      </c>
      <c r="L19" s="81">
        <f t="shared" si="2"/>
        <v>70705281</v>
      </c>
      <c r="M19" s="81">
        <f t="shared" si="2"/>
        <v>-43404258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59886587</v>
      </c>
      <c r="W19" s="81">
        <f>IF(E10=E18,0,W10-W18)</f>
        <v>10934672</v>
      </c>
      <c r="X19" s="81">
        <f t="shared" si="2"/>
        <v>48951915</v>
      </c>
      <c r="Y19" s="82">
        <f>+IF(W19&lt;&gt;0,(X19/W19)*100,0)</f>
        <v>447.67611685105874</v>
      </c>
      <c r="Z19" s="83">
        <f t="shared" si="2"/>
        <v>21869347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19028480</v>
      </c>
      <c r="G20" s="64">
        <v>0</v>
      </c>
      <c r="H20" s="64">
        <v>0</v>
      </c>
      <c r="I20" s="64">
        <v>19028480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19028480</v>
      </c>
      <c r="W20" s="64">
        <v>0</v>
      </c>
      <c r="X20" s="64">
        <v>19028480</v>
      </c>
      <c r="Y20" s="65">
        <v>0</v>
      </c>
      <c r="Z20" s="66">
        <v>0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0</v>
      </c>
      <c r="C22" s="90">
        <f>SUM(C19:C21)</f>
        <v>0</v>
      </c>
      <c r="D22" s="91">
        <f aca="true" t="shared" si="3" ref="D22:Z22">SUM(D19:D21)</f>
        <v>21869347</v>
      </c>
      <c r="E22" s="92">
        <f t="shared" si="3"/>
        <v>21869347</v>
      </c>
      <c r="F22" s="92">
        <f t="shared" si="3"/>
        <v>102901520</v>
      </c>
      <c r="G22" s="92">
        <f t="shared" si="3"/>
        <v>22712590</v>
      </c>
      <c r="H22" s="92">
        <f t="shared" si="3"/>
        <v>-3294785</v>
      </c>
      <c r="I22" s="92">
        <f t="shared" si="3"/>
        <v>122319325</v>
      </c>
      <c r="J22" s="92">
        <f t="shared" si="3"/>
        <v>-14746550</v>
      </c>
      <c r="K22" s="92">
        <f t="shared" si="3"/>
        <v>-99362989</v>
      </c>
      <c r="L22" s="92">
        <f t="shared" si="3"/>
        <v>70705281</v>
      </c>
      <c r="M22" s="92">
        <f t="shared" si="3"/>
        <v>-43404258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78915067</v>
      </c>
      <c r="W22" s="92">
        <f t="shared" si="3"/>
        <v>10934672</v>
      </c>
      <c r="X22" s="92">
        <f t="shared" si="3"/>
        <v>67980395</v>
      </c>
      <c r="Y22" s="93">
        <f>+IF(W22&lt;&gt;0,(X22/W22)*100,0)</f>
        <v>621.6957856623409</v>
      </c>
      <c r="Z22" s="94">
        <f t="shared" si="3"/>
        <v>21869347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0</v>
      </c>
      <c r="C24" s="79">
        <f>SUM(C22:C23)</f>
        <v>0</v>
      </c>
      <c r="D24" s="80">
        <f aca="true" t="shared" si="4" ref="D24:Z24">SUM(D22:D23)</f>
        <v>21869347</v>
      </c>
      <c r="E24" s="81">
        <f t="shared" si="4"/>
        <v>21869347</v>
      </c>
      <c r="F24" s="81">
        <f t="shared" si="4"/>
        <v>102901520</v>
      </c>
      <c r="G24" s="81">
        <f t="shared" si="4"/>
        <v>22712590</v>
      </c>
      <c r="H24" s="81">
        <f t="shared" si="4"/>
        <v>-3294785</v>
      </c>
      <c r="I24" s="81">
        <f t="shared" si="4"/>
        <v>122319325</v>
      </c>
      <c r="J24" s="81">
        <f t="shared" si="4"/>
        <v>-14746550</v>
      </c>
      <c r="K24" s="81">
        <f t="shared" si="4"/>
        <v>-99362989</v>
      </c>
      <c r="L24" s="81">
        <f t="shared" si="4"/>
        <v>70705281</v>
      </c>
      <c r="M24" s="81">
        <f t="shared" si="4"/>
        <v>-43404258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78915067</v>
      </c>
      <c r="W24" s="81">
        <f t="shared" si="4"/>
        <v>10934672</v>
      </c>
      <c r="X24" s="81">
        <f t="shared" si="4"/>
        <v>67980395</v>
      </c>
      <c r="Y24" s="82">
        <f>+IF(W24&lt;&gt;0,(X24/W24)*100,0)</f>
        <v>621.6957856623409</v>
      </c>
      <c r="Z24" s="83">
        <f t="shared" si="4"/>
        <v>21869347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1363578974</v>
      </c>
      <c r="E27" s="104">
        <v>1363578974</v>
      </c>
      <c r="F27" s="104">
        <v>28775665</v>
      </c>
      <c r="G27" s="104">
        <v>44864087</v>
      </c>
      <c r="H27" s="104">
        <v>112674754</v>
      </c>
      <c r="I27" s="104">
        <v>186314506</v>
      </c>
      <c r="J27" s="104">
        <v>107511921</v>
      </c>
      <c r="K27" s="104">
        <v>129063629</v>
      </c>
      <c r="L27" s="104">
        <v>59590321</v>
      </c>
      <c r="M27" s="104">
        <v>296165871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482480377</v>
      </c>
      <c r="W27" s="104">
        <v>681789487</v>
      </c>
      <c r="X27" s="104">
        <v>-199309110</v>
      </c>
      <c r="Y27" s="105">
        <v>-29.23</v>
      </c>
      <c r="Z27" s="106">
        <v>1363578974</v>
      </c>
    </row>
    <row r="28" spans="1:26" ht="13.5">
      <c r="A28" s="107" t="s">
        <v>44</v>
      </c>
      <c r="B28" s="18">
        <v>0</v>
      </c>
      <c r="C28" s="18">
        <v>0</v>
      </c>
      <c r="D28" s="63">
        <v>678524451</v>
      </c>
      <c r="E28" s="64">
        <v>678524451</v>
      </c>
      <c r="F28" s="64">
        <v>23928608</v>
      </c>
      <c r="G28" s="64">
        <v>22503603</v>
      </c>
      <c r="H28" s="64">
        <v>94075576</v>
      </c>
      <c r="I28" s="64">
        <v>140507787</v>
      </c>
      <c r="J28" s="64">
        <v>2294409</v>
      </c>
      <c r="K28" s="64">
        <v>106825106</v>
      </c>
      <c r="L28" s="64">
        <v>29928379</v>
      </c>
      <c r="M28" s="64">
        <v>139047894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279555681</v>
      </c>
      <c r="W28" s="64">
        <v>339262226</v>
      </c>
      <c r="X28" s="64">
        <v>-59706545</v>
      </c>
      <c r="Y28" s="65">
        <v>-17.6</v>
      </c>
      <c r="Z28" s="66">
        <v>678524451</v>
      </c>
    </row>
    <row r="29" spans="1:26" ht="13.5">
      <c r="A29" s="62" t="s">
        <v>103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228325000</v>
      </c>
      <c r="E30" s="64">
        <v>228325000</v>
      </c>
      <c r="F30" s="64">
        <v>15220</v>
      </c>
      <c r="G30" s="64">
        <v>1643175</v>
      </c>
      <c r="H30" s="64">
        <v>3087719</v>
      </c>
      <c r="I30" s="64">
        <v>4746114</v>
      </c>
      <c r="J30" s="64">
        <v>4191222</v>
      </c>
      <c r="K30" s="64">
        <v>1767971</v>
      </c>
      <c r="L30" s="64">
        <v>4442457</v>
      </c>
      <c r="M30" s="64">
        <v>10401650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15147764</v>
      </c>
      <c r="W30" s="64">
        <v>114162500</v>
      </c>
      <c r="X30" s="64">
        <v>-99014736</v>
      </c>
      <c r="Y30" s="65">
        <v>-86.73</v>
      </c>
      <c r="Z30" s="66">
        <v>228325000</v>
      </c>
    </row>
    <row r="31" spans="1:26" ht="13.5">
      <c r="A31" s="62" t="s">
        <v>49</v>
      </c>
      <c r="B31" s="18">
        <v>0</v>
      </c>
      <c r="C31" s="18">
        <v>0</v>
      </c>
      <c r="D31" s="63">
        <v>456729523</v>
      </c>
      <c r="E31" s="64">
        <v>456729523</v>
      </c>
      <c r="F31" s="64">
        <v>4831837</v>
      </c>
      <c r="G31" s="64">
        <v>20717309</v>
      </c>
      <c r="H31" s="64">
        <v>15511459</v>
      </c>
      <c r="I31" s="64">
        <v>41060605</v>
      </c>
      <c r="J31" s="64">
        <v>101026290</v>
      </c>
      <c r="K31" s="64">
        <v>20470552</v>
      </c>
      <c r="L31" s="64">
        <v>25219485</v>
      </c>
      <c r="M31" s="64">
        <v>146716327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187776932</v>
      </c>
      <c r="W31" s="64">
        <v>228364762</v>
      </c>
      <c r="X31" s="64">
        <v>-40587830</v>
      </c>
      <c r="Y31" s="65">
        <v>-17.77</v>
      </c>
      <c r="Z31" s="66">
        <v>456729523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1363578974</v>
      </c>
      <c r="E32" s="104">
        <f t="shared" si="5"/>
        <v>1363578974</v>
      </c>
      <c r="F32" s="104">
        <f t="shared" si="5"/>
        <v>28775665</v>
      </c>
      <c r="G32" s="104">
        <f t="shared" si="5"/>
        <v>44864087</v>
      </c>
      <c r="H32" s="104">
        <f t="shared" si="5"/>
        <v>112674754</v>
      </c>
      <c r="I32" s="104">
        <f t="shared" si="5"/>
        <v>186314506</v>
      </c>
      <c r="J32" s="104">
        <f t="shared" si="5"/>
        <v>107511921</v>
      </c>
      <c r="K32" s="104">
        <f t="shared" si="5"/>
        <v>129063629</v>
      </c>
      <c r="L32" s="104">
        <f t="shared" si="5"/>
        <v>59590321</v>
      </c>
      <c r="M32" s="104">
        <f t="shared" si="5"/>
        <v>296165871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482480377</v>
      </c>
      <c r="W32" s="104">
        <f t="shared" si="5"/>
        <v>681789488</v>
      </c>
      <c r="X32" s="104">
        <f t="shared" si="5"/>
        <v>-199309111</v>
      </c>
      <c r="Y32" s="105">
        <f>+IF(W32&lt;&gt;0,(X32/W32)*100,0)</f>
        <v>-29.23323320584843</v>
      </c>
      <c r="Z32" s="106">
        <f t="shared" si="5"/>
        <v>1363578974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0</v>
      </c>
      <c r="C35" s="18">
        <v>0</v>
      </c>
      <c r="D35" s="63">
        <v>1233501563</v>
      </c>
      <c r="E35" s="64">
        <v>1233501563</v>
      </c>
      <c r="F35" s="64">
        <v>-485546741</v>
      </c>
      <c r="G35" s="64">
        <v>-73012213</v>
      </c>
      <c r="H35" s="64">
        <v>-248506374</v>
      </c>
      <c r="I35" s="64">
        <v>-248506374</v>
      </c>
      <c r="J35" s="64">
        <v>-52430398</v>
      </c>
      <c r="K35" s="64">
        <v>190210299</v>
      </c>
      <c r="L35" s="64">
        <v>838479069</v>
      </c>
      <c r="M35" s="64">
        <v>838479069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838479069</v>
      </c>
      <c r="W35" s="64">
        <v>616750782</v>
      </c>
      <c r="X35" s="64">
        <v>221728287</v>
      </c>
      <c r="Y35" s="65">
        <v>35.95</v>
      </c>
      <c r="Z35" s="66">
        <v>1233501563</v>
      </c>
    </row>
    <row r="36" spans="1:26" ht="13.5">
      <c r="A36" s="62" t="s">
        <v>53</v>
      </c>
      <c r="B36" s="18">
        <v>0</v>
      </c>
      <c r="C36" s="18">
        <v>0</v>
      </c>
      <c r="D36" s="63">
        <v>7674758268</v>
      </c>
      <c r="E36" s="64">
        <v>7674758268</v>
      </c>
      <c r="F36" s="64">
        <v>169392084</v>
      </c>
      <c r="G36" s="64">
        <v>34674543</v>
      </c>
      <c r="H36" s="64">
        <v>104585212</v>
      </c>
      <c r="I36" s="64">
        <v>104585212</v>
      </c>
      <c r="J36" s="64">
        <v>99422380</v>
      </c>
      <c r="K36" s="64">
        <v>-126972275</v>
      </c>
      <c r="L36" s="64">
        <v>7337168623</v>
      </c>
      <c r="M36" s="64">
        <v>7337168623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7337168623</v>
      </c>
      <c r="W36" s="64">
        <v>3837379134</v>
      </c>
      <c r="X36" s="64">
        <v>3499789489</v>
      </c>
      <c r="Y36" s="65">
        <v>91.2</v>
      </c>
      <c r="Z36" s="66">
        <v>7674758268</v>
      </c>
    </row>
    <row r="37" spans="1:26" ht="13.5">
      <c r="A37" s="62" t="s">
        <v>54</v>
      </c>
      <c r="B37" s="18">
        <v>0</v>
      </c>
      <c r="C37" s="18">
        <v>0</v>
      </c>
      <c r="D37" s="63">
        <v>548535869</v>
      </c>
      <c r="E37" s="64">
        <v>548535869</v>
      </c>
      <c r="F37" s="64">
        <v>216007317</v>
      </c>
      <c r="G37" s="64">
        <v>-63954482</v>
      </c>
      <c r="H37" s="64">
        <v>-17945437</v>
      </c>
      <c r="I37" s="64">
        <v>-17945437</v>
      </c>
      <c r="J37" s="64">
        <v>54266339</v>
      </c>
      <c r="K37" s="64">
        <v>250794314</v>
      </c>
      <c r="L37" s="64">
        <v>1050257268</v>
      </c>
      <c r="M37" s="64">
        <v>1050257268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1050257268</v>
      </c>
      <c r="W37" s="64">
        <v>274267935</v>
      </c>
      <c r="X37" s="64">
        <v>775989333</v>
      </c>
      <c r="Y37" s="65">
        <v>282.93</v>
      </c>
      <c r="Z37" s="66">
        <v>548535869</v>
      </c>
    </row>
    <row r="38" spans="1:26" ht="13.5">
      <c r="A38" s="62" t="s">
        <v>55</v>
      </c>
      <c r="B38" s="18">
        <v>0</v>
      </c>
      <c r="C38" s="18">
        <v>0</v>
      </c>
      <c r="D38" s="63">
        <v>406251090</v>
      </c>
      <c r="E38" s="64">
        <v>406251090</v>
      </c>
      <c r="F38" s="64">
        <v>0</v>
      </c>
      <c r="G38" s="64">
        <v>-912906</v>
      </c>
      <c r="H38" s="64">
        <v>0</v>
      </c>
      <c r="I38" s="64">
        <v>0</v>
      </c>
      <c r="J38" s="64">
        <v>0</v>
      </c>
      <c r="K38" s="64">
        <v>3480935</v>
      </c>
      <c r="L38" s="64">
        <v>282198822</v>
      </c>
      <c r="M38" s="64">
        <v>282198822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282198822</v>
      </c>
      <c r="W38" s="64">
        <v>203125545</v>
      </c>
      <c r="X38" s="64">
        <v>79073277</v>
      </c>
      <c r="Y38" s="65">
        <v>38.93</v>
      </c>
      <c r="Z38" s="66">
        <v>406251090</v>
      </c>
    </row>
    <row r="39" spans="1:26" ht="13.5">
      <c r="A39" s="62" t="s">
        <v>56</v>
      </c>
      <c r="B39" s="18">
        <v>0</v>
      </c>
      <c r="C39" s="18">
        <v>0</v>
      </c>
      <c r="D39" s="63">
        <v>7953472872</v>
      </c>
      <c r="E39" s="64">
        <v>7953472872</v>
      </c>
      <c r="F39" s="64">
        <v>-532161974</v>
      </c>
      <c r="G39" s="64">
        <v>26529718</v>
      </c>
      <c r="H39" s="64">
        <v>-125975725</v>
      </c>
      <c r="I39" s="64">
        <v>-125975725</v>
      </c>
      <c r="J39" s="64">
        <v>-7274357</v>
      </c>
      <c r="K39" s="64">
        <v>-191037225</v>
      </c>
      <c r="L39" s="64">
        <v>6843191602</v>
      </c>
      <c r="M39" s="64">
        <v>6843191602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6843191602</v>
      </c>
      <c r="W39" s="64">
        <v>3976736436</v>
      </c>
      <c r="X39" s="64">
        <v>2866455166</v>
      </c>
      <c r="Y39" s="65">
        <v>72.08</v>
      </c>
      <c r="Z39" s="66">
        <v>7953472872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0</v>
      </c>
      <c r="C42" s="18">
        <v>0</v>
      </c>
      <c r="D42" s="63">
        <v>1013708669</v>
      </c>
      <c r="E42" s="64">
        <v>1013708669</v>
      </c>
      <c r="F42" s="64">
        <v>316363563</v>
      </c>
      <c r="G42" s="64">
        <v>-8183363</v>
      </c>
      <c r="H42" s="64">
        <v>-73827836</v>
      </c>
      <c r="I42" s="64">
        <v>234352364</v>
      </c>
      <c r="J42" s="64">
        <v>41229942</v>
      </c>
      <c r="K42" s="64">
        <v>-46319760</v>
      </c>
      <c r="L42" s="64">
        <v>15231233</v>
      </c>
      <c r="M42" s="64">
        <v>10141415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244493779</v>
      </c>
      <c r="W42" s="64">
        <v>843872914</v>
      </c>
      <c r="X42" s="64">
        <v>-599379135</v>
      </c>
      <c r="Y42" s="65">
        <v>-71.03</v>
      </c>
      <c r="Z42" s="66">
        <v>1013708669</v>
      </c>
    </row>
    <row r="43" spans="1:26" ht="13.5">
      <c r="A43" s="62" t="s">
        <v>59</v>
      </c>
      <c r="B43" s="18">
        <v>0</v>
      </c>
      <c r="C43" s="18">
        <v>0</v>
      </c>
      <c r="D43" s="63">
        <v>-1263506639</v>
      </c>
      <c r="E43" s="64">
        <v>-1263506639</v>
      </c>
      <c r="F43" s="64">
        <v>-26959876</v>
      </c>
      <c r="G43" s="64">
        <v>-41548296</v>
      </c>
      <c r="H43" s="64">
        <v>-111740543</v>
      </c>
      <c r="I43" s="64">
        <v>-180248715</v>
      </c>
      <c r="J43" s="64">
        <v>-107068063</v>
      </c>
      <c r="K43" s="64">
        <v>-124491876</v>
      </c>
      <c r="L43" s="64">
        <v>-58818391</v>
      </c>
      <c r="M43" s="64">
        <v>-290378330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-470627045</v>
      </c>
      <c r="W43" s="64">
        <v>-364053236</v>
      </c>
      <c r="X43" s="64">
        <v>-106573809</v>
      </c>
      <c r="Y43" s="65">
        <v>29.27</v>
      </c>
      <c r="Z43" s="66">
        <v>-1263506639</v>
      </c>
    </row>
    <row r="44" spans="1:26" ht="13.5">
      <c r="A44" s="62" t="s">
        <v>60</v>
      </c>
      <c r="B44" s="18">
        <v>0</v>
      </c>
      <c r="C44" s="18">
        <v>0</v>
      </c>
      <c r="D44" s="63">
        <v>204114100</v>
      </c>
      <c r="E44" s="64">
        <v>204114100</v>
      </c>
      <c r="F44" s="64">
        <v>0</v>
      </c>
      <c r="G44" s="64">
        <v>-4002069</v>
      </c>
      <c r="H44" s="64">
        <v>0</v>
      </c>
      <c r="I44" s="64">
        <v>-4002069</v>
      </c>
      <c r="J44" s="64">
        <v>0</v>
      </c>
      <c r="K44" s="64">
        <v>-4368118</v>
      </c>
      <c r="L44" s="64">
        <v>0</v>
      </c>
      <c r="M44" s="64">
        <v>-4368118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-8370187</v>
      </c>
      <c r="W44" s="64">
        <v>215875119</v>
      </c>
      <c r="X44" s="64">
        <v>-224245306</v>
      </c>
      <c r="Y44" s="65">
        <v>-103.88</v>
      </c>
      <c r="Z44" s="66">
        <v>204114100</v>
      </c>
    </row>
    <row r="45" spans="1:26" ht="13.5">
      <c r="A45" s="74" t="s">
        <v>61</v>
      </c>
      <c r="B45" s="21">
        <v>0</v>
      </c>
      <c r="C45" s="21">
        <v>0</v>
      </c>
      <c r="D45" s="103">
        <v>872915010</v>
      </c>
      <c r="E45" s="104">
        <v>872915010</v>
      </c>
      <c r="F45" s="104">
        <v>1170949833</v>
      </c>
      <c r="G45" s="104">
        <v>1117216105</v>
      </c>
      <c r="H45" s="104">
        <v>931647726</v>
      </c>
      <c r="I45" s="104">
        <v>931647726</v>
      </c>
      <c r="J45" s="104">
        <v>865809605</v>
      </c>
      <c r="K45" s="104">
        <v>690629851</v>
      </c>
      <c r="L45" s="104">
        <v>647042693</v>
      </c>
      <c r="M45" s="104">
        <v>647042693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647042693</v>
      </c>
      <c r="W45" s="104">
        <v>1614293677</v>
      </c>
      <c r="X45" s="104">
        <v>-967250984</v>
      </c>
      <c r="Y45" s="105">
        <v>-59.92</v>
      </c>
      <c r="Z45" s="106">
        <v>872915010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4"/>
      <c r="R47" s="124"/>
      <c r="S47" s="124"/>
      <c r="T47" s="124"/>
      <c r="U47" s="124"/>
      <c r="V47" s="123" t="s">
        <v>94</v>
      </c>
      <c r="W47" s="123" t="s">
        <v>95</v>
      </c>
      <c r="X47" s="123" t="s">
        <v>96</v>
      </c>
      <c r="Y47" s="123" t="s">
        <v>97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176833888</v>
      </c>
      <c r="C49" s="56">
        <v>0</v>
      </c>
      <c r="D49" s="133">
        <v>110819008</v>
      </c>
      <c r="E49" s="58">
        <v>46085284</v>
      </c>
      <c r="F49" s="58">
        <v>0</v>
      </c>
      <c r="G49" s="58">
        <v>0</v>
      </c>
      <c r="H49" s="58">
        <v>0</v>
      </c>
      <c r="I49" s="58">
        <v>32093177</v>
      </c>
      <c r="J49" s="58">
        <v>0</v>
      </c>
      <c r="K49" s="58">
        <v>0</v>
      </c>
      <c r="L49" s="58">
        <v>0</v>
      </c>
      <c r="M49" s="58">
        <v>34744655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33430747</v>
      </c>
      <c r="W49" s="58">
        <v>37618577</v>
      </c>
      <c r="X49" s="58">
        <v>1458932360</v>
      </c>
      <c r="Y49" s="58">
        <v>1930557696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667734</v>
      </c>
      <c r="C51" s="56">
        <v>0</v>
      </c>
      <c r="D51" s="133">
        <v>124189</v>
      </c>
      <c r="E51" s="58">
        <v>0</v>
      </c>
      <c r="F51" s="58">
        <v>0</v>
      </c>
      <c r="G51" s="58">
        <v>0</v>
      </c>
      <c r="H51" s="58">
        <v>0</v>
      </c>
      <c r="I51" s="58">
        <v>3250</v>
      </c>
      <c r="J51" s="58">
        <v>0</v>
      </c>
      <c r="K51" s="58">
        <v>0</v>
      </c>
      <c r="L51" s="58">
        <v>0</v>
      </c>
      <c r="M51" s="58">
        <v>3700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194353</v>
      </c>
      <c r="W51" s="58">
        <v>0</v>
      </c>
      <c r="X51" s="58">
        <v>0</v>
      </c>
      <c r="Y51" s="58">
        <v>993226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95.22275654563234</v>
      </c>
      <c r="E58" s="7">
        <f t="shared" si="6"/>
        <v>95.22275654563234</v>
      </c>
      <c r="F58" s="7">
        <f t="shared" si="6"/>
        <v>89.94386368061818</v>
      </c>
      <c r="G58" s="7">
        <f t="shared" si="6"/>
        <v>83.23550832913035</v>
      </c>
      <c r="H58" s="7">
        <f t="shared" si="6"/>
        <v>115.59032270966749</v>
      </c>
      <c r="I58" s="7">
        <f t="shared" si="6"/>
        <v>94.49179761006597</v>
      </c>
      <c r="J58" s="7">
        <f t="shared" si="6"/>
        <v>87.21286589273515</v>
      </c>
      <c r="K58" s="7">
        <f t="shared" si="6"/>
        <v>91.69780817033978</v>
      </c>
      <c r="L58" s="7">
        <f t="shared" si="6"/>
        <v>60.07341756807598</v>
      </c>
      <c r="M58" s="7">
        <f t="shared" si="6"/>
        <v>80.02357266371371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87.98283046887431</v>
      </c>
      <c r="W58" s="7">
        <f t="shared" si="6"/>
        <v>96.71922000812397</v>
      </c>
      <c r="X58" s="7">
        <f t="shared" si="6"/>
        <v>0</v>
      </c>
      <c r="Y58" s="7">
        <f t="shared" si="6"/>
        <v>0</v>
      </c>
      <c r="Z58" s="8">
        <f t="shared" si="6"/>
        <v>95.22275654563234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97.1999972760118</v>
      </c>
      <c r="E59" s="10">
        <f t="shared" si="7"/>
        <v>97.1999972760118</v>
      </c>
      <c r="F59" s="10">
        <f t="shared" si="7"/>
        <v>112.09574785505076</v>
      </c>
      <c r="G59" s="10">
        <f t="shared" si="7"/>
        <v>78.42394365837826</v>
      </c>
      <c r="H59" s="10">
        <f t="shared" si="7"/>
        <v>92.9083936121924</v>
      </c>
      <c r="I59" s="10">
        <f t="shared" si="7"/>
        <v>94.5533460583311</v>
      </c>
      <c r="J59" s="10">
        <f t="shared" si="7"/>
        <v>88.60650307344365</v>
      </c>
      <c r="K59" s="10">
        <f t="shared" si="7"/>
        <v>84.91834603294825</v>
      </c>
      <c r="L59" s="10">
        <f t="shared" si="7"/>
        <v>54.804227371456115</v>
      </c>
      <c r="M59" s="10">
        <f t="shared" si="7"/>
        <v>75.91693984139448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85.1465793084495</v>
      </c>
      <c r="W59" s="10">
        <f t="shared" si="7"/>
        <v>97.05200052743646</v>
      </c>
      <c r="X59" s="10">
        <f t="shared" si="7"/>
        <v>0</v>
      </c>
      <c r="Y59" s="10">
        <f t="shared" si="7"/>
        <v>0</v>
      </c>
      <c r="Z59" s="11">
        <f t="shared" si="7"/>
        <v>97.1999972760118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95.00000013470901</v>
      </c>
      <c r="E60" s="13">
        <f t="shared" si="7"/>
        <v>95.00000013470901</v>
      </c>
      <c r="F60" s="13">
        <f t="shared" si="7"/>
        <v>88.17341133656214</v>
      </c>
      <c r="G60" s="13">
        <f t="shared" si="7"/>
        <v>83.1589621517114</v>
      </c>
      <c r="H60" s="13">
        <f t="shared" si="7"/>
        <v>118.93666415797146</v>
      </c>
      <c r="I60" s="13">
        <f t="shared" si="7"/>
        <v>94.28956538292263</v>
      </c>
      <c r="J60" s="13">
        <f t="shared" si="7"/>
        <v>86.65077272623205</v>
      </c>
      <c r="K60" s="13">
        <f t="shared" si="7"/>
        <v>92.10375914112845</v>
      </c>
      <c r="L60" s="13">
        <f t="shared" si="7"/>
        <v>59.02300529602934</v>
      </c>
      <c r="M60" s="13">
        <f t="shared" si="7"/>
        <v>79.7085365938082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87.80069969248775</v>
      </c>
      <c r="W60" s="13">
        <f t="shared" si="7"/>
        <v>97.0585265673685</v>
      </c>
      <c r="X60" s="13">
        <f t="shared" si="7"/>
        <v>0</v>
      </c>
      <c r="Y60" s="13">
        <f t="shared" si="7"/>
        <v>0</v>
      </c>
      <c r="Z60" s="14">
        <f t="shared" si="7"/>
        <v>95.00000013470901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95.00000004759217</v>
      </c>
      <c r="E61" s="13">
        <f t="shared" si="7"/>
        <v>95.00000004759217</v>
      </c>
      <c r="F61" s="13">
        <f t="shared" si="7"/>
        <v>92.93582606281761</v>
      </c>
      <c r="G61" s="13">
        <f t="shared" si="7"/>
        <v>86.4117523887615</v>
      </c>
      <c r="H61" s="13">
        <f t="shared" si="7"/>
        <v>139.15312099016552</v>
      </c>
      <c r="I61" s="13">
        <f t="shared" si="7"/>
        <v>101.67148651102175</v>
      </c>
      <c r="J61" s="13">
        <f t="shared" si="7"/>
        <v>91.02389213771916</v>
      </c>
      <c r="K61" s="13">
        <f t="shared" si="7"/>
        <v>101.04407752565814</v>
      </c>
      <c r="L61" s="13">
        <f t="shared" si="7"/>
        <v>64.72428427069241</v>
      </c>
      <c r="M61" s="13">
        <f t="shared" si="7"/>
        <v>86.21430809109485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94.87525471777248</v>
      </c>
      <c r="W61" s="13">
        <f t="shared" si="7"/>
        <v>97.05200015573428</v>
      </c>
      <c r="X61" s="13">
        <f t="shared" si="7"/>
        <v>0</v>
      </c>
      <c r="Y61" s="13">
        <f t="shared" si="7"/>
        <v>0</v>
      </c>
      <c r="Z61" s="14">
        <f t="shared" si="7"/>
        <v>95.00000004759217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95.00000011360105</v>
      </c>
      <c r="E62" s="13">
        <f t="shared" si="7"/>
        <v>95.00000011360105</v>
      </c>
      <c r="F62" s="13">
        <f t="shared" si="7"/>
        <v>61.25098079947791</v>
      </c>
      <c r="G62" s="13">
        <f t="shared" si="7"/>
        <v>64.2286633447865</v>
      </c>
      <c r="H62" s="13">
        <f t="shared" si="7"/>
        <v>58.235099812964506</v>
      </c>
      <c r="I62" s="13">
        <f t="shared" si="7"/>
        <v>61.206185912247925</v>
      </c>
      <c r="J62" s="13">
        <f t="shared" si="7"/>
        <v>72.03544661774886</v>
      </c>
      <c r="K62" s="13">
        <f t="shared" si="7"/>
        <v>66.04986596332411</v>
      </c>
      <c r="L62" s="13">
        <f t="shared" si="7"/>
        <v>40.17979429302607</v>
      </c>
      <c r="M62" s="13">
        <f t="shared" si="7"/>
        <v>58.81636849224474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60.14447106789555</v>
      </c>
      <c r="W62" s="13">
        <f t="shared" si="7"/>
        <v>97.05200055023803</v>
      </c>
      <c r="X62" s="13">
        <f t="shared" si="7"/>
        <v>0</v>
      </c>
      <c r="Y62" s="13">
        <f t="shared" si="7"/>
        <v>0</v>
      </c>
      <c r="Z62" s="14">
        <f t="shared" si="7"/>
        <v>95.00000011360105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95.00000009051766</v>
      </c>
      <c r="E63" s="13">
        <f t="shared" si="7"/>
        <v>95.00000009051766</v>
      </c>
      <c r="F63" s="13">
        <f t="shared" si="7"/>
        <v>125.6731151348329</v>
      </c>
      <c r="G63" s="13">
        <f t="shared" si="7"/>
        <v>108.56123063857738</v>
      </c>
      <c r="H63" s="13">
        <f t="shared" si="7"/>
        <v>81.42962536598556</v>
      </c>
      <c r="I63" s="13">
        <f t="shared" si="7"/>
        <v>105.67392611922423</v>
      </c>
      <c r="J63" s="13">
        <f t="shared" si="7"/>
        <v>71.97845713290903</v>
      </c>
      <c r="K63" s="13">
        <f t="shared" si="7"/>
        <v>66.92470456069934</v>
      </c>
      <c r="L63" s="13">
        <f t="shared" si="7"/>
        <v>49.00127442694083</v>
      </c>
      <c r="M63" s="13">
        <f t="shared" si="7"/>
        <v>62.6009616013123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83.84529924651052</v>
      </c>
      <c r="W63" s="13">
        <f t="shared" si="7"/>
        <v>97.05199920798256</v>
      </c>
      <c r="X63" s="13">
        <f t="shared" si="7"/>
        <v>0</v>
      </c>
      <c r="Y63" s="13">
        <f t="shared" si="7"/>
        <v>0</v>
      </c>
      <c r="Z63" s="14">
        <f t="shared" si="7"/>
        <v>95.00000009051766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95.00000100071391</v>
      </c>
      <c r="E64" s="13">
        <f t="shared" si="7"/>
        <v>95.00000100071391</v>
      </c>
      <c r="F64" s="13">
        <f t="shared" si="7"/>
        <v>62.30522424852981</v>
      </c>
      <c r="G64" s="13">
        <f t="shared" si="7"/>
        <v>56.9796882000645</v>
      </c>
      <c r="H64" s="13">
        <f t="shared" si="7"/>
        <v>69.58761390241168</v>
      </c>
      <c r="I64" s="13">
        <f t="shared" si="7"/>
        <v>62.62073944234995</v>
      </c>
      <c r="J64" s="13">
        <f t="shared" si="7"/>
        <v>64.63593563031691</v>
      </c>
      <c r="K64" s="13">
        <f t="shared" si="7"/>
        <v>55.26407146457788</v>
      </c>
      <c r="L64" s="13">
        <f t="shared" si="7"/>
        <v>44.22512514768949</v>
      </c>
      <c r="M64" s="13">
        <f t="shared" si="7"/>
        <v>54.65329091611777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58.71739999133286</v>
      </c>
      <c r="W64" s="13">
        <f t="shared" si="7"/>
        <v>97.05200093677495</v>
      </c>
      <c r="X64" s="13">
        <f t="shared" si="7"/>
        <v>0</v>
      </c>
      <c r="Y64" s="13">
        <f t="shared" si="7"/>
        <v>0</v>
      </c>
      <c r="Z64" s="14">
        <f t="shared" si="7"/>
        <v>95.00000100071391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95.00002530394252</v>
      </c>
      <c r="E65" s="13">
        <f t="shared" si="7"/>
        <v>95.00002530394252</v>
      </c>
      <c r="F65" s="13">
        <f t="shared" si="7"/>
        <v>100</v>
      </c>
      <c r="G65" s="13">
        <f t="shared" si="7"/>
        <v>100</v>
      </c>
      <c r="H65" s="13">
        <f t="shared" si="7"/>
        <v>56.51582170806396</v>
      </c>
      <c r="I65" s="13">
        <f t="shared" si="7"/>
        <v>84.09326639837364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88.96150634842944</v>
      </c>
      <c r="W65" s="13">
        <f t="shared" si="7"/>
        <v>102.16002888023306</v>
      </c>
      <c r="X65" s="13">
        <f t="shared" si="7"/>
        <v>0</v>
      </c>
      <c r="Y65" s="13">
        <f t="shared" si="7"/>
        <v>0</v>
      </c>
      <c r="Z65" s="14">
        <f t="shared" si="7"/>
        <v>95.00002530394252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95.63243530601264</v>
      </c>
      <c r="E66" s="16">
        <f t="shared" si="7"/>
        <v>95.63243530601264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92.27931343499306</v>
      </c>
      <c r="X66" s="16">
        <f t="shared" si="7"/>
        <v>0</v>
      </c>
      <c r="Y66" s="16">
        <f t="shared" si="7"/>
        <v>0</v>
      </c>
      <c r="Z66" s="17">
        <f t="shared" si="7"/>
        <v>95.63243530601264</v>
      </c>
    </row>
    <row r="67" spans="1:26" ht="13.5" hidden="1">
      <c r="A67" s="40" t="s">
        <v>112</v>
      </c>
      <c r="B67" s="23"/>
      <c r="C67" s="23"/>
      <c r="D67" s="24">
        <v>2187889041</v>
      </c>
      <c r="E67" s="25">
        <v>2187889041</v>
      </c>
      <c r="F67" s="25">
        <v>226843693</v>
      </c>
      <c r="G67" s="25">
        <v>212769392</v>
      </c>
      <c r="H67" s="25">
        <v>162412488</v>
      </c>
      <c r="I67" s="25">
        <v>602025573</v>
      </c>
      <c r="J67" s="25">
        <v>172589345</v>
      </c>
      <c r="K67" s="25">
        <v>162470746</v>
      </c>
      <c r="L67" s="25">
        <v>157267808</v>
      </c>
      <c r="M67" s="25">
        <v>492327899</v>
      </c>
      <c r="N67" s="25"/>
      <c r="O67" s="25"/>
      <c r="P67" s="25"/>
      <c r="Q67" s="25"/>
      <c r="R67" s="25"/>
      <c r="S67" s="25"/>
      <c r="T67" s="25"/>
      <c r="U67" s="25"/>
      <c r="V67" s="25">
        <v>1094353472</v>
      </c>
      <c r="W67" s="25">
        <v>1093944522</v>
      </c>
      <c r="X67" s="25"/>
      <c r="Y67" s="24"/>
      <c r="Z67" s="26">
        <v>2187889041</v>
      </c>
    </row>
    <row r="68" spans="1:26" ht="13.5" hidden="1">
      <c r="A68" s="36" t="s">
        <v>31</v>
      </c>
      <c r="B68" s="18"/>
      <c r="C68" s="18"/>
      <c r="D68" s="19">
        <v>176946435</v>
      </c>
      <c r="E68" s="20">
        <v>176946435</v>
      </c>
      <c r="F68" s="20">
        <v>14615847</v>
      </c>
      <c r="G68" s="20">
        <v>14501677</v>
      </c>
      <c r="H68" s="20">
        <v>13674363</v>
      </c>
      <c r="I68" s="20">
        <v>42791887</v>
      </c>
      <c r="J68" s="20">
        <v>14125198</v>
      </c>
      <c r="K68" s="20">
        <v>14721575</v>
      </c>
      <c r="L68" s="20">
        <v>14766339</v>
      </c>
      <c r="M68" s="20">
        <v>43613112</v>
      </c>
      <c r="N68" s="20"/>
      <c r="O68" s="20"/>
      <c r="P68" s="20"/>
      <c r="Q68" s="20"/>
      <c r="R68" s="20"/>
      <c r="S68" s="20"/>
      <c r="T68" s="20"/>
      <c r="U68" s="20"/>
      <c r="V68" s="20">
        <v>86404999</v>
      </c>
      <c r="W68" s="20">
        <v>88473218</v>
      </c>
      <c r="X68" s="20"/>
      <c r="Y68" s="19"/>
      <c r="Z68" s="22">
        <v>176946435</v>
      </c>
    </row>
    <row r="69" spans="1:26" ht="13.5" hidden="1">
      <c r="A69" s="37" t="s">
        <v>32</v>
      </c>
      <c r="B69" s="18"/>
      <c r="C69" s="18"/>
      <c r="D69" s="19">
        <v>1855852150</v>
      </c>
      <c r="E69" s="20">
        <v>1855852150</v>
      </c>
      <c r="F69" s="20">
        <v>207833448</v>
      </c>
      <c r="G69" s="20">
        <v>193223347</v>
      </c>
      <c r="H69" s="20">
        <v>138833127</v>
      </c>
      <c r="I69" s="20">
        <v>539889922</v>
      </c>
      <c r="J69" s="20">
        <v>153266377</v>
      </c>
      <c r="K69" s="20">
        <v>142705576</v>
      </c>
      <c r="L69" s="20">
        <v>136949770</v>
      </c>
      <c r="M69" s="20">
        <v>432921723</v>
      </c>
      <c r="N69" s="20"/>
      <c r="O69" s="20"/>
      <c r="P69" s="20"/>
      <c r="Q69" s="20"/>
      <c r="R69" s="20"/>
      <c r="S69" s="20"/>
      <c r="T69" s="20"/>
      <c r="U69" s="20"/>
      <c r="V69" s="20">
        <v>972811645</v>
      </c>
      <c r="W69" s="20">
        <v>927926076</v>
      </c>
      <c r="X69" s="20"/>
      <c r="Y69" s="19"/>
      <c r="Z69" s="22">
        <v>1855852150</v>
      </c>
    </row>
    <row r="70" spans="1:26" ht="13.5" hidden="1">
      <c r="A70" s="38" t="s">
        <v>106</v>
      </c>
      <c r="B70" s="18"/>
      <c r="C70" s="18"/>
      <c r="D70" s="19">
        <v>1260711532</v>
      </c>
      <c r="E70" s="20">
        <v>1260711532</v>
      </c>
      <c r="F70" s="20">
        <v>164468388</v>
      </c>
      <c r="G70" s="20">
        <v>155622694</v>
      </c>
      <c r="H70" s="20">
        <v>101689827</v>
      </c>
      <c r="I70" s="20">
        <v>421780909</v>
      </c>
      <c r="J70" s="20">
        <v>120700878</v>
      </c>
      <c r="K70" s="20">
        <v>108430837</v>
      </c>
      <c r="L70" s="20">
        <v>101839130</v>
      </c>
      <c r="M70" s="20">
        <v>330970845</v>
      </c>
      <c r="N70" s="20"/>
      <c r="O70" s="20"/>
      <c r="P70" s="20"/>
      <c r="Q70" s="20"/>
      <c r="R70" s="20"/>
      <c r="S70" s="20"/>
      <c r="T70" s="20"/>
      <c r="U70" s="20"/>
      <c r="V70" s="20">
        <v>752751754</v>
      </c>
      <c r="W70" s="20">
        <v>630355766</v>
      </c>
      <c r="X70" s="20"/>
      <c r="Y70" s="19"/>
      <c r="Z70" s="22">
        <v>1260711532</v>
      </c>
    </row>
    <row r="71" spans="1:26" ht="13.5" hidden="1">
      <c r="A71" s="38" t="s">
        <v>107</v>
      </c>
      <c r="B71" s="18"/>
      <c r="C71" s="18"/>
      <c r="D71" s="19">
        <v>352109428</v>
      </c>
      <c r="E71" s="20">
        <v>352109428</v>
      </c>
      <c r="F71" s="20">
        <v>28555786</v>
      </c>
      <c r="G71" s="20">
        <v>24488140</v>
      </c>
      <c r="H71" s="20">
        <v>25342249</v>
      </c>
      <c r="I71" s="20">
        <v>78386175</v>
      </c>
      <c r="J71" s="20">
        <v>19741009</v>
      </c>
      <c r="K71" s="20">
        <v>20833850</v>
      </c>
      <c r="L71" s="20">
        <v>22088799</v>
      </c>
      <c r="M71" s="20">
        <v>62663658</v>
      </c>
      <c r="N71" s="20"/>
      <c r="O71" s="20"/>
      <c r="P71" s="20"/>
      <c r="Q71" s="20"/>
      <c r="R71" s="20"/>
      <c r="S71" s="20"/>
      <c r="T71" s="20"/>
      <c r="U71" s="20"/>
      <c r="V71" s="20">
        <v>141049833</v>
      </c>
      <c r="W71" s="20">
        <v>176054714</v>
      </c>
      <c r="X71" s="20"/>
      <c r="Y71" s="19"/>
      <c r="Z71" s="22">
        <v>352109428</v>
      </c>
    </row>
    <row r="72" spans="1:26" ht="13.5" hidden="1">
      <c r="A72" s="38" t="s">
        <v>108</v>
      </c>
      <c r="B72" s="18"/>
      <c r="C72" s="18"/>
      <c r="D72" s="19">
        <v>165713523</v>
      </c>
      <c r="E72" s="20">
        <v>165713523</v>
      </c>
      <c r="F72" s="20">
        <v>5812750</v>
      </c>
      <c r="G72" s="20">
        <v>5821628</v>
      </c>
      <c r="H72" s="20">
        <v>5488263</v>
      </c>
      <c r="I72" s="20">
        <v>17122641</v>
      </c>
      <c r="J72" s="20">
        <v>5835992</v>
      </c>
      <c r="K72" s="20">
        <v>5867872</v>
      </c>
      <c r="L72" s="20">
        <v>5889706</v>
      </c>
      <c r="M72" s="20">
        <v>17593570</v>
      </c>
      <c r="N72" s="20"/>
      <c r="O72" s="20"/>
      <c r="P72" s="20"/>
      <c r="Q72" s="20"/>
      <c r="R72" s="20"/>
      <c r="S72" s="20"/>
      <c r="T72" s="20"/>
      <c r="U72" s="20"/>
      <c r="V72" s="20">
        <v>34716211</v>
      </c>
      <c r="W72" s="20">
        <v>82856762</v>
      </c>
      <c r="X72" s="20"/>
      <c r="Y72" s="19"/>
      <c r="Z72" s="22">
        <v>165713523</v>
      </c>
    </row>
    <row r="73" spans="1:26" ht="13.5" hidden="1">
      <c r="A73" s="38" t="s">
        <v>109</v>
      </c>
      <c r="B73" s="18"/>
      <c r="C73" s="18"/>
      <c r="D73" s="19">
        <v>74946495</v>
      </c>
      <c r="E73" s="20">
        <v>74946495</v>
      </c>
      <c r="F73" s="20">
        <v>8989312</v>
      </c>
      <c r="G73" s="20">
        <v>7282811</v>
      </c>
      <c r="H73" s="20">
        <v>6303971</v>
      </c>
      <c r="I73" s="20">
        <v>22576094</v>
      </c>
      <c r="J73" s="20">
        <v>6983971</v>
      </c>
      <c r="K73" s="20">
        <v>7570072</v>
      </c>
      <c r="L73" s="20">
        <v>7128977</v>
      </c>
      <c r="M73" s="20">
        <v>21683020</v>
      </c>
      <c r="N73" s="20"/>
      <c r="O73" s="20"/>
      <c r="P73" s="20"/>
      <c r="Q73" s="20"/>
      <c r="R73" s="20"/>
      <c r="S73" s="20"/>
      <c r="T73" s="20"/>
      <c r="U73" s="20"/>
      <c r="V73" s="20">
        <v>44259114</v>
      </c>
      <c r="W73" s="20">
        <v>37473248</v>
      </c>
      <c r="X73" s="20"/>
      <c r="Y73" s="19"/>
      <c r="Z73" s="22">
        <v>74946495</v>
      </c>
    </row>
    <row r="74" spans="1:26" ht="13.5" hidden="1">
      <c r="A74" s="38" t="s">
        <v>110</v>
      </c>
      <c r="B74" s="18"/>
      <c r="C74" s="18"/>
      <c r="D74" s="19">
        <v>2371172</v>
      </c>
      <c r="E74" s="20">
        <v>2371172</v>
      </c>
      <c r="F74" s="20">
        <v>7212</v>
      </c>
      <c r="G74" s="20">
        <v>8074</v>
      </c>
      <c r="H74" s="20">
        <v>8817</v>
      </c>
      <c r="I74" s="20">
        <v>24103</v>
      </c>
      <c r="J74" s="20">
        <v>4527</v>
      </c>
      <c r="K74" s="20">
        <v>2945</v>
      </c>
      <c r="L74" s="20">
        <v>3158</v>
      </c>
      <c r="M74" s="20">
        <v>10630</v>
      </c>
      <c r="N74" s="20"/>
      <c r="O74" s="20"/>
      <c r="P74" s="20"/>
      <c r="Q74" s="20"/>
      <c r="R74" s="20"/>
      <c r="S74" s="20"/>
      <c r="T74" s="20"/>
      <c r="U74" s="20"/>
      <c r="V74" s="20">
        <v>34733</v>
      </c>
      <c r="W74" s="20">
        <v>1185586</v>
      </c>
      <c r="X74" s="20"/>
      <c r="Y74" s="19"/>
      <c r="Z74" s="22">
        <v>2371172</v>
      </c>
    </row>
    <row r="75" spans="1:26" ht="13.5" hidden="1">
      <c r="A75" s="39" t="s">
        <v>111</v>
      </c>
      <c r="B75" s="27"/>
      <c r="C75" s="27"/>
      <c r="D75" s="28">
        <v>155090456</v>
      </c>
      <c r="E75" s="29">
        <v>155090456</v>
      </c>
      <c r="F75" s="29">
        <v>4394398</v>
      </c>
      <c r="G75" s="29">
        <v>5044368</v>
      </c>
      <c r="H75" s="29">
        <v>9904998</v>
      </c>
      <c r="I75" s="29">
        <v>19343764</v>
      </c>
      <c r="J75" s="29">
        <v>5197770</v>
      </c>
      <c r="K75" s="29">
        <v>5043595</v>
      </c>
      <c r="L75" s="29">
        <v>5551699</v>
      </c>
      <c r="M75" s="29">
        <v>15793064</v>
      </c>
      <c r="N75" s="29"/>
      <c r="O75" s="29"/>
      <c r="P75" s="29"/>
      <c r="Q75" s="29"/>
      <c r="R75" s="29"/>
      <c r="S75" s="29"/>
      <c r="T75" s="29"/>
      <c r="U75" s="29"/>
      <c r="V75" s="29">
        <v>35136828</v>
      </c>
      <c r="W75" s="29">
        <v>77545228</v>
      </c>
      <c r="X75" s="29"/>
      <c r="Y75" s="28"/>
      <c r="Z75" s="30">
        <v>155090456</v>
      </c>
    </row>
    <row r="76" spans="1:26" ht="13.5" hidden="1">
      <c r="A76" s="41" t="s">
        <v>113</v>
      </c>
      <c r="B76" s="31"/>
      <c r="C76" s="31"/>
      <c r="D76" s="32">
        <v>2083368255</v>
      </c>
      <c r="E76" s="33">
        <v>2083368255</v>
      </c>
      <c r="F76" s="33">
        <v>204031982</v>
      </c>
      <c r="G76" s="33">
        <v>177099685</v>
      </c>
      <c r="H76" s="33">
        <v>187733119</v>
      </c>
      <c r="I76" s="33">
        <v>568864786</v>
      </c>
      <c r="J76" s="33">
        <v>150520114</v>
      </c>
      <c r="K76" s="33">
        <v>148982113</v>
      </c>
      <c r="L76" s="33">
        <v>94476147</v>
      </c>
      <c r="M76" s="33">
        <v>393978374</v>
      </c>
      <c r="N76" s="33"/>
      <c r="O76" s="33"/>
      <c r="P76" s="33"/>
      <c r="Q76" s="33"/>
      <c r="R76" s="33"/>
      <c r="S76" s="33"/>
      <c r="T76" s="33"/>
      <c r="U76" s="33"/>
      <c r="V76" s="33">
        <v>962843160</v>
      </c>
      <c r="W76" s="33">
        <v>1058054609</v>
      </c>
      <c r="X76" s="33"/>
      <c r="Y76" s="32"/>
      <c r="Z76" s="34">
        <v>2083368255</v>
      </c>
    </row>
    <row r="77" spans="1:26" ht="13.5" hidden="1">
      <c r="A77" s="36" t="s">
        <v>31</v>
      </c>
      <c r="B77" s="18"/>
      <c r="C77" s="18"/>
      <c r="D77" s="19">
        <v>171991930</v>
      </c>
      <c r="E77" s="20">
        <v>171991930</v>
      </c>
      <c r="F77" s="20">
        <v>16383743</v>
      </c>
      <c r="G77" s="20">
        <v>11372787</v>
      </c>
      <c r="H77" s="20">
        <v>12704631</v>
      </c>
      <c r="I77" s="20">
        <v>40461161</v>
      </c>
      <c r="J77" s="20">
        <v>12515844</v>
      </c>
      <c r="K77" s="20">
        <v>12501318</v>
      </c>
      <c r="L77" s="20">
        <v>8092578</v>
      </c>
      <c r="M77" s="20">
        <v>33109740</v>
      </c>
      <c r="N77" s="20"/>
      <c r="O77" s="20"/>
      <c r="P77" s="20"/>
      <c r="Q77" s="20"/>
      <c r="R77" s="20"/>
      <c r="S77" s="20"/>
      <c r="T77" s="20"/>
      <c r="U77" s="20"/>
      <c r="V77" s="20">
        <v>73570901</v>
      </c>
      <c r="W77" s="20">
        <v>85865028</v>
      </c>
      <c r="X77" s="20"/>
      <c r="Y77" s="19"/>
      <c r="Z77" s="22">
        <v>171991930</v>
      </c>
    </row>
    <row r="78" spans="1:26" ht="13.5" hidden="1">
      <c r="A78" s="37" t="s">
        <v>32</v>
      </c>
      <c r="B78" s="18"/>
      <c r="C78" s="18"/>
      <c r="D78" s="19">
        <v>1763059545</v>
      </c>
      <c r="E78" s="20">
        <v>1763059545</v>
      </c>
      <c r="F78" s="20">
        <v>183253841</v>
      </c>
      <c r="G78" s="20">
        <v>160682530</v>
      </c>
      <c r="H78" s="20">
        <v>165123490</v>
      </c>
      <c r="I78" s="20">
        <v>509059861</v>
      </c>
      <c r="J78" s="20">
        <v>132806500</v>
      </c>
      <c r="K78" s="20">
        <v>131437200</v>
      </c>
      <c r="L78" s="20">
        <v>80831870</v>
      </c>
      <c r="M78" s="20">
        <v>345075570</v>
      </c>
      <c r="N78" s="20"/>
      <c r="O78" s="20"/>
      <c r="P78" s="20"/>
      <c r="Q78" s="20"/>
      <c r="R78" s="20"/>
      <c r="S78" s="20"/>
      <c r="T78" s="20"/>
      <c r="U78" s="20"/>
      <c r="V78" s="20">
        <v>854135431</v>
      </c>
      <c r="W78" s="20">
        <v>900631377</v>
      </c>
      <c r="X78" s="20"/>
      <c r="Y78" s="19"/>
      <c r="Z78" s="22">
        <v>1763059545</v>
      </c>
    </row>
    <row r="79" spans="1:26" ht="13.5" hidden="1">
      <c r="A79" s="38" t="s">
        <v>106</v>
      </c>
      <c r="B79" s="18"/>
      <c r="C79" s="18"/>
      <c r="D79" s="19">
        <v>1197675956</v>
      </c>
      <c r="E79" s="20">
        <v>1197675956</v>
      </c>
      <c r="F79" s="20">
        <v>152850055</v>
      </c>
      <c r="G79" s="20">
        <v>134476297</v>
      </c>
      <c r="H79" s="20">
        <v>141504568</v>
      </c>
      <c r="I79" s="20">
        <v>428830920</v>
      </c>
      <c r="J79" s="20">
        <v>109866637</v>
      </c>
      <c r="K79" s="20">
        <v>109562939</v>
      </c>
      <c r="L79" s="20">
        <v>65914648</v>
      </c>
      <c r="M79" s="20">
        <v>285344224</v>
      </c>
      <c r="N79" s="20"/>
      <c r="O79" s="20"/>
      <c r="P79" s="20"/>
      <c r="Q79" s="20"/>
      <c r="R79" s="20"/>
      <c r="S79" s="20"/>
      <c r="T79" s="20"/>
      <c r="U79" s="20"/>
      <c r="V79" s="20">
        <v>714175144</v>
      </c>
      <c r="W79" s="20">
        <v>611772879</v>
      </c>
      <c r="X79" s="20"/>
      <c r="Y79" s="19"/>
      <c r="Z79" s="22">
        <v>1197675956</v>
      </c>
    </row>
    <row r="80" spans="1:26" ht="13.5" hidden="1">
      <c r="A80" s="38" t="s">
        <v>107</v>
      </c>
      <c r="B80" s="18"/>
      <c r="C80" s="18"/>
      <c r="D80" s="19">
        <v>334503957</v>
      </c>
      <c r="E80" s="20">
        <v>334503957</v>
      </c>
      <c r="F80" s="20">
        <v>17490699</v>
      </c>
      <c r="G80" s="20">
        <v>15728405</v>
      </c>
      <c r="H80" s="20">
        <v>14758084</v>
      </c>
      <c r="I80" s="20">
        <v>47977188</v>
      </c>
      <c r="J80" s="20">
        <v>14220524</v>
      </c>
      <c r="K80" s="20">
        <v>13760730</v>
      </c>
      <c r="L80" s="20">
        <v>8875234</v>
      </c>
      <c r="M80" s="20">
        <v>36856488</v>
      </c>
      <c r="N80" s="20"/>
      <c r="O80" s="20"/>
      <c r="P80" s="20"/>
      <c r="Q80" s="20"/>
      <c r="R80" s="20"/>
      <c r="S80" s="20"/>
      <c r="T80" s="20"/>
      <c r="U80" s="20"/>
      <c r="V80" s="20">
        <v>84833676</v>
      </c>
      <c r="W80" s="20">
        <v>170864622</v>
      </c>
      <c r="X80" s="20"/>
      <c r="Y80" s="19"/>
      <c r="Z80" s="22">
        <v>334503957</v>
      </c>
    </row>
    <row r="81" spans="1:26" ht="13.5" hidden="1">
      <c r="A81" s="38" t="s">
        <v>108</v>
      </c>
      <c r="B81" s="18"/>
      <c r="C81" s="18"/>
      <c r="D81" s="19">
        <v>157427847</v>
      </c>
      <c r="E81" s="20">
        <v>157427847</v>
      </c>
      <c r="F81" s="20">
        <v>7305064</v>
      </c>
      <c r="G81" s="20">
        <v>6320031</v>
      </c>
      <c r="H81" s="20">
        <v>4469072</v>
      </c>
      <c r="I81" s="20">
        <v>18094167</v>
      </c>
      <c r="J81" s="20">
        <v>4200657</v>
      </c>
      <c r="K81" s="20">
        <v>3927056</v>
      </c>
      <c r="L81" s="20">
        <v>2886031</v>
      </c>
      <c r="M81" s="20">
        <v>11013744</v>
      </c>
      <c r="N81" s="20"/>
      <c r="O81" s="20"/>
      <c r="P81" s="20"/>
      <c r="Q81" s="20"/>
      <c r="R81" s="20"/>
      <c r="S81" s="20"/>
      <c r="T81" s="20"/>
      <c r="U81" s="20"/>
      <c r="V81" s="20">
        <v>29107911</v>
      </c>
      <c r="W81" s="20">
        <v>80414144</v>
      </c>
      <c r="X81" s="20"/>
      <c r="Y81" s="19"/>
      <c r="Z81" s="22">
        <v>157427847</v>
      </c>
    </row>
    <row r="82" spans="1:26" ht="13.5" hidden="1">
      <c r="A82" s="38" t="s">
        <v>109</v>
      </c>
      <c r="B82" s="18"/>
      <c r="C82" s="18"/>
      <c r="D82" s="19">
        <v>71199171</v>
      </c>
      <c r="E82" s="20">
        <v>71199171</v>
      </c>
      <c r="F82" s="20">
        <v>5600811</v>
      </c>
      <c r="G82" s="20">
        <v>4149723</v>
      </c>
      <c r="H82" s="20">
        <v>4386783</v>
      </c>
      <c r="I82" s="20">
        <v>14137317</v>
      </c>
      <c r="J82" s="20">
        <v>4514155</v>
      </c>
      <c r="K82" s="20">
        <v>4183530</v>
      </c>
      <c r="L82" s="20">
        <v>3152799</v>
      </c>
      <c r="M82" s="20">
        <v>11850484</v>
      </c>
      <c r="N82" s="20"/>
      <c r="O82" s="20"/>
      <c r="P82" s="20"/>
      <c r="Q82" s="20"/>
      <c r="R82" s="20"/>
      <c r="S82" s="20"/>
      <c r="T82" s="20"/>
      <c r="U82" s="20"/>
      <c r="V82" s="20">
        <v>25987801</v>
      </c>
      <c r="W82" s="20">
        <v>36368537</v>
      </c>
      <c r="X82" s="20"/>
      <c r="Y82" s="19"/>
      <c r="Z82" s="22">
        <v>71199171</v>
      </c>
    </row>
    <row r="83" spans="1:26" ht="13.5" hidden="1">
      <c r="A83" s="38" t="s">
        <v>110</v>
      </c>
      <c r="B83" s="18"/>
      <c r="C83" s="18"/>
      <c r="D83" s="19">
        <v>2252614</v>
      </c>
      <c r="E83" s="20">
        <v>2252614</v>
      </c>
      <c r="F83" s="20">
        <v>7212</v>
      </c>
      <c r="G83" s="20">
        <v>8074</v>
      </c>
      <c r="H83" s="20">
        <v>4983</v>
      </c>
      <c r="I83" s="20">
        <v>20269</v>
      </c>
      <c r="J83" s="20">
        <v>4527</v>
      </c>
      <c r="K83" s="20">
        <v>2945</v>
      </c>
      <c r="L83" s="20">
        <v>3158</v>
      </c>
      <c r="M83" s="20">
        <v>10630</v>
      </c>
      <c r="N83" s="20"/>
      <c r="O83" s="20"/>
      <c r="P83" s="20"/>
      <c r="Q83" s="20"/>
      <c r="R83" s="20"/>
      <c r="S83" s="20"/>
      <c r="T83" s="20"/>
      <c r="U83" s="20"/>
      <c r="V83" s="20">
        <v>30899</v>
      </c>
      <c r="W83" s="20">
        <v>1211195</v>
      </c>
      <c r="X83" s="20"/>
      <c r="Y83" s="19"/>
      <c r="Z83" s="22">
        <v>2252614</v>
      </c>
    </row>
    <row r="84" spans="1:26" ht="13.5" hidden="1">
      <c r="A84" s="39" t="s">
        <v>111</v>
      </c>
      <c r="B84" s="27"/>
      <c r="C84" s="27"/>
      <c r="D84" s="28">
        <v>148316780</v>
      </c>
      <c r="E84" s="29">
        <v>148316780</v>
      </c>
      <c r="F84" s="29">
        <v>4394398</v>
      </c>
      <c r="G84" s="29">
        <v>5044368</v>
      </c>
      <c r="H84" s="29">
        <v>9904998</v>
      </c>
      <c r="I84" s="29">
        <v>19343764</v>
      </c>
      <c r="J84" s="29">
        <v>5197770</v>
      </c>
      <c r="K84" s="29">
        <v>5043595</v>
      </c>
      <c r="L84" s="29">
        <v>5551699</v>
      </c>
      <c r="M84" s="29">
        <v>15793064</v>
      </c>
      <c r="N84" s="29"/>
      <c r="O84" s="29"/>
      <c r="P84" s="29"/>
      <c r="Q84" s="29"/>
      <c r="R84" s="29"/>
      <c r="S84" s="29"/>
      <c r="T84" s="29"/>
      <c r="U84" s="29"/>
      <c r="V84" s="29">
        <v>35136828</v>
      </c>
      <c r="W84" s="29">
        <v>71558204</v>
      </c>
      <c r="X84" s="29"/>
      <c r="Y84" s="28"/>
      <c r="Z84" s="30">
        <v>148316780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68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4857600</v>
      </c>
      <c r="E5" s="64">
        <v>4857600</v>
      </c>
      <c r="F5" s="64">
        <v>397197</v>
      </c>
      <c r="G5" s="64">
        <v>399498</v>
      </c>
      <c r="H5" s="64">
        <v>317915</v>
      </c>
      <c r="I5" s="64">
        <v>1114610</v>
      </c>
      <c r="J5" s="64">
        <v>400709</v>
      </c>
      <c r="K5" s="64">
        <v>402346</v>
      </c>
      <c r="L5" s="64">
        <v>401572</v>
      </c>
      <c r="M5" s="64">
        <v>1204627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2319237</v>
      </c>
      <c r="W5" s="64">
        <v>2428800</v>
      </c>
      <c r="X5" s="64">
        <v>-109563</v>
      </c>
      <c r="Y5" s="65">
        <v>-4.51</v>
      </c>
      <c r="Z5" s="66">
        <v>4857600</v>
      </c>
    </row>
    <row r="6" spans="1:26" ht="13.5">
      <c r="A6" s="62" t="s">
        <v>32</v>
      </c>
      <c r="B6" s="18">
        <v>0</v>
      </c>
      <c r="C6" s="18">
        <v>0</v>
      </c>
      <c r="D6" s="63">
        <v>45060502</v>
      </c>
      <c r="E6" s="64">
        <v>45060502</v>
      </c>
      <c r="F6" s="64">
        <v>3132439</v>
      </c>
      <c r="G6" s="64">
        <v>3476573</v>
      </c>
      <c r="H6" s="64">
        <v>4179997</v>
      </c>
      <c r="I6" s="64">
        <v>10789009</v>
      </c>
      <c r="J6" s="64">
        <v>2422105</v>
      </c>
      <c r="K6" s="64">
        <v>2735575</v>
      </c>
      <c r="L6" s="64">
        <v>10973414</v>
      </c>
      <c r="M6" s="64">
        <v>16131094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26920103</v>
      </c>
      <c r="W6" s="64">
        <v>22530251</v>
      </c>
      <c r="X6" s="64">
        <v>4389852</v>
      </c>
      <c r="Y6" s="65">
        <v>19.48</v>
      </c>
      <c r="Z6" s="66">
        <v>45060502</v>
      </c>
    </row>
    <row r="7" spans="1:26" ht="13.5">
      <c r="A7" s="62" t="s">
        <v>33</v>
      </c>
      <c r="B7" s="18">
        <v>0</v>
      </c>
      <c r="C7" s="18">
        <v>0</v>
      </c>
      <c r="D7" s="63">
        <v>1774080</v>
      </c>
      <c r="E7" s="64">
        <v>1774080</v>
      </c>
      <c r="F7" s="64">
        <v>341</v>
      </c>
      <c r="G7" s="64">
        <v>0</v>
      </c>
      <c r="H7" s="64">
        <v>2619</v>
      </c>
      <c r="I7" s="64">
        <v>2960</v>
      </c>
      <c r="J7" s="64">
        <v>2137</v>
      </c>
      <c r="K7" s="64">
        <v>1463</v>
      </c>
      <c r="L7" s="64">
        <v>942</v>
      </c>
      <c r="M7" s="64">
        <v>4542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7502</v>
      </c>
      <c r="W7" s="64">
        <v>887040</v>
      </c>
      <c r="X7" s="64">
        <v>-879538</v>
      </c>
      <c r="Y7" s="65">
        <v>-99.15</v>
      </c>
      <c r="Z7" s="66">
        <v>1774080</v>
      </c>
    </row>
    <row r="8" spans="1:26" ht="13.5">
      <c r="A8" s="62" t="s">
        <v>34</v>
      </c>
      <c r="B8" s="18">
        <v>0</v>
      </c>
      <c r="C8" s="18">
        <v>0</v>
      </c>
      <c r="D8" s="63">
        <v>50066000</v>
      </c>
      <c r="E8" s="64">
        <v>50066000</v>
      </c>
      <c r="F8" s="64">
        <v>6491000</v>
      </c>
      <c r="G8" s="64">
        <v>4900255</v>
      </c>
      <c r="H8" s="64">
        <v>1029866</v>
      </c>
      <c r="I8" s="64">
        <v>12421121</v>
      </c>
      <c r="J8" s="64">
        <v>213658</v>
      </c>
      <c r="K8" s="64">
        <v>3447675</v>
      </c>
      <c r="L8" s="64">
        <v>13375509</v>
      </c>
      <c r="M8" s="64">
        <v>17036842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29457963</v>
      </c>
      <c r="W8" s="64">
        <v>25033000</v>
      </c>
      <c r="X8" s="64">
        <v>4424963</v>
      </c>
      <c r="Y8" s="65">
        <v>17.68</v>
      </c>
      <c r="Z8" s="66">
        <v>50066000</v>
      </c>
    </row>
    <row r="9" spans="1:26" ht="13.5">
      <c r="A9" s="62" t="s">
        <v>35</v>
      </c>
      <c r="B9" s="18">
        <v>0</v>
      </c>
      <c r="C9" s="18">
        <v>0</v>
      </c>
      <c r="D9" s="63">
        <v>15922784</v>
      </c>
      <c r="E9" s="64">
        <v>15922784</v>
      </c>
      <c r="F9" s="64">
        <v>521691</v>
      </c>
      <c r="G9" s="64">
        <v>1283925</v>
      </c>
      <c r="H9" s="64">
        <v>840407</v>
      </c>
      <c r="I9" s="64">
        <v>2646023</v>
      </c>
      <c r="J9" s="64">
        <v>4370043</v>
      </c>
      <c r="K9" s="64">
        <v>1675693</v>
      </c>
      <c r="L9" s="64">
        <v>1625282</v>
      </c>
      <c r="M9" s="64">
        <v>7671018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10317041</v>
      </c>
      <c r="W9" s="64">
        <v>7961392</v>
      </c>
      <c r="X9" s="64">
        <v>2355649</v>
      </c>
      <c r="Y9" s="65">
        <v>29.59</v>
      </c>
      <c r="Z9" s="66">
        <v>15922784</v>
      </c>
    </row>
    <row r="10" spans="1:26" ht="25.5">
      <c r="A10" s="67" t="s">
        <v>98</v>
      </c>
      <c r="B10" s="68">
        <f>SUM(B5:B9)</f>
        <v>0</v>
      </c>
      <c r="C10" s="68">
        <f>SUM(C5:C9)</f>
        <v>0</v>
      </c>
      <c r="D10" s="69">
        <f aca="true" t="shared" si="0" ref="D10:Z10">SUM(D5:D9)</f>
        <v>117680966</v>
      </c>
      <c r="E10" s="70">
        <f t="shared" si="0"/>
        <v>117680966</v>
      </c>
      <c r="F10" s="70">
        <f t="shared" si="0"/>
        <v>10542668</v>
      </c>
      <c r="G10" s="70">
        <f t="shared" si="0"/>
        <v>10060251</v>
      </c>
      <c r="H10" s="70">
        <f t="shared" si="0"/>
        <v>6370804</v>
      </c>
      <c r="I10" s="70">
        <f t="shared" si="0"/>
        <v>26973723</v>
      </c>
      <c r="J10" s="70">
        <f t="shared" si="0"/>
        <v>7408652</v>
      </c>
      <c r="K10" s="70">
        <f t="shared" si="0"/>
        <v>8262752</v>
      </c>
      <c r="L10" s="70">
        <f t="shared" si="0"/>
        <v>26376719</v>
      </c>
      <c r="M10" s="70">
        <f t="shared" si="0"/>
        <v>42048123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69021846</v>
      </c>
      <c r="W10" s="70">
        <f t="shared" si="0"/>
        <v>58840483</v>
      </c>
      <c r="X10" s="70">
        <f t="shared" si="0"/>
        <v>10181363</v>
      </c>
      <c r="Y10" s="71">
        <f>+IF(W10&lt;&gt;0,(X10/W10)*100,0)</f>
        <v>17.30333008993145</v>
      </c>
      <c r="Z10" s="72">
        <f t="shared" si="0"/>
        <v>117680966</v>
      </c>
    </row>
    <row r="11" spans="1:26" ht="13.5">
      <c r="A11" s="62" t="s">
        <v>36</v>
      </c>
      <c r="B11" s="18">
        <v>0</v>
      </c>
      <c r="C11" s="18">
        <v>0</v>
      </c>
      <c r="D11" s="63">
        <v>35927903</v>
      </c>
      <c r="E11" s="64">
        <v>35927903</v>
      </c>
      <c r="F11" s="64">
        <v>2568265</v>
      </c>
      <c r="G11" s="64">
        <v>3200269</v>
      </c>
      <c r="H11" s="64">
        <v>2874411</v>
      </c>
      <c r="I11" s="64">
        <v>8642945</v>
      </c>
      <c r="J11" s="64">
        <v>2735026</v>
      </c>
      <c r="K11" s="64">
        <v>3088860</v>
      </c>
      <c r="L11" s="64">
        <v>3137849</v>
      </c>
      <c r="M11" s="64">
        <v>8961735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17604680</v>
      </c>
      <c r="W11" s="64">
        <v>17963952</v>
      </c>
      <c r="X11" s="64">
        <v>-359272</v>
      </c>
      <c r="Y11" s="65">
        <v>-2</v>
      </c>
      <c r="Z11" s="66">
        <v>35927903</v>
      </c>
    </row>
    <row r="12" spans="1:26" ht="13.5">
      <c r="A12" s="62" t="s">
        <v>37</v>
      </c>
      <c r="B12" s="18">
        <v>0</v>
      </c>
      <c r="C12" s="18">
        <v>0</v>
      </c>
      <c r="D12" s="63">
        <v>2948020</v>
      </c>
      <c r="E12" s="64">
        <v>2948020</v>
      </c>
      <c r="F12" s="64">
        <v>201684</v>
      </c>
      <c r="G12" s="64">
        <v>201684</v>
      </c>
      <c r="H12" s="64">
        <v>240698</v>
      </c>
      <c r="I12" s="64">
        <v>644066</v>
      </c>
      <c r="J12" s="64">
        <v>204042</v>
      </c>
      <c r="K12" s="64">
        <v>204041</v>
      </c>
      <c r="L12" s="64">
        <v>220286</v>
      </c>
      <c r="M12" s="64">
        <v>628369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1272435</v>
      </c>
      <c r="W12" s="64">
        <v>1474010</v>
      </c>
      <c r="X12" s="64">
        <v>-201575</v>
      </c>
      <c r="Y12" s="65">
        <v>-13.68</v>
      </c>
      <c r="Z12" s="66">
        <v>2948020</v>
      </c>
    </row>
    <row r="13" spans="1:26" ht="13.5">
      <c r="A13" s="62" t="s">
        <v>99</v>
      </c>
      <c r="B13" s="18">
        <v>0</v>
      </c>
      <c r="C13" s="18">
        <v>0</v>
      </c>
      <c r="D13" s="63">
        <v>1661292</v>
      </c>
      <c r="E13" s="64">
        <v>1661292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830646</v>
      </c>
      <c r="X13" s="64">
        <v>-830646</v>
      </c>
      <c r="Y13" s="65">
        <v>-100</v>
      </c>
      <c r="Z13" s="66">
        <v>1661292</v>
      </c>
    </row>
    <row r="14" spans="1:26" ht="13.5">
      <c r="A14" s="62" t="s">
        <v>38</v>
      </c>
      <c r="B14" s="18">
        <v>0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5">
        <v>0</v>
      </c>
      <c r="Z14" s="66">
        <v>0</v>
      </c>
    </row>
    <row r="15" spans="1:26" ht="13.5">
      <c r="A15" s="62" t="s">
        <v>39</v>
      </c>
      <c r="B15" s="18">
        <v>0</v>
      </c>
      <c r="C15" s="18">
        <v>0</v>
      </c>
      <c r="D15" s="63">
        <v>22807275</v>
      </c>
      <c r="E15" s="64">
        <v>22807275</v>
      </c>
      <c r="F15" s="64">
        <v>3495986</v>
      </c>
      <c r="G15" s="64">
        <v>1500000</v>
      </c>
      <c r="H15" s="64">
        <v>0</v>
      </c>
      <c r="I15" s="64">
        <v>4995986</v>
      </c>
      <c r="J15" s="64">
        <v>0</v>
      </c>
      <c r="K15" s="64">
        <v>0</v>
      </c>
      <c r="L15" s="64">
        <v>4264148</v>
      </c>
      <c r="M15" s="64">
        <v>4264148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9260134</v>
      </c>
      <c r="W15" s="64">
        <v>11403638</v>
      </c>
      <c r="X15" s="64">
        <v>-2143504</v>
      </c>
      <c r="Y15" s="65">
        <v>-18.8</v>
      </c>
      <c r="Z15" s="66">
        <v>22807275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0</v>
      </c>
      <c r="C17" s="18">
        <v>0</v>
      </c>
      <c r="D17" s="63">
        <v>46017509</v>
      </c>
      <c r="E17" s="64">
        <v>46017509</v>
      </c>
      <c r="F17" s="64">
        <v>1682294</v>
      </c>
      <c r="G17" s="64">
        <v>3704467</v>
      </c>
      <c r="H17" s="64">
        <v>712828</v>
      </c>
      <c r="I17" s="64">
        <v>6099589</v>
      </c>
      <c r="J17" s="64">
        <v>1023090</v>
      </c>
      <c r="K17" s="64">
        <v>4262020</v>
      </c>
      <c r="L17" s="64">
        <v>4769431</v>
      </c>
      <c r="M17" s="64">
        <v>10054541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16154130</v>
      </c>
      <c r="W17" s="64">
        <v>23008755</v>
      </c>
      <c r="X17" s="64">
        <v>-6854625</v>
      </c>
      <c r="Y17" s="65">
        <v>-29.79</v>
      </c>
      <c r="Z17" s="66">
        <v>46017509</v>
      </c>
    </row>
    <row r="18" spans="1:26" ht="13.5">
      <c r="A18" s="74" t="s">
        <v>42</v>
      </c>
      <c r="B18" s="75">
        <f>SUM(B11:B17)</f>
        <v>0</v>
      </c>
      <c r="C18" s="75">
        <f>SUM(C11:C17)</f>
        <v>0</v>
      </c>
      <c r="D18" s="76">
        <f aca="true" t="shared" si="1" ref="D18:Z18">SUM(D11:D17)</f>
        <v>109361999</v>
      </c>
      <c r="E18" s="77">
        <f t="shared" si="1"/>
        <v>109361999</v>
      </c>
      <c r="F18" s="77">
        <f t="shared" si="1"/>
        <v>7948229</v>
      </c>
      <c r="G18" s="77">
        <f t="shared" si="1"/>
        <v>8606420</v>
      </c>
      <c r="H18" s="77">
        <f t="shared" si="1"/>
        <v>3827937</v>
      </c>
      <c r="I18" s="77">
        <f t="shared" si="1"/>
        <v>20382586</v>
      </c>
      <c r="J18" s="77">
        <f t="shared" si="1"/>
        <v>3962158</v>
      </c>
      <c r="K18" s="77">
        <f t="shared" si="1"/>
        <v>7554921</v>
      </c>
      <c r="L18" s="77">
        <f t="shared" si="1"/>
        <v>12391714</v>
      </c>
      <c r="M18" s="77">
        <f t="shared" si="1"/>
        <v>23908793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44291379</v>
      </c>
      <c r="W18" s="77">
        <f t="shared" si="1"/>
        <v>54681001</v>
      </c>
      <c r="X18" s="77">
        <f t="shared" si="1"/>
        <v>-10389622</v>
      </c>
      <c r="Y18" s="71">
        <f>+IF(W18&lt;&gt;0,(X18/W18)*100,0)</f>
        <v>-19.000423931522395</v>
      </c>
      <c r="Z18" s="78">
        <f t="shared" si="1"/>
        <v>109361999</v>
      </c>
    </row>
    <row r="19" spans="1:26" ht="13.5">
      <c r="A19" s="74" t="s">
        <v>43</v>
      </c>
      <c r="B19" s="79">
        <f>+B10-B18</f>
        <v>0</v>
      </c>
      <c r="C19" s="79">
        <f>+C10-C18</f>
        <v>0</v>
      </c>
      <c r="D19" s="80">
        <f aca="true" t="shared" si="2" ref="D19:Z19">+D10-D18</f>
        <v>8318967</v>
      </c>
      <c r="E19" s="81">
        <f t="shared" si="2"/>
        <v>8318967</v>
      </c>
      <c r="F19" s="81">
        <f t="shared" si="2"/>
        <v>2594439</v>
      </c>
      <c r="G19" s="81">
        <f t="shared" si="2"/>
        <v>1453831</v>
      </c>
      <c r="H19" s="81">
        <f t="shared" si="2"/>
        <v>2542867</v>
      </c>
      <c r="I19" s="81">
        <f t="shared" si="2"/>
        <v>6591137</v>
      </c>
      <c r="J19" s="81">
        <f t="shared" si="2"/>
        <v>3446494</v>
      </c>
      <c r="K19" s="81">
        <f t="shared" si="2"/>
        <v>707831</v>
      </c>
      <c r="L19" s="81">
        <f t="shared" si="2"/>
        <v>13985005</v>
      </c>
      <c r="M19" s="81">
        <f t="shared" si="2"/>
        <v>18139330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24730467</v>
      </c>
      <c r="W19" s="81">
        <f>IF(E10=E18,0,W10-W18)</f>
        <v>4159482</v>
      </c>
      <c r="X19" s="81">
        <f t="shared" si="2"/>
        <v>20570985</v>
      </c>
      <c r="Y19" s="82">
        <f>+IF(W19&lt;&gt;0,(X19/W19)*100,0)</f>
        <v>494.5564135149521</v>
      </c>
      <c r="Z19" s="83">
        <f t="shared" si="2"/>
        <v>8318967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7000000</v>
      </c>
      <c r="G20" s="64">
        <v>0</v>
      </c>
      <c r="H20" s="64">
        <v>0</v>
      </c>
      <c r="I20" s="64">
        <v>7000000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7000000</v>
      </c>
      <c r="W20" s="64">
        <v>0</v>
      </c>
      <c r="X20" s="64">
        <v>7000000</v>
      </c>
      <c r="Y20" s="65">
        <v>0</v>
      </c>
      <c r="Z20" s="66">
        <v>0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0</v>
      </c>
      <c r="C22" s="90">
        <f>SUM(C19:C21)</f>
        <v>0</v>
      </c>
      <c r="D22" s="91">
        <f aca="true" t="shared" si="3" ref="D22:Z22">SUM(D19:D21)</f>
        <v>8318967</v>
      </c>
      <c r="E22" s="92">
        <f t="shared" si="3"/>
        <v>8318967</v>
      </c>
      <c r="F22" s="92">
        <f t="shared" si="3"/>
        <v>9594439</v>
      </c>
      <c r="G22" s="92">
        <f t="shared" si="3"/>
        <v>1453831</v>
      </c>
      <c r="H22" s="92">
        <f t="shared" si="3"/>
        <v>2542867</v>
      </c>
      <c r="I22" s="92">
        <f t="shared" si="3"/>
        <v>13591137</v>
      </c>
      <c r="J22" s="92">
        <f t="shared" si="3"/>
        <v>3446494</v>
      </c>
      <c r="K22" s="92">
        <f t="shared" si="3"/>
        <v>707831</v>
      </c>
      <c r="L22" s="92">
        <f t="shared" si="3"/>
        <v>13985005</v>
      </c>
      <c r="M22" s="92">
        <f t="shared" si="3"/>
        <v>18139330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31730467</v>
      </c>
      <c r="W22" s="92">
        <f t="shared" si="3"/>
        <v>4159482</v>
      </c>
      <c r="X22" s="92">
        <f t="shared" si="3"/>
        <v>27570985</v>
      </c>
      <c r="Y22" s="93">
        <f>+IF(W22&lt;&gt;0,(X22/W22)*100,0)</f>
        <v>662.8465996487063</v>
      </c>
      <c r="Z22" s="94">
        <f t="shared" si="3"/>
        <v>8318967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0</v>
      </c>
      <c r="C24" s="79">
        <f>SUM(C22:C23)</f>
        <v>0</v>
      </c>
      <c r="D24" s="80">
        <f aca="true" t="shared" si="4" ref="D24:Z24">SUM(D22:D23)</f>
        <v>8318967</v>
      </c>
      <c r="E24" s="81">
        <f t="shared" si="4"/>
        <v>8318967</v>
      </c>
      <c r="F24" s="81">
        <f t="shared" si="4"/>
        <v>9594439</v>
      </c>
      <c r="G24" s="81">
        <f t="shared" si="4"/>
        <v>1453831</v>
      </c>
      <c r="H24" s="81">
        <f t="shared" si="4"/>
        <v>2542867</v>
      </c>
      <c r="I24" s="81">
        <f t="shared" si="4"/>
        <v>13591137</v>
      </c>
      <c r="J24" s="81">
        <f t="shared" si="4"/>
        <v>3446494</v>
      </c>
      <c r="K24" s="81">
        <f t="shared" si="4"/>
        <v>707831</v>
      </c>
      <c r="L24" s="81">
        <f t="shared" si="4"/>
        <v>13985005</v>
      </c>
      <c r="M24" s="81">
        <f t="shared" si="4"/>
        <v>18139330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31730467</v>
      </c>
      <c r="W24" s="81">
        <f t="shared" si="4"/>
        <v>4159482</v>
      </c>
      <c r="X24" s="81">
        <f t="shared" si="4"/>
        <v>27570985</v>
      </c>
      <c r="Y24" s="82">
        <f>+IF(W24&lt;&gt;0,(X24/W24)*100,0)</f>
        <v>662.8465996487063</v>
      </c>
      <c r="Z24" s="83">
        <f t="shared" si="4"/>
        <v>8318967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29523980</v>
      </c>
      <c r="E27" s="104">
        <v>29523980</v>
      </c>
      <c r="F27" s="104">
        <v>3977328</v>
      </c>
      <c r="G27" s="104">
        <v>1037909</v>
      </c>
      <c r="H27" s="104">
        <v>3352799</v>
      </c>
      <c r="I27" s="104">
        <v>8368036</v>
      </c>
      <c r="J27" s="104">
        <v>1161947</v>
      </c>
      <c r="K27" s="104">
        <v>2291625</v>
      </c>
      <c r="L27" s="104">
        <v>1438797</v>
      </c>
      <c r="M27" s="104">
        <v>4892369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13260405</v>
      </c>
      <c r="W27" s="104">
        <v>14761990</v>
      </c>
      <c r="X27" s="104">
        <v>-1501585</v>
      </c>
      <c r="Y27" s="105">
        <v>-10.17</v>
      </c>
      <c r="Z27" s="106">
        <v>29523980</v>
      </c>
    </row>
    <row r="28" spans="1:26" ht="13.5">
      <c r="A28" s="107" t="s">
        <v>44</v>
      </c>
      <c r="B28" s="18">
        <v>0</v>
      </c>
      <c r="C28" s="18">
        <v>0</v>
      </c>
      <c r="D28" s="63">
        <v>29523980</v>
      </c>
      <c r="E28" s="64">
        <v>29523980</v>
      </c>
      <c r="F28" s="64">
        <v>3977328</v>
      </c>
      <c r="G28" s="64">
        <v>1037909</v>
      </c>
      <c r="H28" s="64">
        <v>3352799</v>
      </c>
      <c r="I28" s="64">
        <v>8368036</v>
      </c>
      <c r="J28" s="64">
        <v>1161947</v>
      </c>
      <c r="K28" s="64">
        <v>2291625</v>
      </c>
      <c r="L28" s="64">
        <v>1409954</v>
      </c>
      <c r="M28" s="64">
        <v>4863526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13231562</v>
      </c>
      <c r="W28" s="64">
        <v>14761990</v>
      </c>
      <c r="X28" s="64">
        <v>-1530428</v>
      </c>
      <c r="Y28" s="65">
        <v>-10.37</v>
      </c>
      <c r="Z28" s="66">
        <v>29523980</v>
      </c>
    </row>
    <row r="29" spans="1:26" ht="13.5">
      <c r="A29" s="62" t="s">
        <v>103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28843</v>
      </c>
      <c r="M31" s="64">
        <v>28843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28843</v>
      </c>
      <c r="W31" s="64">
        <v>0</v>
      </c>
      <c r="X31" s="64">
        <v>28843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29523980</v>
      </c>
      <c r="E32" s="104">
        <f t="shared" si="5"/>
        <v>29523980</v>
      </c>
      <c r="F32" s="104">
        <f t="shared" si="5"/>
        <v>3977328</v>
      </c>
      <c r="G32" s="104">
        <f t="shared" si="5"/>
        <v>1037909</v>
      </c>
      <c r="H32" s="104">
        <f t="shared" si="5"/>
        <v>3352799</v>
      </c>
      <c r="I32" s="104">
        <f t="shared" si="5"/>
        <v>8368036</v>
      </c>
      <c r="J32" s="104">
        <f t="shared" si="5"/>
        <v>1161947</v>
      </c>
      <c r="K32" s="104">
        <f t="shared" si="5"/>
        <v>2291625</v>
      </c>
      <c r="L32" s="104">
        <f t="shared" si="5"/>
        <v>1438797</v>
      </c>
      <c r="M32" s="104">
        <f t="shared" si="5"/>
        <v>4892369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13260405</v>
      </c>
      <c r="W32" s="104">
        <f t="shared" si="5"/>
        <v>14761990</v>
      </c>
      <c r="X32" s="104">
        <f t="shared" si="5"/>
        <v>-1501585</v>
      </c>
      <c r="Y32" s="105">
        <f>+IF(W32&lt;&gt;0,(X32/W32)*100,0)</f>
        <v>-10.171968684438887</v>
      </c>
      <c r="Z32" s="106">
        <f t="shared" si="5"/>
        <v>29523980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0</v>
      </c>
      <c r="C35" s="18">
        <v>0</v>
      </c>
      <c r="D35" s="63">
        <v>36597600</v>
      </c>
      <c r="E35" s="64">
        <v>36597600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18298800</v>
      </c>
      <c r="X35" s="64">
        <v>-18298800</v>
      </c>
      <c r="Y35" s="65">
        <v>-100</v>
      </c>
      <c r="Z35" s="66">
        <v>36597600</v>
      </c>
    </row>
    <row r="36" spans="1:26" ht="13.5">
      <c r="A36" s="62" t="s">
        <v>53</v>
      </c>
      <c r="B36" s="18">
        <v>0</v>
      </c>
      <c r="C36" s="18">
        <v>0</v>
      </c>
      <c r="D36" s="63">
        <v>206792320</v>
      </c>
      <c r="E36" s="64">
        <v>206792320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103396160</v>
      </c>
      <c r="X36" s="64">
        <v>-103396160</v>
      </c>
      <c r="Y36" s="65">
        <v>-100</v>
      </c>
      <c r="Z36" s="66">
        <v>206792320</v>
      </c>
    </row>
    <row r="37" spans="1:26" ht="13.5">
      <c r="A37" s="62" t="s">
        <v>54</v>
      </c>
      <c r="B37" s="18">
        <v>0</v>
      </c>
      <c r="C37" s="18">
        <v>0</v>
      </c>
      <c r="D37" s="63">
        <v>7597800</v>
      </c>
      <c r="E37" s="64">
        <v>7597800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3798900</v>
      </c>
      <c r="X37" s="64">
        <v>-3798900</v>
      </c>
      <c r="Y37" s="65">
        <v>-100</v>
      </c>
      <c r="Z37" s="66">
        <v>7597800</v>
      </c>
    </row>
    <row r="38" spans="1:26" ht="13.5">
      <c r="A38" s="62" t="s">
        <v>55</v>
      </c>
      <c r="B38" s="18">
        <v>0</v>
      </c>
      <c r="C38" s="18">
        <v>0</v>
      </c>
      <c r="D38" s="63">
        <v>6200000</v>
      </c>
      <c r="E38" s="64">
        <v>6200000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3100000</v>
      </c>
      <c r="X38" s="64">
        <v>-3100000</v>
      </c>
      <c r="Y38" s="65">
        <v>-100</v>
      </c>
      <c r="Z38" s="66">
        <v>6200000</v>
      </c>
    </row>
    <row r="39" spans="1:26" ht="13.5">
      <c r="A39" s="62" t="s">
        <v>56</v>
      </c>
      <c r="B39" s="18">
        <v>0</v>
      </c>
      <c r="C39" s="18">
        <v>0</v>
      </c>
      <c r="D39" s="63">
        <v>229592120</v>
      </c>
      <c r="E39" s="64">
        <v>229592120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114796060</v>
      </c>
      <c r="X39" s="64">
        <v>-114796060</v>
      </c>
      <c r="Y39" s="65">
        <v>-100</v>
      </c>
      <c r="Z39" s="66">
        <v>229592120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0</v>
      </c>
      <c r="C42" s="18">
        <v>0</v>
      </c>
      <c r="D42" s="63">
        <v>37407678</v>
      </c>
      <c r="E42" s="64">
        <v>37407678</v>
      </c>
      <c r="F42" s="64">
        <v>12115671</v>
      </c>
      <c r="G42" s="64">
        <v>774599</v>
      </c>
      <c r="H42" s="64">
        <v>165548</v>
      </c>
      <c r="I42" s="64">
        <v>13055818</v>
      </c>
      <c r="J42" s="64">
        <v>1515521</v>
      </c>
      <c r="K42" s="64">
        <v>1277808</v>
      </c>
      <c r="L42" s="64">
        <v>715348</v>
      </c>
      <c r="M42" s="64">
        <v>3508677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16564495</v>
      </c>
      <c r="W42" s="64">
        <v>19405771</v>
      </c>
      <c r="X42" s="64">
        <v>-2841276</v>
      </c>
      <c r="Y42" s="65">
        <v>-14.64</v>
      </c>
      <c r="Z42" s="66">
        <v>37407678</v>
      </c>
    </row>
    <row r="43" spans="1:26" ht="13.5">
      <c r="A43" s="62" t="s">
        <v>59</v>
      </c>
      <c r="B43" s="18">
        <v>0</v>
      </c>
      <c r="C43" s="18">
        <v>0</v>
      </c>
      <c r="D43" s="63">
        <v>-40066840</v>
      </c>
      <c r="E43" s="64">
        <v>-40066840</v>
      </c>
      <c r="F43" s="64">
        <v>-3977331</v>
      </c>
      <c r="G43" s="64">
        <v>-1037909</v>
      </c>
      <c r="H43" s="64">
        <v>-3352799</v>
      </c>
      <c r="I43" s="64">
        <v>-8368039</v>
      </c>
      <c r="J43" s="64">
        <v>-1161947</v>
      </c>
      <c r="K43" s="64">
        <v>-2291625</v>
      </c>
      <c r="L43" s="64">
        <v>-1319991</v>
      </c>
      <c r="M43" s="64">
        <v>-4773563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-13141602</v>
      </c>
      <c r="W43" s="64">
        <v>-21235426</v>
      </c>
      <c r="X43" s="64">
        <v>8093824</v>
      </c>
      <c r="Y43" s="65">
        <v>-38.11</v>
      </c>
      <c r="Z43" s="66">
        <v>-40066840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0</v>
      </c>
      <c r="C45" s="21">
        <v>0</v>
      </c>
      <c r="D45" s="103">
        <v>-2659162</v>
      </c>
      <c r="E45" s="104">
        <v>-2659162</v>
      </c>
      <c r="F45" s="104">
        <v>9312940</v>
      </c>
      <c r="G45" s="104">
        <v>9049630</v>
      </c>
      <c r="H45" s="104">
        <v>5862379</v>
      </c>
      <c r="I45" s="104">
        <v>5862379</v>
      </c>
      <c r="J45" s="104">
        <v>6215953</v>
      </c>
      <c r="K45" s="104">
        <v>5202136</v>
      </c>
      <c r="L45" s="104">
        <v>4597493</v>
      </c>
      <c r="M45" s="104">
        <v>4597493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4597493</v>
      </c>
      <c r="W45" s="104">
        <v>-1829655</v>
      </c>
      <c r="X45" s="104">
        <v>6427148</v>
      </c>
      <c r="Y45" s="105">
        <v>-351.28</v>
      </c>
      <c r="Z45" s="106">
        <v>-2659162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4"/>
      <c r="R47" s="124"/>
      <c r="S47" s="124"/>
      <c r="T47" s="124"/>
      <c r="U47" s="124"/>
      <c r="V47" s="123" t="s">
        <v>94</v>
      </c>
      <c r="W47" s="123" t="s">
        <v>95</v>
      </c>
      <c r="X47" s="123" t="s">
        <v>96</v>
      </c>
      <c r="Y47" s="123" t="s">
        <v>97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9424395</v>
      </c>
      <c r="C49" s="56">
        <v>0</v>
      </c>
      <c r="D49" s="133">
        <v>3211558</v>
      </c>
      <c r="E49" s="58">
        <v>2718163</v>
      </c>
      <c r="F49" s="58">
        <v>0</v>
      </c>
      <c r="G49" s="58">
        <v>0</v>
      </c>
      <c r="H49" s="58">
        <v>0</v>
      </c>
      <c r="I49" s="58">
        <v>2392891</v>
      </c>
      <c r="J49" s="58">
        <v>0</v>
      </c>
      <c r="K49" s="58">
        <v>0</v>
      </c>
      <c r="L49" s="58">
        <v>0</v>
      </c>
      <c r="M49" s="58">
        <v>2117507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1813877</v>
      </c>
      <c r="W49" s="58">
        <v>73131742</v>
      </c>
      <c r="X49" s="58">
        <v>0</v>
      </c>
      <c r="Y49" s="58">
        <v>94810133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178481</v>
      </c>
      <c r="C51" s="56">
        <v>0</v>
      </c>
      <c r="D51" s="133">
        <v>502603</v>
      </c>
      <c r="E51" s="58">
        <v>3829286</v>
      </c>
      <c r="F51" s="58">
        <v>0</v>
      </c>
      <c r="G51" s="58">
        <v>0</v>
      </c>
      <c r="H51" s="58">
        <v>0</v>
      </c>
      <c r="I51" s="58">
        <v>4286946</v>
      </c>
      <c r="J51" s="58">
        <v>0</v>
      </c>
      <c r="K51" s="58">
        <v>0</v>
      </c>
      <c r="L51" s="58">
        <v>0</v>
      </c>
      <c r="M51" s="58">
        <v>4189911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5109476</v>
      </c>
      <c r="W51" s="58">
        <v>1453324</v>
      </c>
      <c r="X51" s="58">
        <v>1571755</v>
      </c>
      <c r="Y51" s="58">
        <v>21121782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98.67568855338357</v>
      </c>
      <c r="E58" s="7">
        <f t="shared" si="6"/>
        <v>98.67568855338357</v>
      </c>
      <c r="F58" s="7">
        <f t="shared" si="6"/>
        <v>73.378724198612</v>
      </c>
      <c r="G58" s="7">
        <f t="shared" si="6"/>
        <v>106.01245988395218</v>
      </c>
      <c r="H58" s="7">
        <f t="shared" si="6"/>
        <v>59.26811868392981</v>
      </c>
      <c r="I58" s="7">
        <f t="shared" si="6"/>
        <v>79.04499499774283</v>
      </c>
      <c r="J58" s="7">
        <f t="shared" si="6"/>
        <v>87.73906356697393</v>
      </c>
      <c r="K58" s="7">
        <f t="shared" si="6"/>
        <v>88.18613779830835</v>
      </c>
      <c r="L58" s="7">
        <f t="shared" si="6"/>
        <v>23.959314177090334</v>
      </c>
      <c r="M58" s="7">
        <f t="shared" si="6"/>
        <v>47.429111025220685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60.574784554478164</v>
      </c>
      <c r="W58" s="7">
        <f t="shared" si="6"/>
        <v>114.5136678351697</v>
      </c>
      <c r="X58" s="7">
        <f t="shared" si="6"/>
        <v>0</v>
      </c>
      <c r="Y58" s="7">
        <f t="shared" si="6"/>
        <v>0</v>
      </c>
      <c r="Z58" s="8">
        <f t="shared" si="6"/>
        <v>98.67568855338357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48.15066579052712</v>
      </c>
      <c r="G59" s="10">
        <f t="shared" si="7"/>
        <v>60.1817781315551</v>
      </c>
      <c r="H59" s="10">
        <f t="shared" si="7"/>
        <v>66.58949719264584</v>
      </c>
      <c r="I59" s="10">
        <f t="shared" si="7"/>
        <v>57.722073191519904</v>
      </c>
      <c r="J59" s="10">
        <f t="shared" si="7"/>
        <v>48.99191183627021</v>
      </c>
      <c r="K59" s="10">
        <f t="shared" si="7"/>
        <v>162.293896298211</v>
      </c>
      <c r="L59" s="10">
        <f t="shared" si="7"/>
        <v>49.253683025708966</v>
      </c>
      <c r="M59" s="10">
        <f t="shared" si="7"/>
        <v>86.92209289680541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72.88875608659228</v>
      </c>
      <c r="W59" s="10">
        <f t="shared" si="7"/>
        <v>113.99999999999999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108.24534311668343</v>
      </c>
      <c r="E60" s="13">
        <f t="shared" si="7"/>
        <v>108.24534311668343</v>
      </c>
      <c r="F60" s="13">
        <f t="shared" si="7"/>
        <v>86.35845741928254</v>
      </c>
      <c r="G60" s="13">
        <f t="shared" si="7"/>
        <v>129.38379260265785</v>
      </c>
      <c r="H60" s="13">
        <f t="shared" si="7"/>
        <v>65.42102781413479</v>
      </c>
      <c r="I60" s="13">
        <f t="shared" si="7"/>
        <v>92.11082315345182</v>
      </c>
      <c r="J60" s="13">
        <f t="shared" si="7"/>
        <v>116.27720515832303</v>
      </c>
      <c r="K60" s="13">
        <f t="shared" si="7"/>
        <v>88.31386454401725</v>
      </c>
      <c r="L60" s="13">
        <f t="shared" si="7"/>
        <v>24.133291608245163</v>
      </c>
      <c r="M60" s="13">
        <f t="shared" si="7"/>
        <v>48.85281804197533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66.18971331573286</v>
      </c>
      <c r="W60" s="13">
        <f t="shared" si="7"/>
        <v>125.84035455972706</v>
      </c>
      <c r="X60" s="13">
        <f t="shared" si="7"/>
        <v>0</v>
      </c>
      <c r="Y60" s="13">
        <f t="shared" si="7"/>
        <v>0</v>
      </c>
      <c r="Z60" s="14">
        <f t="shared" si="7"/>
        <v>108.24534311668343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91.06531271218032</v>
      </c>
      <c r="E61" s="13">
        <f t="shared" si="7"/>
        <v>91.06531271218032</v>
      </c>
      <c r="F61" s="13">
        <f t="shared" si="7"/>
        <v>96.2035936185764</v>
      </c>
      <c r="G61" s="13">
        <f t="shared" si="7"/>
        <v>150.71385500077528</v>
      </c>
      <c r="H61" s="13">
        <f t="shared" si="7"/>
        <v>72.76216178271416</v>
      </c>
      <c r="I61" s="13">
        <f t="shared" si="7"/>
        <v>104.46408038634505</v>
      </c>
      <c r="J61" s="13">
        <f t="shared" si="7"/>
        <v>173.70596713585488</v>
      </c>
      <c r="K61" s="13">
        <f t="shared" si="7"/>
        <v>99.37417967348296</v>
      </c>
      <c r="L61" s="13">
        <f t="shared" si="7"/>
        <v>109.41113630478425</v>
      </c>
      <c r="M61" s="13">
        <f t="shared" si="7"/>
        <v>121.6839306220797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111.5042498445719</v>
      </c>
      <c r="W61" s="13">
        <f t="shared" si="7"/>
        <v>106.81338568923977</v>
      </c>
      <c r="X61" s="13">
        <f t="shared" si="7"/>
        <v>0</v>
      </c>
      <c r="Y61" s="13">
        <f t="shared" si="7"/>
        <v>0</v>
      </c>
      <c r="Z61" s="14">
        <f t="shared" si="7"/>
        <v>91.06531271218032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99.99998732184177</v>
      </c>
      <c r="E62" s="13">
        <f t="shared" si="7"/>
        <v>99.99998732184177</v>
      </c>
      <c r="F62" s="13">
        <f t="shared" si="7"/>
        <v>44.11043354614599</v>
      </c>
      <c r="G62" s="13">
        <f t="shared" si="7"/>
        <v>51.445547239856595</v>
      </c>
      <c r="H62" s="13">
        <f t="shared" si="7"/>
        <v>32.39797362556677</v>
      </c>
      <c r="I62" s="13">
        <f t="shared" si="7"/>
        <v>41.8270643076324</v>
      </c>
      <c r="J62" s="13">
        <f t="shared" si="7"/>
        <v>33.047861196298186</v>
      </c>
      <c r="K62" s="13">
        <f t="shared" si="7"/>
        <v>69.84549773389142</v>
      </c>
      <c r="L62" s="13">
        <f t="shared" si="7"/>
        <v>1.6259346210103123</v>
      </c>
      <c r="M62" s="13">
        <f t="shared" si="7"/>
        <v>5.680187211004926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10.618064020095435</v>
      </c>
      <c r="W62" s="13">
        <f t="shared" si="7"/>
        <v>113.9999812363282</v>
      </c>
      <c r="X62" s="13">
        <f t="shared" si="7"/>
        <v>0</v>
      </c>
      <c r="Y62" s="13">
        <f t="shared" si="7"/>
        <v>0</v>
      </c>
      <c r="Z62" s="14">
        <f t="shared" si="7"/>
        <v>99.99998732184177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39.30173192475356</v>
      </c>
      <c r="G63" s="13">
        <f t="shared" si="7"/>
        <v>52.066529889899925</v>
      </c>
      <c r="H63" s="13">
        <f t="shared" si="7"/>
        <v>42.17477730089861</v>
      </c>
      <c r="I63" s="13">
        <f t="shared" si="7"/>
        <v>44.51760025166526</v>
      </c>
      <c r="J63" s="13">
        <f t="shared" si="7"/>
        <v>37.575708225732654</v>
      </c>
      <c r="K63" s="13">
        <f t="shared" si="7"/>
        <v>42.28181899721948</v>
      </c>
      <c r="L63" s="13">
        <f t="shared" si="7"/>
        <v>35.11438201022783</v>
      </c>
      <c r="M63" s="13">
        <f t="shared" si="7"/>
        <v>38.32038284857073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41.40856320672734</v>
      </c>
      <c r="W63" s="13">
        <f t="shared" si="7"/>
        <v>113.99998140765007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100.00011583358189</v>
      </c>
      <c r="E64" s="13">
        <f t="shared" si="7"/>
        <v>100.00011583358189</v>
      </c>
      <c r="F64" s="13">
        <f t="shared" si="7"/>
        <v>36.89193430275133</v>
      </c>
      <c r="G64" s="13">
        <f t="shared" si="7"/>
        <v>34.30897202081758</v>
      </c>
      <c r="H64" s="13">
        <f t="shared" si="7"/>
        <v>34.37672106164513</v>
      </c>
      <c r="I64" s="13">
        <f t="shared" si="7"/>
        <v>35.1928046832361</v>
      </c>
      <c r="J64" s="13">
        <f t="shared" si="7"/>
        <v>32.76927723713193</v>
      </c>
      <c r="K64" s="13">
        <f t="shared" si="7"/>
        <v>31.33214920071048</v>
      </c>
      <c r="L64" s="13">
        <f t="shared" si="7"/>
        <v>28.967371977240397</v>
      </c>
      <c r="M64" s="13">
        <f t="shared" si="7"/>
        <v>31.026342958660948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33.09775740304795</v>
      </c>
      <c r="W64" s="13">
        <f t="shared" si="7"/>
        <v>113.99998609997822</v>
      </c>
      <c r="X64" s="13">
        <f t="shared" si="7"/>
        <v>0</v>
      </c>
      <c r="Y64" s="13">
        <f t="shared" si="7"/>
        <v>0</v>
      </c>
      <c r="Z64" s="14">
        <f t="shared" si="7"/>
        <v>100.00011583358189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7913.2207338380895</v>
      </c>
      <c r="G65" s="13">
        <f t="shared" si="7"/>
        <v>5798.5453034081465</v>
      </c>
      <c r="H65" s="13">
        <f t="shared" si="7"/>
        <v>1847.6747767169695</v>
      </c>
      <c r="I65" s="13">
        <f t="shared" si="7"/>
        <v>4550.56987788331</v>
      </c>
      <c r="J65" s="13">
        <f t="shared" si="7"/>
        <v>965.0789671596891</v>
      </c>
      <c r="K65" s="13">
        <f t="shared" si="7"/>
        <v>679.4672131147541</v>
      </c>
      <c r="L65" s="13">
        <f t="shared" si="7"/>
        <v>1435.7776463630987</v>
      </c>
      <c r="M65" s="13">
        <f t="shared" si="7"/>
        <v>977.2783251231526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2677.417688831504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11.953542737193278</v>
      </c>
      <c r="G66" s="16">
        <f t="shared" si="7"/>
        <v>10.167561015720647</v>
      </c>
      <c r="H66" s="16">
        <f t="shared" si="7"/>
        <v>6.224680851063829</v>
      </c>
      <c r="I66" s="16">
        <f t="shared" si="7"/>
        <v>9.458648286148053</v>
      </c>
      <c r="J66" s="16">
        <f t="shared" si="7"/>
        <v>3.6820024623009187</v>
      </c>
      <c r="K66" s="16">
        <f t="shared" si="7"/>
        <v>13.17639979510948</v>
      </c>
      <c r="L66" s="16">
        <f t="shared" si="7"/>
        <v>7.1066344323449355</v>
      </c>
      <c r="M66" s="16">
        <f t="shared" si="7"/>
        <v>7.253267478761673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8.333025681424754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/>
      <c r="C67" s="23"/>
      <c r="D67" s="24">
        <v>54353302</v>
      </c>
      <c r="E67" s="25">
        <v>54353302</v>
      </c>
      <c r="F67" s="25">
        <v>4028417</v>
      </c>
      <c r="G67" s="25">
        <v>4532787</v>
      </c>
      <c r="H67" s="25">
        <v>5026662</v>
      </c>
      <c r="I67" s="25">
        <v>13587866</v>
      </c>
      <c r="J67" s="25">
        <v>3460429</v>
      </c>
      <c r="K67" s="25">
        <v>3540087</v>
      </c>
      <c r="L67" s="25">
        <v>12090993</v>
      </c>
      <c r="M67" s="25">
        <v>19091509</v>
      </c>
      <c r="N67" s="25"/>
      <c r="O67" s="25"/>
      <c r="P67" s="25"/>
      <c r="Q67" s="25"/>
      <c r="R67" s="25"/>
      <c r="S67" s="25"/>
      <c r="T67" s="25"/>
      <c r="U67" s="25"/>
      <c r="V67" s="25">
        <v>32679375</v>
      </c>
      <c r="W67" s="25">
        <v>27176652</v>
      </c>
      <c r="X67" s="25"/>
      <c r="Y67" s="24"/>
      <c r="Z67" s="26">
        <v>54353302</v>
      </c>
    </row>
    <row r="68" spans="1:26" ht="13.5" hidden="1">
      <c r="A68" s="36" t="s">
        <v>31</v>
      </c>
      <c r="B68" s="18"/>
      <c r="C68" s="18"/>
      <c r="D68" s="19">
        <v>4857600</v>
      </c>
      <c r="E68" s="20">
        <v>4857600</v>
      </c>
      <c r="F68" s="20">
        <v>397197</v>
      </c>
      <c r="G68" s="20">
        <v>399498</v>
      </c>
      <c r="H68" s="20">
        <v>317915</v>
      </c>
      <c r="I68" s="20">
        <v>1114610</v>
      </c>
      <c r="J68" s="20">
        <v>400709</v>
      </c>
      <c r="K68" s="20">
        <v>402346</v>
      </c>
      <c r="L68" s="20">
        <v>401572</v>
      </c>
      <c r="M68" s="20">
        <v>1204627</v>
      </c>
      <c r="N68" s="20"/>
      <c r="O68" s="20"/>
      <c r="P68" s="20"/>
      <c r="Q68" s="20"/>
      <c r="R68" s="20"/>
      <c r="S68" s="20"/>
      <c r="T68" s="20"/>
      <c r="U68" s="20"/>
      <c r="V68" s="20">
        <v>2319237</v>
      </c>
      <c r="W68" s="20">
        <v>2428800</v>
      </c>
      <c r="X68" s="20"/>
      <c r="Y68" s="19"/>
      <c r="Z68" s="22">
        <v>4857600</v>
      </c>
    </row>
    <row r="69" spans="1:26" ht="13.5" hidden="1">
      <c r="A69" s="37" t="s">
        <v>32</v>
      </c>
      <c r="B69" s="18"/>
      <c r="C69" s="18"/>
      <c r="D69" s="19">
        <v>45060502</v>
      </c>
      <c r="E69" s="20">
        <v>45060502</v>
      </c>
      <c r="F69" s="20">
        <v>3132439</v>
      </c>
      <c r="G69" s="20">
        <v>3476573</v>
      </c>
      <c r="H69" s="20">
        <v>4179997</v>
      </c>
      <c r="I69" s="20">
        <v>10789009</v>
      </c>
      <c r="J69" s="20">
        <v>2422105</v>
      </c>
      <c r="K69" s="20">
        <v>2735575</v>
      </c>
      <c r="L69" s="20">
        <v>10973414</v>
      </c>
      <c r="M69" s="20">
        <v>16131094</v>
      </c>
      <c r="N69" s="20"/>
      <c r="O69" s="20"/>
      <c r="P69" s="20"/>
      <c r="Q69" s="20"/>
      <c r="R69" s="20"/>
      <c r="S69" s="20"/>
      <c r="T69" s="20"/>
      <c r="U69" s="20"/>
      <c r="V69" s="20">
        <v>26920103</v>
      </c>
      <c r="W69" s="20">
        <v>22530252</v>
      </c>
      <c r="X69" s="20"/>
      <c r="Y69" s="19"/>
      <c r="Z69" s="22">
        <v>45060502</v>
      </c>
    </row>
    <row r="70" spans="1:26" ht="13.5" hidden="1">
      <c r="A70" s="38" t="s">
        <v>106</v>
      </c>
      <c r="B70" s="18"/>
      <c r="C70" s="18"/>
      <c r="D70" s="19">
        <v>32004030</v>
      </c>
      <c r="E70" s="20">
        <v>32004030</v>
      </c>
      <c r="F70" s="20">
        <v>2323118</v>
      </c>
      <c r="G70" s="20">
        <v>2611945</v>
      </c>
      <c r="H70" s="20">
        <v>3205225</v>
      </c>
      <c r="I70" s="20">
        <v>8140288</v>
      </c>
      <c r="J70" s="20">
        <v>1398728</v>
      </c>
      <c r="K70" s="20">
        <v>2076155</v>
      </c>
      <c r="L70" s="20">
        <v>2154862</v>
      </c>
      <c r="M70" s="20">
        <v>5629745</v>
      </c>
      <c r="N70" s="20"/>
      <c r="O70" s="20"/>
      <c r="P70" s="20"/>
      <c r="Q70" s="20"/>
      <c r="R70" s="20"/>
      <c r="S70" s="20"/>
      <c r="T70" s="20"/>
      <c r="U70" s="20"/>
      <c r="V70" s="20">
        <v>13770033</v>
      </c>
      <c r="W70" s="20">
        <v>16002015</v>
      </c>
      <c r="X70" s="20"/>
      <c r="Y70" s="19"/>
      <c r="Z70" s="22">
        <v>32004030</v>
      </c>
    </row>
    <row r="71" spans="1:26" ht="13.5" hidden="1">
      <c r="A71" s="38" t="s">
        <v>107</v>
      </c>
      <c r="B71" s="18"/>
      <c r="C71" s="18"/>
      <c r="D71" s="19">
        <v>7887581</v>
      </c>
      <c r="E71" s="20">
        <v>7887581</v>
      </c>
      <c r="F71" s="20">
        <v>419148</v>
      </c>
      <c r="G71" s="20">
        <v>471932</v>
      </c>
      <c r="H71" s="20">
        <v>582913</v>
      </c>
      <c r="I71" s="20">
        <v>1473993</v>
      </c>
      <c r="J71" s="20">
        <v>625747</v>
      </c>
      <c r="K71" s="20">
        <v>265433</v>
      </c>
      <c r="L71" s="20">
        <v>8424939</v>
      </c>
      <c r="M71" s="20">
        <v>9316119</v>
      </c>
      <c r="N71" s="20"/>
      <c r="O71" s="20"/>
      <c r="P71" s="20"/>
      <c r="Q71" s="20"/>
      <c r="R71" s="20"/>
      <c r="S71" s="20"/>
      <c r="T71" s="20"/>
      <c r="U71" s="20"/>
      <c r="V71" s="20">
        <v>10790112</v>
      </c>
      <c r="W71" s="20">
        <v>3943791</v>
      </c>
      <c r="X71" s="20"/>
      <c r="Y71" s="19"/>
      <c r="Z71" s="22">
        <v>7887581</v>
      </c>
    </row>
    <row r="72" spans="1:26" ht="13.5" hidden="1">
      <c r="A72" s="38" t="s">
        <v>108</v>
      </c>
      <c r="B72" s="18"/>
      <c r="C72" s="18"/>
      <c r="D72" s="19">
        <v>3442276</v>
      </c>
      <c r="E72" s="20">
        <v>3442276</v>
      </c>
      <c r="F72" s="20">
        <v>254630</v>
      </c>
      <c r="G72" s="20">
        <v>255404</v>
      </c>
      <c r="H72" s="20">
        <v>256063</v>
      </c>
      <c r="I72" s="20">
        <v>766097</v>
      </c>
      <c r="J72" s="20">
        <v>257898</v>
      </c>
      <c r="K72" s="20">
        <v>256427</v>
      </c>
      <c r="L72" s="20">
        <v>256946</v>
      </c>
      <c r="M72" s="20">
        <v>771271</v>
      </c>
      <c r="N72" s="20"/>
      <c r="O72" s="20"/>
      <c r="P72" s="20"/>
      <c r="Q72" s="20"/>
      <c r="R72" s="20"/>
      <c r="S72" s="20"/>
      <c r="T72" s="20"/>
      <c r="U72" s="20"/>
      <c r="V72" s="20">
        <v>1537368</v>
      </c>
      <c r="W72" s="20">
        <v>1721138</v>
      </c>
      <c r="X72" s="20"/>
      <c r="Y72" s="19"/>
      <c r="Z72" s="22">
        <v>3442276</v>
      </c>
    </row>
    <row r="73" spans="1:26" ht="13.5" hidden="1">
      <c r="A73" s="38" t="s">
        <v>109</v>
      </c>
      <c r="B73" s="18"/>
      <c r="C73" s="18"/>
      <c r="D73" s="19">
        <v>1726615</v>
      </c>
      <c r="E73" s="20">
        <v>1726615</v>
      </c>
      <c r="F73" s="20">
        <v>133826</v>
      </c>
      <c r="G73" s="20">
        <v>134886</v>
      </c>
      <c r="H73" s="20">
        <v>132549</v>
      </c>
      <c r="I73" s="20">
        <v>401261</v>
      </c>
      <c r="J73" s="20">
        <v>135743</v>
      </c>
      <c r="K73" s="20">
        <v>135120</v>
      </c>
      <c r="L73" s="20">
        <v>134976</v>
      </c>
      <c r="M73" s="20">
        <v>405839</v>
      </c>
      <c r="N73" s="20"/>
      <c r="O73" s="20"/>
      <c r="P73" s="20"/>
      <c r="Q73" s="20"/>
      <c r="R73" s="20"/>
      <c r="S73" s="20"/>
      <c r="T73" s="20"/>
      <c r="U73" s="20"/>
      <c r="V73" s="20">
        <v>807100</v>
      </c>
      <c r="W73" s="20">
        <v>863308</v>
      </c>
      <c r="X73" s="20"/>
      <c r="Y73" s="19"/>
      <c r="Z73" s="22">
        <v>1726615</v>
      </c>
    </row>
    <row r="74" spans="1:26" ht="13.5" hidden="1">
      <c r="A74" s="38" t="s">
        <v>110</v>
      </c>
      <c r="B74" s="18"/>
      <c r="C74" s="18"/>
      <c r="D74" s="19"/>
      <c r="E74" s="20"/>
      <c r="F74" s="20">
        <v>1717</v>
      </c>
      <c r="G74" s="20">
        <v>2406</v>
      </c>
      <c r="H74" s="20">
        <v>3247</v>
      </c>
      <c r="I74" s="20">
        <v>7370</v>
      </c>
      <c r="J74" s="20">
        <v>3989</v>
      </c>
      <c r="K74" s="20">
        <v>2440</v>
      </c>
      <c r="L74" s="20">
        <v>1691</v>
      </c>
      <c r="M74" s="20">
        <v>8120</v>
      </c>
      <c r="N74" s="20"/>
      <c r="O74" s="20"/>
      <c r="P74" s="20"/>
      <c r="Q74" s="20"/>
      <c r="R74" s="20"/>
      <c r="S74" s="20"/>
      <c r="T74" s="20"/>
      <c r="U74" s="20"/>
      <c r="V74" s="20">
        <v>15490</v>
      </c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>
        <v>4435200</v>
      </c>
      <c r="E75" s="29">
        <v>4435200</v>
      </c>
      <c r="F75" s="29">
        <v>498781</v>
      </c>
      <c r="G75" s="29">
        <v>656716</v>
      </c>
      <c r="H75" s="29">
        <v>528750</v>
      </c>
      <c r="I75" s="29">
        <v>1684247</v>
      </c>
      <c r="J75" s="29">
        <v>637615</v>
      </c>
      <c r="K75" s="29">
        <v>402166</v>
      </c>
      <c r="L75" s="29">
        <v>716007</v>
      </c>
      <c r="M75" s="29">
        <v>1755788</v>
      </c>
      <c r="N75" s="29"/>
      <c r="O75" s="29"/>
      <c r="P75" s="29"/>
      <c r="Q75" s="29"/>
      <c r="R75" s="29"/>
      <c r="S75" s="29"/>
      <c r="T75" s="29"/>
      <c r="U75" s="29"/>
      <c r="V75" s="29">
        <v>3440035</v>
      </c>
      <c r="W75" s="29">
        <v>2217600</v>
      </c>
      <c r="X75" s="29"/>
      <c r="Y75" s="28"/>
      <c r="Z75" s="30">
        <v>4435200</v>
      </c>
    </row>
    <row r="76" spans="1:26" ht="13.5" hidden="1">
      <c r="A76" s="41" t="s">
        <v>113</v>
      </c>
      <c r="B76" s="31"/>
      <c r="C76" s="31"/>
      <c r="D76" s="32">
        <v>53633495</v>
      </c>
      <c r="E76" s="33">
        <v>53633495</v>
      </c>
      <c r="F76" s="33">
        <v>2956001</v>
      </c>
      <c r="G76" s="33">
        <v>4805319</v>
      </c>
      <c r="H76" s="33">
        <v>2979208</v>
      </c>
      <c r="I76" s="33">
        <v>10740528</v>
      </c>
      <c r="J76" s="33">
        <v>3036148</v>
      </c>
      <c r="K76" s="33">
        <v>3121866</v>
      </c>
      <c r="L76" s="33">
        <v>2896919</v>
      </c>
      <c r="M76" s="33">
        <v>9054933</v>
      </c>
      <c r="N76" s="33"/>
      <c r="O76" s="33"/>
      <c r="P76" s="33"/>
      <c r="Q76" s="33"/>
      <c r="R76" s="33"/>
      <c r="S76" s="33"/>
      <c r="T76" s="33"/>
      <c r="U76" s="33"/>
      <c r="V76" s="33">
        <v>19795461</v>
      </c>
      <c r="W76" s="33">
        <v>31120981</v>
      </c>
      <c r="X76" s="33"/>
      <c r="Y76" s="32"/>
      <c r="Z76" s="34">
        <v>53633495</v>
      </c>
    </row>
    <row r="77" spans="1:26" ht="13.5" hidden="1">
      <c r="A77" s="36" t="s">
        <v>31</v>
      </c>
      <c r="B77" s="18"/>
      <c r="C77" s="18"/>
      <c r="D77" s="19">
        <v>4857600</v>
      </c>
      <c r="E77" s="20">
        <v>4857600</v>
      </c>
      <c r="F77" s="20">
        <v>191253</v>
      </c>
      <c r="G77" s="20">
        <v>240425</v>
      </c>
      <c r="H77" s="20">
        <v>211698</v>
      </c>
      <c r="I77" s="20">
        <v>643376</v>
      </c>
      <c r="J77" s="20">
        <v>196315</v>
      </c>
      <c r="K77" s="20">
        <v>652983</v>
      </c>
      <c r="L77" s="20">
        <v>197789</v>
      </c>
      <c r="M77" s="20">
        <v>1047087</v>
      </c>
      <c r="N77" s="20"/>
      <c r="O77" s="20"/>
      <c r="P77" s="20"/>
      <c r="Q77" s="20"/>
      <c r="R77" s="20"/>
      <c r="S77" s="20"/>
      <c r="T77" s="20"/>
      <c r="U77" s="20"/>
      <c r="V77" s="20">
        <v>1690463</v>
      </c>
      <c r="W77" s="20">
        <v>2768832</v>
      </c>
      <c r="X77" s="20"/>
      <c r="Y77" s="19"/>
      <c r="Z77" s="22">
        <v>4857600</v>
      </c>
    </row>
    <row r="78" spans="1:26" ht="13.5" hidden="1">
      <c r="A78" s="37" t="s">
        <v>32</v>
      </c>
      <c r="B78" s="18"/>
      <c r="C78" s="18"/>
      <c r="D78" s="19">
        <v>48775895</v>
      </c>
      <c r="E78" s="20">
        <v>48775895</v>
      </c>
      <c r="F78" s="20">
        <v>2705126</v>
      </c>
      <c r="G78" s="20">
        <v>4498122</v>
      </c>
      <c r="H78" s="20">
        <v>2734597</v>
      </c>
      <c r="I78" s="20">
        <v>9937845</v>
      </c>
      <c r="J78" s="20">
        <v>2816356</v>
      </c>
      <c r="K78" s="20">
        <v>2415892</v>
      </c>
      <c r="L78" s="20">
        <v>2648246</v>
      </c>
      <c r="M78" s="20">
        <v>7880494</v>
      </c>
      <c r="N78" s="20"/>
      <c r="O78" s="20"/>
      <c r="P78" s="20"/>
      <c r="Q78" s="20"/>
      <c r="R78" s="20"/>
      <c r="S78" s="20"/>
      <c r="T78" s="20"/>
      <c r="U78" s="20"/>
      <c r="V78" s="20">
        <v>17818339</v>
      </c>
      <c r="W78" s="20">
        <v>28352149</v>
      </c>
      <c r="X78" s="20"/>
      <c r="Y78" s="19"/>
      <c r="Z78" s="22">
        <v>48775895</v>
      </c>
    </row>
    <row r="79" spans="1:26" ht="13.5" hidden="1">
      <c r="A79" s="38" t="s">
        <v>106</v>
      </c>
      <c r="B79" s="18"/>
      <c r="C79" s="18"/>
      <c r="D79" s="19">
        <v>29144570</v>
      </c>
      <c r="E79" s="20">
        <v>29144570</v>
      </c>
      <c r="F79" s="20">
        <v>2234923</v>
      </c>
      <c r="G79" s="20">
        <v>3936563</v>
      </c>
      <c r="H79" s="20">
        <v>2332191</v>
      </c>
      <c r="I79" s="20">
        <v>8503677</v>
      </c>
      <c r="J79" s="20">
        <v>2429674</v>
      </c>
      <c r="K79" s="20">
        <v>2063162</v>
      </c>
      <c r="L79" s="20">
        <v>2357659</v>
      </c>
      <c r="M79" s="20">
        <v>6850495</v>
      </c>
      <c r="N79" s="20"/>
      <c r="O79" s="20"/>
      <c r="P79" s="20"/>
      <c r="Q79" s="20"/>
      <c r="R79" s="20"/>
      <c r="S79" s="20"/>
      <c r="T79" s="20"/>
      <c r="U79" s="20"/>
      <c r="V79" s="20">
        <v>15354172</v>
      </c>
      <c r="W79" s="20">
        <v>17092294</v>
      </c>
      <c r="X79" s="20"/>
      <c r="Y79" s="19"/>
      <c r="Z79" s="22">
        <v>29144570</v>
      </c>
    </row>
    <row r="80" spans="1:26" ht="13.5" hidden="1">
      <c r="A80" s="38" t="s">
        <v>107</v>
      </c>
      <c r="B80" s="18"/>
      <c r="C80" s="18"/>
      <c r="D80" s="19">
        <v>7887580</v>
      </c>
      <c r="E80" s="20">
        <v>7887580</v>
      </c>
      <c r="F80" s="20">
        <v>184888</v>
      </c>
      <c r="G80" s="20">
        <v>242788</v>
      </c>
      <c r="H80" s="20">
        <v>188852</v>
      </c>
      <c r="I80" s="20">
        <v>616528</v>
      </c>
      <c r="J80" s="20">
        <v>206796</v>
      </c>
      <c r="K80" s="20">
        <v>185393</v>
      </c>
      <c r="L80" s="20">
        <v>136984</v>
      </c>
      <c r="M80" s="20">
        <v>529173</v>
      </c>
      <c r="N80" s="20"/>
      <c r="O80" s="20"/>
      <c r="P80" s="20"/>
      <c r="Q80" s="20"/>
      <c r="R80" s="20"/>
      <c r="S80" s="20"/>
      <c r="T80" s="20"/>
      <c r="U80" s="20"/>
      <c r="V80" s="20">
        <v>1145701</v>
      </c>
      <c r="W80" s="20">
        <v>4495921</v>
      </c>
      <c r="X80" s="20"/>
      <c r="Y80" s="19"/>
      <c r="Z80" s="22">
        <v>7887580</v>
      </c>
    </row>
    <row r="81" spans="1:26" ht="13.5" hidden="1">
      <c r="A81" s="38" t="s">
        <v>108</v>
      </c>
      <c r="B81" s="18"/>
      <c r="C81" s="18"/>
      <c r="D81" s="19">
        <v>3442276</v>
      </c>
      <c r="E81" s="20">
        <v>3442276</v>
      </c>
      <c r="F81" s="20">
        <v>100074</v>
      </c>
      <c r="G81" s="20">
        <v>132980</v>
      </c>
      <c r="H81" s="20">
        <v>107994</v>
      </c>
      <c r="I81" s="20">
        <v>341048</v>
      </c>
      <c r="J81" s="20">
        <v>96907</v>
      </c>
      <c r="K81" s="20">
        <v>108422</v>
      </c>
      <c r="L81" s="20">
        <v>90225</v>
      </c>
      <c r="M81" s="20">
        <v>295554</v>
      </c>
      <c r="N81" s="20"/>
      <c r="O81" s="20"/>
      <c r="P81" s="20"/>
      <c r="Q81" s="20"/>
      <c r="R81" s="20"/>
      <c r="S81" s="20"/>
      <c r="T81" s="20"/>
      <c r="U81" s="20"/>
      <c r="V81" s="20">
        <v>636602</v>
      </c>
      <c r="W81" s="20">
        <v>1962097</v>
      </c>
      <c r="X81" s="20"/>
      <c r="Y81" s="19"/>
      <c r="Z81" s="22">
        <v>3442276</v>
      </c>
    </row>
    <row r="82" spans="1:26" ht="13.5" hidden="1">
      <c r="A82" s="38" t="s">
        <v>109</v>
      </c>
      <c r="B82" s="18"/>
      <c r="C82" s="18"/>
      <c r="D82" s="19">
        <v>1726617</v>
      </c>
      <c r="E82" s="20">
        <v>1726617</v>
      </c>
      <c r="F82" s="20">
        <v>49371</v>
      </c>
      <c r="G82" s="20">
        <v>46278</v>
      </c>
      <c r="H82" s="20">
        <v>45566</v>
      </c>
      <c r="I82" s="20">
        <v>141215</v>
      </c>
      <c r="J82" s="20">
        <v>44482</v>
      </c>
      <c r="K82" s="20">
        <v>42336</v>
      </c>
      <c r="L82" s="20">
        <v>39099</v>
      </c>
      <c r="M82" s="20">
        <v>125917</v>
      </c>
      <c r="N82" s="20"/>
      <c r="O82" s="20"/>
      <c r="P82" s="20"/>
      <c r="Q82" s="20"/>
      <c r="R82" s="20"/>
      <c r="S82" s="20"/>
      <c r="T82" s="20"/>
      <c r="U82" s="20"/>
      <c r="V82" s="20">
        <v>267132</v>
      </c>
      <c r="W82" s="20">
        <v>984171</v>
      </c>
      <c r="X82" s="20"/>
      <c r="Y82" s="19"/>
      <c r="Z82" s="22">
        <v>1726617</v>
      </c>
    </row>
    <row r="83" spans="1:26" ht="13.5" hidden="1">
      <c r="A83" s="38" t="s">
        <v>110</v>
      </c>
      <c r="B83" s="18"/>
      <c r="C83" s="18"/>
      <c r="D83" s="19">
        <v>6574852</v>
      </c>
      <c r="E83" s="20">
        <v>6574852</v>
      </c>
      <c r="F83" s="20">
        <v>135870</v>
      </c>
      <c r="G83" s="20">
        <v>139513</v>
      </c>
      <c r="H83" s="20">
        <v>59994</v>
      </c>
      <c r="I83" s="20">
        <v>335377</v>
      </c>
      <c r="J83" s="20">
        <v>38497</v>
      </c>
      <c r="K83" s="20">
        <v>16579</v>
      </c>
      <c r="L83" s="20">
        <v>24279</v>
      </c>
      <c r="M83" s="20">
        <v>79355</v>
      </c>
      <c r="N83" s="20"/>
      <c r="O83" s="20"/>
      <c r="P83" s="20"/>
      <c r="Q83" s="20"/>
      <c r="R83" s="20"/>
      <c r="S83" s="20"/>
      <c r="T83" s="20"/>
      <c r="U83" s="20"/>
      <c r="V83" s="20">
        <v>414732</v>
      </c>
      <c r="W83" s="20">
        <v>3817666</v>
      </c>
      <c r="X83" s="20"/>
      <c r="Y83" s="19"/>
      <c r="Z83" s="22">
        <v>6574852</v>
      </c>
    </row>
    <row r="84" spans="1:26" ht="13.5" hidden="1">
      <c r="A84" s="39" t="s">
        <v>111</v>
      </c>
      <c r="B84" s="27"/>
      <c r="C84" s="27"/>
      <c r="D84" s="28"/>
      <c r="E84" s="29"/>
      <c r="F84" s="29">
        <v>59622</v>
      </c>
      <c r="G84" s="29">
        <v>66772</v>
      </c>
      <c r="H84" s="29">
        <v>32913</v>
      </c>
      <c r="I84" s="29">
        <v>159307</v>
      </c>
      <c r="J84" s="29">
        <v>23477</v>
      </c>
      <c r="K84" s="29">
        <v>52991</v>
      </c>
      <c r="L84" s="29">
        <v>50884</v>
      </c>
      <c r="M84" s="29">
        <v>127352</v>
      </c>
      <c r="N84" s="29"/>
      <c r="O84" s="29"/>
      <c r="P84" s="29"/>
      <c r="Q84" s="29"/>
      <c r="R84" s="29"/>
      <c r="S84" s="29"/>
      <c r="T84" s="29"/>
      <c r="U84" s="29"/>
      <c r="V84" s="29">
        <v>286659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69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33594665</v>
      </c>
      <c r="C5" s="18">
        <v>0</v>
      </c>
      <c r="D5" s="63">
        <v>34146416</v>
      </c>
      <c r="E5" s="64">
        <v>34146416</v>
      </c>
      <c r="F5" s="64">
        <v>3017160</v>
      </c>
      <c r="G5" s="64">
        <v>2685570</v>
      </c>
      <c r="H5" s="64">
        <v>2991826</v>
      </c>
      <c r="I5" s="64">
        <v>8694556</v>
      </c>
      <c r="J5" s="64">
        <v>2778821</v>
      </c>
      <c r="K5" s="64">
        <v>2960462</v>
      </c>
      <c r="L5" s="64">
        <v>2960462</v>
      </c>
      <c r="M5" s="64">
        <v>8699745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17394301</v>
      </c>
      <c r="W5" s="64">
        <v>17073208</v>
      </c>
      <c r="X5" s="64">
        <v>321093</v>
      </c>
      <c r="Y5" s="65">
        <v>1.88</v>
      </c>
      <c r="Z5" s="66">
        <v>34146416</v>
      </c>
    </row>
    <row r="6" spans="1:26" ht="13.5">
      <c r="A6" s="62" t="s">
        <v>32</v>
      </c>
      <c r="B6" s="18">
        <v>76688921</v>
      </c>
      <c r="C6" s="18">
        <v>0</v>
      </c>
      <c r="D6" s="63">
        <v>78208020</v>
      </c>
      <c r="E6" s="64">
        <v>78208020</v>
      </c>
      <c r="F6" s="64">
        <v>3726004</v>
      </c>
      <c r="G6" s="64">
        <v>5792140</v>
      </c>
      <c r="H6" s="64">
        <v>7834629</v>
      </c>
      <c r="I6" s="64">
        <v>17352773</v>
      </c>
      <c r="J6" s="64">
        <v>7121748</v>
      </c>
      <c r="K6" s="64">
        <v>7753023</v>
      </c>
      <c r="L6" s="64">
        <v>6386599</v>
      </c>
      <c r="M6" s="64">
        <v>21261370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38614143</v>
      </c>
      <c r="W6" s="64">
        <v>39104010</v>
      </c>
      <c r="X6" s="64">
        <v>-489867</v>
      </c>
      <c r="Y6" s="65">
        <v>-1.25</v>
      </c>
      <c r="Z6" s="66">
        <v>78208020</v>
      </c>
    </row>
    <row r="7" spans="1:26" ht="13.5">
      <c r="A7" s="62" t="s">
        <v>33</v>
      </c>
      <c r="B7" s="18">
        <v>11786982</v>
      </c>
      <c r="C7" s="18">
        <v>0</v>
      </c>
      <c r="D7" s="63">
        <v>8600000</v>
      </c>
      <c r="E7" s="64">
        <v>8600000</v>
      </c>
      <c r="F7" s="64">
        <v>0</v>
      </c>
      <c r="G7" s="64">
        <v>1781186</v>
      </c>
      <c r="H7" s="64">
        <v>882144</v>
      </c>
      <c r="I7" s="64">
        <v>2663330</v>
      </c>
      <c r="J7" s="64">
        <v>728671</v>
      </c>
      <c r="K7" s="64">
        <v>636671</v>
      </c>
      <c r="L7" s="64">
        <v>728107</v>
      </c>
      <c r="M7" s="64">
        <v>2093449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4756779</v>
      </c>
      <c r="W7" s="64">
        <v>4300000</v>
      </c>
      <c r="X7" s="64">
        <v>456779</v>
      </c>
      <c r="Y7" s="65">
        <v>10.62</v>
      </c>
      <c r="Z7" s="66">
        <v>8600000</v>
      </c>
    </row>
    <row r="8" spans="1:26" ht="13.5">
      <c r="A8" s="62" t="s">
        <v>34</v>
      </c>
      <c r="B8" s="18">
        <v>371529131</v>
      </c>
      <c r="C8" s="18">
        <v>0</v>
      </c>
      <c r="D8" s="63">
        <v>262903000</v>
      </c>
      <c r="E8" s="64">
        <v>262903000</v>
      </c>
      <c r="F8" s="64">
        <v>103449000</v>
      </c>
      <c r="G8" s="64">
        <v>0</v>
      </c>
      <c r="H8" s="64">
        <v>0</v>
      </c>
      <c r="I8" s="64">
        <v>103449000</v>
      </c>
      <c r="J8" s="64">
        <v>2161752</v>
      </c>
      <c r="K8" s="64">
        <v>81185884</v>
      </c>
      <c r="L8" s="64">
        <v>212645</v>
      </c>
      <c r="M8" s="64">
        <v>83560281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187009281</v>
      </c>
      <c r="W8" s="64">
        <v>131451500</v>
      </c>
      <c r="X8" s="64">
        <v>55557781</v>
      </c>
      <c r="Y8" s="65">
        <v>42.26</v>
      </c>
      <c r="Z8" s="66">
        <v>262903000</v>
      </c>
    </row>
    <row r="9" spans="1:26" ht="13.5">
      <c r="A9" s="62" t="s">
        <v>35</v>
      </c>
      <c r="B9" s="18">
        <v>21486434</v>
      </c>
      <c r="C9" s="18">
        <v>0</v>
      </c>
      <c r="D9" s="63">
        <v>19498100</v>
      </c>
      <c r="E9" s="64">
        <v>19498100</v>
      </c>
      <c r="F9" s="64">
        <v>1239061</v>
      </c>
      <c r="G9" s="64">
        <v>1642064</v>
      </c>
      <c r="H9" s="64">
        <v>1579406</v>
      </c>
      <c r="I9" s="64">
        <v>4460531</v>
      </c>
      <c r="J9" s="64">
        <v>2421790</v>
      </c>
      <c r="K9" s="64">
        <v>2105501</v>
      </c>
      <c r="L9" s="64">
        <v>2064011</v>
      </c>
      <c r="M9" s="64">
        <v>6591302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11051833</v>
      </c>
      <c r="W9" s="64">
        <v>9749050</v>
      </c>
      <c r="X9" s="64">
        <v>1302783</v>
      </c>
      <c r="Y9" s="65">
        <v>13.36</v>
      </c>
      <c r="Z9" s="66">
        <v>19498100</v>
      </c>
    </row>
    <row r="10" spans="1:26" ht="25.5">
      <c r="A10" s="67" t="s">
        <v>98</v>
      </c>
      <c r="B10" s="68">
        <f>SUM(B5:B9)</f>
        <v>515086133</v>
      </c>
      <c r="C10" s="68">
        <f>SUM(C5:C9)</f>
        <v>0</v>
      </c>
      <c r="D10" s="69">
        <f aca="true" t="shared" si="0" ref="D10:Z10">SUM(D5:D9)</f>
        <v>403355536</v>
      </c>
      <c r="E10" s="70">
        <f t="shared" si="0"/>
        <v>403355536</v>
      </c>
      <c r="F10" s="70">
        <f t="shared" si="0"/>
        <v>111431225</v>
      </c>
      <c r="G10" s="70">
        <f t="shared" si="0"/>
        <v>11900960</v>
      </c>
      <c r="H10" s="70">
        <f t="shared" si="0"/>
        <v>13288005</v>
      </c>
      <c r="I10" s="70">
        <f t="shared" si="0"/>
        <v>136620190</v>
      </c>
      <c r="J10" s="70">
        <f t="shared" si="0"/>
        <v>15212782</v>
      </c>
      <c r="K10" s="70">
        <f t="shared" si="0"/>
        <v>94641541</v>
      </c>
      <c r="L10" s="70">
        <f t="shared" si="0"/>
        <v>12351824</v>
      </c>
      <c r="M10" s="70">
        <f t="shared" si="0"/>
        <v>122206147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258826337</v>
      </c>
      <c r="W10" s="70">
        <f t="shared" si="0"/>
        <v>201677768</v>
      </c>
      <c r="X10" s="70">
        <f t="shared" si="0"/>
        <v>57148569</v>
      </c>
      <c r="Y10" s="71">
        <f>+IF(W10&lt;&gt;0,(X10/W10)*100,0)</f>
        <v>28.33657351860419</v>
      </c>
      <c r="Z10" s="72">
        <f t="shared" si="0"/>
        <v>403355536</v>
      </c>
    </row>
    <row r="11" spans="1:26" ht="13.5">
      <c r="A11" s="62" t="s">
        <v>36</v>
      </c>
      <c r="B11" s="18">
        <v>102986248</v>
      </c>
      <c r="C11" s="18">
        <v>0</v>
      </c>
      <c r="D11" s="63">
        <v>129378750</v>
      </c>
      <c r="E11" s="64">
        <v>129378750</v>
      </c>
      <c r="F11" s="64">
        <v>9065432</v>
      </c>
      <c r="G11" s="64">
        <v>9366405</v>
      </c>
      <c r="H11" s="64">
        <v>8856048</v>
      </c>
      <c r="I11" s="64">
        <v>27287885</v>
      </c>
      <c r="J11" s="64">
        <v>9844379</v>
      </c>
      <c r="K11" s="64">
        <v>10229438</v>
      </c>
      <c r="L11" s="64">
        <v>11618610</v>
      </c>
      <c r="M11" s="64">
        <v>31692427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58980312</v>
      </c>
      <c r="W11" s="64">
        <v>64689375</v>
      </c>
      <c r="X11" s="64">
        <v>-5709063</v>
      </c>
      <c r="Y11" s="65">
        <v>-8.83</v>
      </c>
      <c r="Z11" s="66">
        <v>129378750</v>
      </c>
    </row>
    <row r="12" spans="1:26" ht="13.5">
      <c r="A12" s="62" t="s">
        <v>37</v>
      </c>
      <c r="B12" s="18">
        <v>16894858</v>
      </c>
      <c r="C12" s="18">
        <v>0</v>
      </c>
      <c r="D12" s="63">
        <v>18212665</v>
      </c>
      <c r="E12" s="64">
        <v>18212665</v>
      </c>
      <c r="F12" s="64">
        <v>1400960</v>
      </c>
      <c r="G12" s="64">
        <v>1400960</v>
      </c>
      <c r="H12" s="64">
        <v>1396068</v>
      </c>
      <c r="I12" s="64">
        <v>4197988</v>
      </c>
      <c r="J12" s="64">
        <v>1400960</v>
      </c>
      <c r="K12" s="64">
        <v>1400960</v>
      </c>
      <c r="L12" s="64">
        <v>1428212</v>
      </c>
      <c r="M12" s="64">
        <v>4230132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8428120</v>
      </c>
      <c r="W12" s="64">
        <v>9106333</v>
      </c>
      <c r="X12" s="64">
        <v>-678213</v>
      </c>
      <c r="Y12" s="65">
        <v>-7.45</v>
      </c>
      <c r="Z12" s="66">
        <v>18212665</v>
      </c>
    </row>
    <row r="13" spans="1:26" ht="13.5">
      <c r="A13" s="62" t="s">
        <v>99</v>
      </c>
      <c r="B13" s="18">
        <v>62000648</v>
      </c>
      <c r="C13" s="18">
        <v>0</v>
      </c>
      <c r="D13" s="63">
        <v>86690854</v>
      </c>
      <c r="E13" s="64">
        <v>86690854</v>
      </c>
      <c r="F13" s="64">
        <v>0</v>
      </c>
      <c r="G13" s="64">
        <v>14448473</v>
      </c>
      <c r="H13" s="64">
        <v>7224238</v>
      </c>
      <c r="I13" s="64">
        <v>21672711</v>
      </c>
      <c r="J13" s="64">
        <v>7224238</v>
      </c>
      <c r="K13" s="64">
        <v>7224238</v>
      </c>
      <c r="L13" s="64">
        <v>7224238</v>
      </c>
      <c r="M13" s="64">
        <v>21672714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43345425</v>
      </c>
      <c r="W13" s="64">
        <v>43345427</v>
      </c>
      <c r="X13" s="64">
        <v>-2</v>
      </c>
      <c r="Y13" s="65">
        <v>0</v>
      </c>
      <c r="Z13" s="66">
        <v>86690854</v>
      </c>
    </row>
    <row r="14" spans="1:26" ht="13.5">
      <c r="A14" s="62" t="s">
        <v>38</v>
      </c>
      <c r="B14" s="18">
        <v>8632561</v>
      </c>
      <c r="C14" s="18">
        <v>0</v>
      </c>
      <c r="D14" s="63">
        <v>9465484</v>
      </c>
      <c r="E14" s="64">
        <v>9465484</v>
      </c>
      <c r="F14" s="64">
        <v>0</v>
      </c>
      <c r="G14" s="64">
        <v>0</v>
      </c>
      <c r="H14" s="64">
        <v>188831</v>
      </c>
      <c r="I14" s="64">
        <v>188831</v>
      </c>
      <c r="J14" s="64">
        <v>0</v>
      </c>
      <c r="K14" s="64">
        <v>0</v>
      </c>
      <c r="L14" s="64">
        <v>4631471</v>
      </c>
      <c r="M14" s="64">
        <v>4631471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4820302</v>
      </c>
      <c r="W14" s="64">
        <v>4732742</v>
      </c>
      <c r="X14" s="64">
        <v>87560</v>
      </c>
      <c r="Y14" s="65">
        <v>1.85</v>
      </c>
      <c r="Z14" s="66">
        <v>9465484</v>
      </c>
    </row>
    <row r="15" spans="1:26" ht="13.5">
      <c r="A15" s="62" t="s">
        <v>39</v>
      </c>
      <c r="B15" s="18">
        <v>61540064</v>
      </c>
      <c r="C15" s="18">
        <v>0</v>
      </c>
      <c r="D15" s="63">
        <v>66627300</v>
      </c>
      <c r="E15" s="64">
        <v>66627300</v>
      </c>
      <c r="F15" s="64">
        <v>160228</v>
      </c>
      <c r="G15" s="64">
        <v>3856309</v>
      </c>
      <c r="H15" s="64">
        <v>4366314</v>
      </c>
      <c r="I15" s="64">
        <v>8382851</v>
      </c>
      <c r="J15" s="64">
        <v>1001362</v>
      </c>
      <c r="K15" s="64">
        <v>8139431</v>
      </c>
      <c r="L15" s="64">
        <v>8523376</v>
      </c>
      <c r="M15" s="64">
        <v>17664169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26047020</v>
      </c>
      <c r="W15" s="64">
        <v>33313650</v>
      </c>
      <c r="X15" s="64">
        <v>-7266630</v>
      </c>
      <c r="Y15" s="65">
        <v>-21.81</v>
      </c>
      <c r="Z15" s="66">
        <v>66627300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141747554</v>
      </c>
      <c r="C17" s="18">
        <v>0</v>
      </c>
      <c r="D17" s="63">
        <v>160477806</v>
      </c>
      <c r="E17" s="64">
        <v>160477806</v>
      </c>
      <c r="F17" s="64">
        <v>3294116</v>
      </c>
      <c r="G17" s="64">
        <v>15077422</v>
      </c>
      <c r="H17" s="64">
        <v>9209198</v>
      </c>
      <c r="I17" s="64">
        <v>27580736</v>
      </c>
      <c r="J17" s="64">
        <v>12583049</v>
      </c>
      <c r="K17" s="64">
        <v>15315663</v>
      </c>
      <c r="L17" s="64">
        <v>12422790</v>
      </c>
      <c r="M17" s="64">
        <v>40321502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67902238</v>
      </c>
      <c r="W17" s="64">
        <v>80238903</v>
      </c>
      <c r="X17" s="64">
        <v>-12336665</v>
      </c>
      <c r="Y17" s="65">
        <v>-15.37</v>
      </c>
      <c r="Z17" s="66">
        <v>160477806</v>
      </c>
    </row>
    <row r="18" spans="1:26" ht="13.5">
      <c r="A18" s="74" t="s">
        <v>42</v>
      </c>
      <c r="B18" s="75">
        <f>SUM(B11:B17)</f>
        <v>393801933</v>
      </c>
      <c r="C18" s="75">
        <f>SUM(C11:C17)</f>
        <v>0</v>
      </c>
      <c r="D18" s="76">
        <f aca="true" t="shared" si="1" ref="D18:Z18">SUM(D11:D17)</f>
        <v>470852859</v>
      </c>
      <c r="E18" s="77">
        <f t="shared" si="1"/>
        <v>470852859</v>
      </c>
      <c r="F18" s="77">
        <f t="shared" si="1"/>
        <v>13920736</v>
      </c>
      <c r="G18" s="77">
        <f t="shared" si="1"/>
        <v>44149569</v>
      </c>
      <c r="H18" s="77">
        <f t="shared" si="1"/>
        <v>31240697</v>
      </c>
      <c r="I18" s="77">
        <f t="shared" si="1"/>
        <v>89311002</v>
      </c>
      <c r="J18" s="77">
        <f t="shared" si="1"/>
        <v>32053988</v>
      </c>
      <c r="K18" s="77">
        <f t="shared" si="1"/>
        <v>42309730</v>
      </c>
      <c r="L18" s="77">
        <f t="shared" si="1"/>
        <v>45848697</v>
      </c>
      <c r="M18" s="77">
        <f t="shared" si="1"/>
        <v>120212415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209523417</v>
      </c>
      <c r="W18" s="77">
        <f t="shared" si="1"/>
        <v>235426430</v>
      </c>
      <c r="X18" s="77">
        <f t="shared" si="1"/>
        <v>-25903013</v>
      </c>
      <c r="Y18" s="71">
        <f>+IF(W18&lt;&gt;0,(X18/W18)*100,0)</f>
        <v>-11.002593464123803</v>
      </c>
      <c r="Z18" s="78">
        <f t="shared" si="1"/>
        <v>470852859</v>
      </c>
    </row>
    <row r="19" spans="1:26" ht="13.5">
      <c r="A19" s="74" t="s">
        <v>43</v>
      </c>
      <c r="B19" s="79">
        <f>+B10-B18</f>
        <v>121284200</v>
      </c>
      <c r="C19" s="79">
        <f>+C10-C18</f>
        <v>0</v>
      </c>
      <c r="D19" s="80">
        <f aca="true" t="shared" si="2" ref="D19:Z19">+D10-D18</f>
        <v>-67497323</v>
      </c>
      <c r="E19" s="81">
        <f t="shared" si="2"/>
        <v>-67497323</v>
      </c>
      <c r="F19" s="81">
        <f t="shared" si="2"/>
        <v>97510489</v>
      </c>
      <c r="G19" s="81">
        <f t="shared" si="2"/>
        <v>-32248609</v>
      </c>
      <c r="H19" s="81">
        <f t="shared" si="2"/>
        <v>-17952692</v>
      </c>
      <c r="I19" s="81">
        <f t="shared" si="2"/>
        <v>47309188</v>
      </c>
      <c r="J19" s="81">
        <f t="shared" si="2"/>
        <v>-16841206</v>
      </c>
      <c r="K19" s="81">
        <f t="shared" si="2"/>
        <v>52331811</v>
      </c>
      <c r="L19" s="81">
        <f t="shared" si="2"/>
        <v>-33496873</v>
      </c>
      <c r="M19" s="81">
        <f t="shared" si="2"/>
        <v>1993732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49302920</v>
      </c>
      <c r="W19" s="81">
        <f>IF(E10=E18,0,W10-W18)</f>
        <v>-33748662</v>
      </c>
      <c r="X19" s="81">
        <f t="shared" si="2"/>
        <v>83051582</v>
      </c>
      <c r="Y19" s="82">
        <f>+IF(W19&lt;&gt;0,(X19/W19)*100,0)</f>
        <v>-246.08851752404286</v>
      </c>
      <c r="Z19" s="83">
        <f t="shared" si="2"/>
        <v>-67497323</v>
      </c>
    </row>
    <row r="20" spans="1:26" ht="13.5">
      <c r="A20" s="62" t="s">
        <v>44</v>
      </c>
      <c r="B20" s="18">
        <v>0</v>
      </c>
      <c r="C20" s="18">
        <v>0</v>
      </c>
      <c r="D20" s="63">
        <v>120041000</v>
      </c>
      <c r="E20" s="64">
        <v>120041000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60020500</v>
      </c>
      <c r="X20" s="64">
        <v>-60020500</v>
      </c>
      <c r="Y20" s="65">
        <v>-100</v>
      </c>
      <c r="Z20" s="66">
        <v>120041000</v>
      </c>
    </row>
    <row r="21" spans="1:26" ht="13.5">
      <c r="A21" s="62" t="s">
        <v>100</v>
      </c>
      <c r="B21" s="84">
        <v>0</v>
      </c>
      <c r="C21" s="84">
        <v>0</v>
      </c>
      <c r="D21" s="85">
        <v>146441000</v>
      </c>
      <c r="E21" s="86">
        <v>146441000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73220500</v>
      </c>
      <c r="X21" s="86">
        <v>-73220500</v>
      </c>
      <c r="Y21" s="87">
        <v>-100</v>
      </c>
      <c r="Z21" s="88">
        <v>146441000</v>
      </c>
    </row>
    <row r="22" spans="1:26" ht="25.5">
      <c r="A22" s="89" t="s">
        <v>101</v>
      </c>
      <c r="B22" s="90">
        <f>SUM(B19:B21)</f>
        <v>121284200</v>
      </c>
      <c r="C22" s="90">
        <f>SUM(C19:C21)</f>
        <v>0</v>
      </c>
      <c r="D22" s="91">
        <f aca="true" t="shared" si="3" ref="D22:Z22">SUM(D19:D21)</f>
        <v>198984677</v>
      </c>
      <c r="E22" s="92">
        <f t="shared" si="3"/>
        <v>198984677</v>
      </c>
      <c r="F22" s="92">
        <f t="shared" si="3"/>
        <v>97510489</v>
      </c>
      <c r="G22" s="92">
        <f t="shared" si="3"/>
        <v>-32248609</v>
      </c>
      <c r="H22" s="92">
        <f t="shared" si="3"/>
        <v>-17952692</v>
      </c>
      <c r="I22" s="92">
        <f t="shared" si="3"/>
        <v>47309188</v>
      </c>
      <c r="J22" s="92">
        <f t="shared" si="3"/>
        <v>-16841206</v>
      </c>
      <c r="K22" s="92">
        <f t="shared" si="3"/>
        <v>52331811</v>
      </c>
      <c r="L22" s="92">
        <f t="shared" si="3"/>
        <v>-33496873</v>
      </c>
      <c r="M22" s="92">
        <f t="shared" si="3"/>
        <v>1993732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49302920</v>
      </c>
      <c r="W22" s="92">
        <f t="shared" si="3"/>
        <v>99492338</v>
      </c>
      <c r="X22" s="92">
        <f t="shared" si="3"/>
        <v>-50189418</v>
      </c>
      <c r="Y22" s="93">
        <f>+IF(W22&lt;&gt;0,(X22/W22)*100,0)</f>
        <v>-50.44551068847131</v>
      </c>
      <c r="Z22" s="94">
        <f t="shared" si="3"/>
        <v>198984677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121284200</v>
      </c>
      <c r="C24" s="79">
        <f>SUM(C22:C23)</f>
        <v>0</v>
      </c>
      <c r="D24" s="80">
        <f aca="true" t="shared" si="4" ref="D24:Z24">SUM(D22:D23)</f>
        <v>198984677</v>
      </c>
      <c r="E24" s="81">
        <f t="shared" si="4"/>
        <v>198984677</v>
      </c>
      <c r="F24" s="81">
        <f t="shared" si="4"/>
        <v>97510489</v>
      </c>
      <c r="G24" s="81">
        <f t="shared" si="4"/>
        <v>-32248609</v>
      </c>
      <c r="H24" s="81">
        <f t="shared" si="4"/>
        <v>-17952692</v>
      </c>
      <c r="I24" s="81">
        <f t="shared" si="4"/>
        <v>47309188</v>
      </c>
      <c r="J24" s="81">
        <f t="shared" si="4"/>
        <v>-16841206</v>
      </c>
      <c r="K24" s="81">
        <f t="shared" si="4"/>
        <v>52331811</v>
      </c>
      <c r="L24" s="81">
        <f t="shared" si="4"/>
        <v>-33496873</v>
      </c>
      <c r="M24" s="81">
        <f t="shared" si="4"/>
        <v>1993732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49302920</v>
      </c>
      <c r="W24" s="81">
        <f t="shared" si="4"/>
        <v>99492338</v>
      </c>
      <c r="X24" s="81">
        <f t="shared" si="4"/>
        <v>-50189418</v>
      </c>
      <c r="Y24" s="82">
        <f>+IF(W24&lt;&gt;0,(X24/W24)*100,0)</f>
        <v>-50.44551068847131</v>
      </c>
      <c r="Z24" s="83">
        <f t="shared" si="4"/>
        <v>198984677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125648800</v>
      </c>
      <c r="C27" s="21">
        <v>0</v>
      </c>
      <c r="D27" s="103">
        <v>146441000</v>
      </c>
      <c r="E27" s="104">
        <v>146441000</v>
      </c>
      <c r="F27" s="104">
        <v>19628997</v>
      </c>
      <c r="G27" s="104">
        <v>15316349</v>
      </c>
      <c r="H27" s="104">
        <v>16925692</v>
      </c>
      <c r="I27" s="104">
        <v>51871038</v>
      </c>
      <c r="J27" s="104">
        <v>7978791</v>
      </c>
      <c r="K27" s="104">
        <v>15003645</v>
      </c>
      <c r="L27" s="104">
        <v>6753148</v>
      </c>
      <c r="M27" s="104">
        <v>29735584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81606622</v>
      </c>
      <c r="W27" s="104">
        <v>73220500</v>
      </c>
      <c r="X27" s="104">
        <v>8386122</v>
      </c>
      <c r="Y27" s="105">
        <v>11.45</v>
      </c>
      <c r="Z27" s="106">
        <v>146441000</v>
      </c>
    </row>
    <row r="28" spans="1:26" ht="13.5">
      <c r="A28" s="107" t="s">
        <v>44</v>
      </c>
      <c r="B28" s="18">
        <v>114247142</v>
      </c>
      <c r="C28" s="18">
        <v>0</v>
      </c>
      <c r="D28" s="63">
        <v>120041000</v>
      </c>
      <c r="E28" s="64">
        <v>120041000</v>
      </c>
      <c r="F28" s="64">
        <v>17516384</v>
      </c>
      <c r="G28" s="64">
        <v>13864464</v>
      </c>
      <c r="H28" s="64">
        <v>15032436</v>
      </c>
      <c r="I28" s="64">
        <v>46413284</v>
      </c>
      <c r="J28" s="64">
        <v>7945703</v>
      </c>
      <c r="K28" s="64">
        <v>11885803</v>
      </c>
      <c r="L28" s="64">
        <v>5375374</v>
      </c>
      <c r="M28" s="64">
        <v>25206880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71620164</v>
      </c>
      <c r="W28" s="64">
        <v>60020500</v>
      </c>
      <c r="X28" s="64">
        <v>11599664</v>
      </c>
      <c r="Y28" s="65">
        <v>19.33</v>
      </c>
      <c r="Z28" s="66">
        <v>120041000</v>
      </c>
    </row>
    <row r="29" spans="1:26" ht="13.5">
      <c r="A29" s="62" t="s">
        <v>103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5113419</v>
      </c>
      <c r="C30" s="18">
        <v>0</v>
      </c>
      <c r="D30" s="63">
        <v>19900000</v>
      </c>
      <c r="E30" s="64">
        <v>19900000</v>
      </c>
      <c r="F30" s="64">
        <v>1936072</v>
      </c>
      <c r="G30" s="64">
        <v>0</v>
      </c>
      <c r="H30" s="64">
        <v>1121737</v>
      </c>
      <c r="I30" s="64">
        <v>3057809</v>
      </c>
      <c r="J30" s="64">
        <v>0</v>
      </c>
      <c r="K30" s="64">
        <v>2979124</v>
      </c>
      <c r="L30" s="64">
        <v>1333177</v>
      </c>
      <c r="M30" s="64">
        <v>4312301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7370110</v>
      </c>
      <c r="W30" s="64">
        <v>9950000</v>
      </c>
      <c r="X30" s="64">
        <v>-2579890</v>
      </c>
      <c r="Y30" s="65">
        <v>-25.93</v>
      </c>
      <c r="Z30" s="66">
        <v>19900000</v>
      </c>
    </row>
    <row r="31" spans="1:26" ht="13.5">
      <c r="A31" s="62" t="s">
        <v>49</v>
      </c>
      <c r="B31" s="18">
        <v>6288239</v>
      </c>
      <c r="C31" s="18">
        <v>0</v>
      </c>
      <c r="D31" s="63">
        <v>6500000</v>
      </c>
      <c r="E31" s="64">
        <v>6500000</v>
      </c>
      <c r="F31" s="64">
        <v>176541</v>
      </c>
      <c r="G31" s="64">
        <v>1451885</v>
      </c>
      <c r="H31" s="64">
        <v>771519</v>
      </c>
      <c r="I31" s="64">
        <v>2399945</v>
      </c>
      <c r="J31" s="64">
        <v>33088</v>
      </c>
      <c r="K31" s="64">
        <v>138718</v>
      </c>
      <c r="L31" s="64">
        <v>44597</v>
      </c>
      <c r="M31" s="64">
        <v>216403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2616348</v>
      </c>
      <c r="W31" s="64">
        <v>3250000</v>
      </c>
      <c r="X31" s="64">
        <v>-633652</v>
      </c>
      <c r="Y31" s="65">
        <v>-19.5</v>
      </c>
      <c r="Z31" s="66">
        <v>6500000</v>
      </c>
    </row>
    <row r="32" spans="1:26" ht="13.5">
      <c r="A32" s="74" t="s">
        <v>50</v>
      </c>
      <c r="B32" s="21">
        <f>SUM(B28:B31)</f>
        <v>125648800</v>
      </c>
      <c r="C32" s="21">
        <f>SUM(C28:C31)</f>
        <v>0</v>
      </c>
      <c r="D32" s="103">
        <f aca="true" t="shared" si="5" ref="D32:Z32">SUM(D28:D31)</f>
        <v>146441000</v>
      </c>
      <c r="E32" s="104">
        <f t="shared" si="5"/>
        <v>146441000</v>
      </c>
      <c r="F32" s="104">
        <f t="shared" si="5"/>
        <v>19628997</v>
      </c>
      <c r="G32" s="104">
        <f t="shared" si="5"/>
        <v>15316349</v>
      </c>
      <c r="H32" s="104">
        <f t="shared" si="5"/>
        <v>16925692</v>
      </c>
      <c r="I32" s="104">
        <f t="shared" si="5"/>
        <v>51871038</v>
      </c>
      <c r="J32" s="104">
        <f t="shared" si="5"/>
        <v>7978791</v>
      </c>
      <c r="K32" s="104">
        <f t="shared" si="5"/>
        <v>15003645</v>
      </c>
      <c r="L32" s="104">
        <f t="shared" si="5"/>
        <v>6753148</v>
      </c>
      <c r="M32" s="104">
        <f t="shared" si="5"/>
        <v>29735584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81606622</v>
      </c>
      <c r="W32" s="104">
        <f t="shared" si="5"/>
        <v>73220500</v>
      </c>
      <c r="X32" s="104">
        <f t="shared" si="5"/>
        <v>8386122</v>
      </c>
      <c r="Y32" s="105">
        <f>+IF(W32&lt;&gt;0,(X32/W32)*100,0)</f>
        <v>11.453243285691848</v>
      </c>
      <c r="Z32" s="106">
        <f t="shared" si="5"/>
        <v>146441000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292083757</v>
      </c>
      <c r="C35" s="18">
        <v>0</v>
      </c>
      <c r="D35" s="63">
        <v>0</v>
      </c>
      <c r="E35" s="64">
        <v>0</v>
      </c>
      <c r="F35" s="64">
        <v>339063317</v>
      </c>
      <c r="G35" s="64">
        <v>354672349</v>
      </c>
      <c r="H35" s="64">
        <v>304094590</v>
      </c>
      <c r="I35" s="64">
        <v>304094590</v>
      </c>
      <c r="J35" s="64">
        <v>327405634</v>
      </c>
      <c r="K35" s="64">
        <v>363320957</v>
      </c>
      <c r="L35" s="64">
        <v>327905802</v>
      </c>
      <c r="M35" s="64">
        <v>327905802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327905802</v>
      </c>
      <c r="W35" s="64">
        <v>0</v>
      </c>
      <c r="X35" s="64">
        <v>327905802</v>
      </c>
      <c r="Y35" s="65">
        <v>0</v>
      </c>
      <c r="Z35" s="66">
        <v>0</v>
      </c>
    </row>
    <row r="36" spans="1:26" ht="13.5">
      <c r="A36" s="62" t="s">
        <v>53</v>
      </c>
      <c r="B36" s="18">
        <v>824164327</v>
      </c>
      <c r="C36" s="18">
        <v>0</v>
      </c>
      <c r="D36" s="63">
        <v>0</v>
      </c>
      <c r="E36" s="64">
        <v>0</v>
      </c>
      <c r="F36" s="64">
        <v>796888074</v>
      </c>
      <c r="G36" s="64">
        <v>849937237</v>
      </c>
      <c r="H36" s="64">
        <v>859611314</v>
      </c>
      <c r="I36" s="64">
        <v>859611314</v>
      </c>
      <c r="J36" s="64">
        <v>858614883</v>
      </c>
      <c r="K36" s="64">
        <v>865592129</v>
      </c>
      <c r="L36" s="64">
        <v>864418848</v>
      </c>
      <c r="M36" s="64">
        <v>864418848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864418848</v>
      </c>
      <c r="W36" s="64">
        <v>0</v>
      </c>
      <c r="X36" s="64">
        <v>864418848</v>
      </c>
      <c r="Y36" s="65">
        <v>0</v>
      </c>
      <c r="Z36" s="66">
        <v>0</v>
      </c>
    </row>
    <row r="37" spans="1:26" ht="13.5">
      <c r="A37" s="62" t="s">
        <v>54</v>
      </c>
      <c r="B37" s="18">
        <v>166094147</v>
      </c>
      <c r="C37" s="18">
        <v>0</v>
      </c>
      <c r="D37" s="63">
        <v>0</v>
      </c>
      <c r="E37" s="64">
        <v>0</v>
      </c>
      <c r="F37" s="64">
        <v>215560875</v>
      </c>
      <c r="G37" s="64">
        <v>165980451</v>
      </c>
      <c r="H37" s="64">
        <v>158327712</v>
      </c>
      <c r="I37" s="64">
        <v>158327712</v>
      </c>
      <c r="J37" s="64">
        <v>207917571</v>
      </c>
      <c r="K37" s="64">
        <v>199631602</v>
      </c>
      <c r="L37" s="64">
        <v>193597258</v>
      </c>
      <c r="M37" s="64">
        <v>193597258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193597258</v>
      </c>
      <c r="W37" s="64">
        <v>0</v>
      </c>
      <c r="X37" s="64">
        <v>193597258</v>
      </c>
      <c r="Y37" s="65">
        <v>0</v>
      </c>
      <c r="Z37" s="66">
        <v>0</v>
      </c>
    </row>
    <row r="38" spans="1:26" ht="13.5">
      <c r="A38" s="62" t="s">
        <v>55</v>
      </c>
      <c r="B38" s="18">
        <v>89750489</v>
      </c>
      <c r="C38" s="18">
        <v>0</v>
      </c>
      <c r="D38" s="63">
        <v>0</v>
      </c>
      <c r="E38" s="64">
        <v>0</v>
      </c>
      <c r="F38" s="64">
        <v>78887507</v>
      </c>
      <c r="G38" s="64">
        <v>94239285</v>
      </c>
      <c r="H38" s="64">
        <v>89166936</v>
      </c>
      <c r="I38" s="64">
        <v>89166936</v>
      </c>
      <c r="J38" s="64">
        <v>88878162</v>
      </c>
      <c r="K38" s="64">
        <v>87615256</v>
      </c>
      <c r="L38" s="64">
        <v>86187200</v>
      </c>
      <c r="M38" s="64">
        <v>86187200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86187200</v>
      </c>
      <c r="W38" s="64">
        <v>0</v>
      </c>
      <c r="X38" s="64">
        <v>86187200</v>
      </c>
      <c r="Y38" s="65">
        <v>0</v>
      </c>
      <c r="Z38" s="66">
        <v>0</v>
      </c>
    </row>
    <row r="39" spans="1:26" ht="13.5">
      <c r="A39" s="62" t="s">
        <v>56</v>
      </c>
      <c r="B39" s="18">
        <v>860403448</v>
      </c>
      <c r="C39" s="18">
        <v>0</v>
      </c>
      <c r="D39" s="63">
        <v>0</v>
      </c>
      <c r="E39" s="64">
        <v>0</v>
      </c>
      <c r="F39" s="64">
        <v>841503009</v>
      </c>
      <c r="G39" s="64">
        <v>944389850</v>
      </c>
      <c r="H39" s="64">
        <v>916211256</v>
      </c>
      <c r="I39" s="64">
        <v>916211256</v>
      </c>
      <c r="J39" s="64">
        <v>889224784</v>
      </c>
      <c r="K39" s="64">
        <v>941666228</v>
      </c>
      <c r="L39" s="64">
        <v>912540192</v>
      </c>
      <c r="M39" s="64">
        <v>912540192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912540192</v>
      </c>
      <c r="W39" s="64">
        <v>0</v>
      </c>
      <c r="X39" s="64">
        <v>912540192</v>
      </c>
      <c r="Y39" s="65">
        <v>0</v>
      </c>
      <c r="Z39" s="66">
        <v>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170312109</v>
      </c>
      <c r="C42" s="18">
        <v>0</v>
      </c>
      <c r="D42" s="63">
        <v>139411335</v>
      </c>
      <c r="E42" s="64">
        <v>139411335</v>
      </c>
      <c r="F42" s="64">
        <v>101869960</v>
      </c>
      <c r="G42" s="64">
        <v>-13780348</v>
      </c>
      <c r="H42" s="64">
        <v>-16190873</v>
      </c>
      <c r="I42" s="64">
        <v>71898739</v>
      </c>
      <c r="J42" s="64">
        <v>16837881</v>
      </c>
      <c r="K42" s="64">
        <v>69047323</v>
      </c>
      <c r="L42" s="64">
        <v>-29790271</v>
      </c>
      <c r="M42" s="64">
        <v>56094933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127993672</v>
      </c>
      <c r="W42" s="64">
        <v>136974000</v>
      </c>
      <c r="X42" s="64">
        <v>-8980328</v>
      </c>
      <c r="Y42" s="65">
        <v>-6.56</v>
      </c>
      <c r="Z42" s="66">
        <v>139411335</v>
      </c>
    </row>
    <row r="43" spans="1:26" ht="13.5">
      <c r="A43" s="62" t="s">
        <v>59</v>
      </c>
      <c r="B43" s="18">
        <v>-123872626</v>
      </c>
      <c r="C43" s="18">
        <v>0</v>
      </c>
      <c r="D43" s="63">
        <v>-146441000</v>
      </c>
      <c r="E43" s="64">
        <v>-146441000</v>
      </c>
      <c r="F43" s="64">
        <v>-19468769</v>
      </c>
      <c r="G43" s="64">
        <v>-13923583</v>
      </c>
      <c r="H43" s="64">
        <v>-16159971</v>
      </c>
      <c r="I43" s="64">
        <v>-49552323</v>
      </c>
      <c r="J43" s="64">
        <v>-7978791</v>
      </c>
      <c r="K43" s="64">
        <v>-15003645</v>
      </c>
      <c r="L43" s="64">
        <v>-6735798</v>
      </c>
      <c r="M43" s="64">
        <v>-29718234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-79270557</v>
      </c>
      <c r="W43" s="64">
        <v>-66080000</v>
      </c>
      <c r="X43" s="64">
        <v>-13190557</v>
      </c>
      <c r="Y43" s="65">
        <v>19.96</v>
      </c>
      <c r="Z43" s="66">
        <v>-146441000</v>
      </c>
    </row>
    <row r="44" spans="1:26" ht="13.5">
      <c r="A44" s="62" t="s">
        <v>60</v>
      </c>
      <c r="B44" s="18">
        <v>-6780059</v>
      </c>
      <c r="C44" s="18">
        <v>0</v>
      </c>
      <c r="D44" s="63">
        <v>10741000</v>
      </c>
      <c r="E44" s="64">
        <v>10741000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15173000</v>
      </c>
      <c r="X44" s="64">
        <v>-15173000</v>
      </c>
      <c r="Y44" s="65">
        <v>-100</v>
      </c>
      <c r="Z44" s="66">
        <v>10741000</v>
      </c>
    </row>
    <row r="45" spans="1:26" ht="13.5">
      <c r="A45" s="74" t="s">
        <v>61</v>
      </c>
      <c r="B45" s="21">
        <v>173803354</v>
      </c>
      <c r="C45" s="21">
        <v>0</v>
      </c>
      <c r="D45" s="103">
        <v>25173335</v>
      </c>
      <c r="E45" s="104">
        <v>25173335</v>
      </c>
      <c r="F45" s="104">
        <v>256199936</v>
      </c>
      <c r="G45" s="104">
        <v>228496005</v>
      </c>
      <c r="H45" s="104">
        <v>196145161</v>
      </c>
      <c r="I45" s="104">
        <v>196145161</v>
      </c>
      <c r="J45" s="104">
        <v>205004251</v>
      </c>
      <c r="K45" s="104">
        <v>259047929</v>
      </c>
      <c r="L45" s="104">
        <v>222521860</v>
      </c>
      <c r="M45" s="104">
        <v>222521860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222521860</v>
      </c>
      <c r="W45" s="104">
        <v>107529000</v>
      </c>
      <c r="X45" s="104">
        <v>114992860</v>
      </c>
      <c r="Y45" s="105">
        <v>106.94</v>
      </c>
      <c r="Z45" s="106">
        <v>25173335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4"/>
      <c r="R47" s="124"/>
      <c r="S47" s="124"/>
      <c r="T47" s="124"/>
      <c r="U47" s="124"/>
      <c r="V47" s="123" t="s">
        <v>94</v>
      </c>
      <c r="W47" s="123" t="s">
        <v>95</v>
      </c>
      <c r="X47" s="123" t="s">
        <v>96</v>
      </c>
      <c r="Y47" s="123" t="s">
        <v>97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11271324</v>
      </c>
      <c r="C49" s="56">
        <v>0</v>
      </c>
      <c r="D49" s="133">
        <v>10302007</v>
      </c>
      <c r="E49" s="58">
        <v>8488835</v>
      </c>
      <c r="F49" s="58">
        <v>0</v>
      </c>
      <c r="G49" s="58">
        <v>0</v>
      </c>
      <c r="H49" s="58">
        <v>0</v>
      </c>
      <c r="I49" s="58">
        <v>7897443</v>
      </c>
      <c r="J49" s="58">
        <v>0</v>
      </c>
      <c r="K49" s="58">
        <v>0</v>
      </c>
      <c r="L49" s="58">
        <v>0</v>
      </c>
      <c r="M49" s="58">
        <v>6635039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6252022</v>
      </c>
      <c r="W49" s="58">
        <v>39241368</v>
      </c>
      <c r="X49" s="58">
        <v>92948844</v>
      </c>
      <c r="Y49" s="58">
        <v>183036882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340010</v>
      </c>
      <c r="C51" s="56">
        <v>0</v>
      </c>
      <c r="D51" s="133">
        <v>2552</v>
      </c>
      <c r="E51" s="58">
        <v>9442</v>
      </c>
      <c r="F51" s="58">
        <v>0</v>
      </c>
      <c r="G51" s="58">
        <v>0</v>
      </c>
      <c r="H51" s="58">
        <v>0</v>
      </c>
      <c r="I51" s="58">
        <v>24245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4632563</v>
      </c>
      <c r="Y51" s="58">
        <v>5008812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54.330671926522335</v>
      </c>
      <c r="C58" s="5">
        <f>IF(C67=0,0,+(C76/C67)*100)</f>
        <v>0</v>
      </c>
      <c r="D58" s="6">
        <f aca="true" t="shared" si="6" ref="D58:Z58">IF(D67=0,0,+(D76/D67)*100)</f>
        <v>65.00049986041849</v>
      </c>
      <c r="E58" s="7">
        <f t="shared" si="6"/>
        <v>65.00049986041849</v>
      </c>
      <c r="F58" s="7">
        <f t="shared" si="6"/>
        <v>94.92337380253694</v>
      </c>
      <c r="G58" s="7">
        <f t="shared" si="6"/>
        <v>67.66797594697833</v>
      </c>
      <c r="H58" s="7">
        <f t="shared" si="6"/>
        <v>38.663114246889066</v>
      </c>
      <c r="I58" s="7">
        <f t="shared" si="6"/>
        <v>63.10599944083995</v>
      </c>
      <c r="J58" s="7">
        <f t="shared" si="6"/>
        <v>68.02848930861312</v>
      </c>
      <c r="K58" s="7">
        <f t="shared" si="6"/>
        <v>61.229112137632754</v>
      </c>
      <c r="L58" s="7">
        <f t="shared" si="6"/>
        <v>59.771458791037915</v>
      </c>
      <c r="M58" s="7">
        <f t="shared" si="6"/>
        <v>63.00834500632152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63.0537956485431</v>
      </c>
      <c r="W58" s="7">
        <f t="shared" si="6"/>
        <v>61.38247026641183</v>
      </c>
      <c r="X58" s="7">
        <f t="shared" si="6"/>
        <v>0</v>
      </c>
      <c r="Y58" s="7">
        <f t="shared" si="6"/>
        <v>0</v>
      </c>
      <c r="Z58" s="8">
        <f t="shared" si="6"/>
        <v>65.00049986041849</v>
      </c>
    </row>
    <row r="59" spans="1:26" ht="13.5">
      <c r="A59" s="36" t="s">
        <v>31</v>
      </c>
      <c r="B59" s="9">
        <f aca="true" t="shared" si="7" ref="B59:Z66">IF(B68=0,0,+(B77/B68)*100)</f>
        <v>28.020389546971224</v>
      </c>
      <c r="C59" s="9">
        <f t="shared" si="7"/>
        <v>0</v>
      </c>
      <c r="D59" s="2">
        <f t="shared" si="7"/>
        <v>64.99950097251788</v>
      </c>
      <c r="E59" s="10">
        <f t="shared" si="7"/>
        <v>64.99950097251788</v>
      </c>
      <c r="F59" s="10">
        <f t="shared" si="7"/>
        <v>133.2580638746371</v>
      </c>
      <c r="G59" s="10">
        <f t="shared" si="7"/>
        <v>91.7332260935295</v>
      </c>
      <c r="H59" s="10">
        <f t="shared" si="7"/>
        <v>54.76060439343732</v>
      </c>
      <c r="I59" s="10">
        <f t="shared" si="7"/>
        <v>93.42065310753074</v>
      </c>
      <c r="J59" s="10">
        <f t="shared" si="7"/>
        <v>131.0200621054757</v>
      </c>
      <c r="K59" s="10">
        <f t="shared" si="7"/>
        <v>66.45898511786335</v>
      </c>
      <c r="L59" s="10">
        <f t="shared" si="7"/>
        <v>56.440819034326395</v>
      </c>
      <c r="M59" s="10">
        <f t="shared" si="7"/>
        <v>83.67159037420062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88.54466758968928</v>
      </c>
      <c r="W59" s="10">
        <f t="shared" si="7"/>
        <v>64.97900101726634</v>
      </c>
      <c r="X59" s="10">
        <f t="shared" si="7"/>
        <v>0</v>
      </c>
      <c r="Y59" s="10">
        <f t="shared" si="7"/>
        <v>0</v>
      </c>
      <c r="Z59" s="11">
        <f t="shared" si="7"/>
        <v>64.99950097251788</v>
      </c>
    </row>
    <row r="60" spans="1:26" ht="13.5">
      <c r="A60" s="37" t="s">
        <v>32</v>
      </c>
      <c r="B60" s="12">
        <f t="shared" si="7"/>
        <v>58.82414488528271</v>
      </c>
      <c r="C60" s="12">
        <f t="shared" si="7"/>
        <v>0</v>
      </c>
      <c r="D60" s="3">
        <f t="shared" si="7"/>
        <v>65.00100629065919</v>
      </c>
      <c r="E60" s="13">
        <f t="shared" si="7"/>
        <v>65.00100629065919</v>
      </c>
      <c r="F60" s="13">
        <f t="shared" si="7"/>
        <v>93.53959362362467</v>
      </c>
      <c r="G60" s="13">
        <f t="shared" si="7"/>
        <v>63.62698415438853</v>
      </c>
      <c r="H60" s="13">
        <f t="shared" si="7"/>
        <v>38.84448134046934</v>
      </c>
      <c r="I60" s="13">
        <f t="shared" si="7"/>
        <v>58.86075960309053</v>
      </c>
      <c r="J60" s="13">
        <f t="shared" si="7"/>
        <v>54.432170304256765</v>
      </c>
      <c r="K60" s="13">
        <f t="shared" si="7"/>
        <v>69.05577347055466</v>
      </c>
      <c r="L60" s="13">
        <f t="shared" si="7"/>
        <v>74.4229597004603</v>
      </c>
      <c r="M60" s="13">
        <f t="shared" si="7"/>
        <v>65.7696470171019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62.66486867260009</v>
      </c>
      <c r="W60" s="13">
        <f t="shared" si="7"/>
        <v>59.30082362397104</v>
      </c>
      <c r="X60" s="13">
        <f t="shared" si="7"/>
        <v>0</v>
      </c>
      <c r="Y60" s="13">
        <f t="shared" si="7"/>
        <v>0</v>
      </c>
      <c r="Z60" s="14">
        <f t="shared" si="7"/>
        <v>65.00100629065919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66.42360682406407</v>
      </c>
      <c r="C62" s="12">
        <f t="shared" si="7"/>
        <v>0</v>
      </c>
      <c r="D62" s="3">
        <f t="shared" si="7"/>
        <v>65.00107967360758</v>
      </c>
      <c r="E62" s="13">
        <f t="shared" si="7"/>
        <v>65.00107967360758</v>
      </c>
      <c r="F62" s="13">
        <f t="shared" si="7"/>
        <v>111.50260533883163</v>
      </c>
      <c r="G62" s="13">
        <f t="shared" si="7"/>
        <v>67.22950051206728</v>
      </c>
      <c r="H62" s="13">
        <f t="shared" si="7"/>
        <v>41.58542868286621</v>
      </c>
      <c r="I62" s="13">
        <f t="shared" si="7"/>
        <v>64.07708797342619</v>
      </c>
      <c r="J62" s="13">
        <f t="shared" si="7"/>
        <v>56.632126833310416</v>
      </c>
      <c r="K62" s="13">
        <f t="shared" si="7"/>
        <v>69.91538705259457</v>
      </c>
      <c r="L62" s="13">
        <f t="shared" si="7"/>
        <v>80.90556591408887</v>
      </c>
      <c r="M62" s="13">
        <f t="shared" si="7"/>
        <v>68.70598392179338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66.65428195171334</v>
      </c>
      <c r="W62" s="13">
        <f t="shared" si="7"/>
        <v>57.87394427336676</v>
      </c>
      <c r="X62" s="13">
        <f t="shared" si="7"/>
        <v>0</v>
      </c>
      <c r="Y62" s="13">
        <f t="shared" si="7"/>
        <v>0</v>
      </c>
      <c r="Z62" s="14">
        <f t="shared" si="7"/>
        <v>65.00107967360758</v>
      </c>
    </row>
    <row r="63" spans="1:26" ht="13.5">
      <c r="A63" s="38" t="s">
        <v>108</v>
      </c>
      <c r="B63" s="12">
        <f t="shared" si="7"/>
        <v>6.8302748306042425</v>
      </c>
      <c r="C63" s="12">
        <f t="shared" si="7"/>
        <v>0</v>
      </c>
      <c r="D63" s="3">
        <f t="shared" si="7"/>
        <v>64.99996754869318</v>
      </c>
      <c r="E63" s="13">
        <f t="shared" si="7"/>
        <v>64.99996754869318</v>
      </c>
      <c r="F63" s="13">
        <f t="shared" si="7"/>
        <v>26.742116614777583</v>
      </c>
      <c r="G63" s="13">
        <f t="shared" si="7"/>
        <v>107.04401167930138</v>
      </c>
      <c r="H63" s="13">
        <f t="shared" si="7"/>
        <v>13.102577839118867</v>
      </c>
      <c r="I63" s="13">
        <f t="shared" si="7"/>
        <v>45.93669118212336</v>
      </c>
      <c r="J63" s="13">
        <f t="shared" si="7"/>
        <v>87.96987196757605</v>
      </c>
      <c r="K63" s="13">
        <f t="shared" si="7"/>
        <v>166.47782316569567</v>
      </c>
      <c r="L63" s="13">
        <f t="shared" si="7"/>
        <v>49.19296247570051</v>
      </c>
      <c r="M63" s="13">
        <f t="shared" si="7"/>
        <v>104.1556310480064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74.4289582428654</v>
      </c>
      <c r="W63" s="13">
        <f t="shared" si="7"/>
        <v>81.77729317159603</v>
      </c>
      <c r="X63" s="13">
        <f t="shared" si="7"/>
        <v>0</v>
      </c>
      <c r="Y63" s="13">
        <f t="shared" si="7"/>
        <v>0</v>
      </c>
      <c r="Z63" s="14">
        <f t="shared" si="7"/>
        <v>64.99996754869318</v>
      </c>
    </row>
    <row r="64" spans="1:26" ht="13.5">
      <c r="A64" s="38" t="s">
        <v>109</v>
      </c>
      <c r="B64" s="12">
        <f t="shared" si="7"/>
        <v>-22.86985629383909</v>
      </c>
      <c r="C64" s="12">
        <f t="shared" si="7"/>
        <v>0</v>
      </c>
      <c r="D64" s="3">
        <f t="shared" si="7"/>
        <v>65.00064644632528</v>
      </c>
      <c r="E64" s="13">
        <f t="shared" si="7"/>
        <v>65.00064644632528</v>
      </c>
      <c r="F64" s="13">
        <f t="shared" si="7"/>
        <v>5.139316848511431</v>
      </c>
      <c r="G64" s="13">
        <f t="shared" si="7"/>
        <v>5.1416171717814425</v>
      </c>
      <c r="H64" s="13">
        <f t="shared" si="7"/>
        <v>8.248917155545808</v>
      </c>
      <c r="I64" s="13">
        <f t="shared" si="7"/>
        <v>6.176771432185365</v>
      </c>
      <c r="J64" s="13">
        <f t="shared" si="7"/>
        <v>10.539543023309363</v>
      </c>
      <c r="K64" s="13">
        <f t="shared" si="7"/>
        <v>7.866499121704748</v>
      </c>
      <c r="L64" s="13">
        <f t="shared" si="7"/>
        <v>4.278536920199037</v>
      </c>
      <c r="M64" s="13">
        <f t="shared" si="7"/>
        <v>7.56152635507105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6.8692172275444205</v>
      </c>
      <c r="W64" s="13">
        <f t="shared" si="7"/>
        <v>64.98190887167948</v>
      </c>
      <c r="X64" s="13">
        <f t="shared" si="7"/>
        <v>0</v>
      </c>
      <c r="Y64" s="13">
        <f t="shared" si="7"/>
        <v>0</v>
      </c>
      <c r="Z64" s="14">
        <f t="shared" si="7"/>
        <v>65.00064644632528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100</v>
      </c>
      <c r="C66" s="15">
        <f t="shared" si="7"/>
        <v>0</v>
      </c>
      <c r="D66" s="4">
        <f t="shared" si="7"/>
        <v>65</v>
      </c>
      <c r="E66" s="16">
        <f t="shared" si="7"/>
        <v>65</v>
      </c>
      <c r="F66" s="16">
        <f t="shared" si="7"/>
        <v>3.8165528510784243</v>
      </c>
      <c r="G66" s="16">
        <f t="shared" si="7"/>
        <v>33.01035030976944</v>
      </c>
      <c r="H66" s="16">
        <f t="shared" si="7"/>
        <v>1.5028442519130312</v>
      </c>
      <c r="I66" s="16">
        <f t="shared" si="7"/>
        <v>12.283260585072647</v>
      </c>
      <c r="J66" s="16">
        <f t="shared" si="7"/>
        <v>10.97000394675312</v>
      </c>
      <c r="K66" s="16">
        <f t="shared" si="7"/>
        <v>7.008016789624946</v>
      </c>
      <c r="L66" s="16">
        <f t="shared" si="7"/>
        <v>2.9313910680603104</v>
      </c>
      <c r="M66" s="16">
        <f t="shared" si="7"/>
        <v>6.873113027004811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9.404876944247821</v>
      </c>
      <c r="W66" s="16">
        <f t="shared" si="7"/>
        <v>65.01818181818182</v>
      </c>
      <c r="X66" s="16">
        <f t="shared" si="7"/>
        <v>0</v>
      </c>
      <c r="Y66" s="16">
        <f t="shared" si="7"/>
        <v>0</v>
      </c>
      <c r="Z66" s="17">
        <f t="shared" si="7"/>
        <v>65</v>
      </c>
    </row>
    <row r="67" spans="1:26" ht="13.5" hidden="1">
      <c r="A67" s="40" t="s">
        <v>112</v>
      </c>
      <c r="B67" s="23">
        <v>122092070</v>
      </c>
      <c r="C67" s="23"/>
      <c r="D67" s="24">
        <v>123354436</v>
      </c>
      <c r="E67" s="25">
        <v>123354436</v>
      </c>
      <c r="F67" s="25">
        <v>7956091</v>
      </c>
      <c r="G67" s="25">
        <v>9667143</v>
      </c>
      <c r="H67" s="25">
        <v>12160725</v>
      </c>
      <c r="I67" s="25">
        <v>29783959</v>
      </c>
      <c r="J67" s="25">
        <v>11271316</v>
      </c>
      <c r="K67" s="25">
        <v>12118162</v>
      </c>
      <c r="L67" s="25">
        <v>10819843</v>
      </c>
      <c r="M67" s="25">
        <v>34209321</v>
      </c>
      <c r="N67" s="25"/>
      <c r="O67" s="25"/>
      <c r="P67" s="25"/>
      <c r="Q67" s="25"/>
      <c r="R67" s="25"/>
      <c r="S67" s="25"/>
      <c r="T67" s="25"/>
      <c r="U67" s="25"/>
      <c r="V67" s="25">
        <v>63993280</v>
      </c>
      <c r="W67" s="25">
        <v>61677218</v>
      </c>
      <c r="X67" s="25"/>
      <c r="Y67" s="24"/>
      <c r="Z67" s="26">
        <v>123354436</v>
      </c>
    </row>
    <row r="68" spans="1:26" ht="13.5" hidden="1">
      <c r="A68" s="36" t="s">
        <v>31</v>
      </c>
      <c r="B68" s="18">
        <v>33594665</v>
      </c>
      <c r="C68" s="18"/>
      <c r="D68" s="19">
        <v>34146416</v>
      </c>
      <c r="E68" s="20">
        <v>34146416</v>
      </c>
      <c r="F68" s="20">
        <v>3017160</v>
      </c>
      <c r="G68" s="20">
        <v>2685570</v>
      </c>
      <c r="H68" s="20">
        <v>2991826</v>
      </c>
      <c r="I68" s="20">
        <v>8694556</v>
      </c>
      <c r="J68" s="20">
        <v>2778821</v>
      </c>
      <c r="K68" s="20">
        <v>2960462</v>
      </c>
      <c r="L68" s="20">
        <v>2960462</v>
      </c>
      <c r="M68" s="20">
        <v>8699745</v>
      </c>
      <c r="N68" s="20"/>
      <c r="O68" s="20"/>
      <c r="P68" s="20"/>
      <c r="Q68" s="20"/>
      <c r="R68" s="20"/>
      <c r="S68" s="20"/>
      <c r="T68" s="20"/>
      <c r="U68" s="20"/>
      <c r="V68" s="20">
        <v>17394301</v>
      </c>
      <c r="W68" s="20">
        <v>17073208</v>
      </c>
      <c r="X68" s="20"/>
      <c r="Y68" s="19"/>
      <c r="Z68" s="22">
        <v>34146416</v>
      </c>
    </row>
    <row r="69" spans="1:26" ht="13.5" hidden="1">
      <c r="A69" s="37" t="s">
        <v>32</v>
      </c>
      <c r="B69" s="18">
        <v>76688921</v>
      </c>
      <c r="C69" s="18"/>
      <c r="D69" s="19">
        <v>78208020</v>
      </c>
      <c r="E69" s="20">
        <v>78208020</v>
      </c>
      <c r="F69" s="20">
        <v>3726004</v>
      </c>
      <c r="G69" s="20">
        <v>5792140</v>
      </c>
      <c r="H69" s="20">
        <v>7834629</v>
      </c>
      <c r="I69" s="20">
        <v>17352773</v>
      </c>
      <c r="J69" s="20">
        <v>7121748</v>
      </c>
      <c r="K69" s="20">
        <v>7753023</v>
      </c>
      <c r="L69" s="20">
        <v>6386599</v>
      </c>
      <c r="M69" s="20">
        <v>21261370</v>
      </c>
      <c r="N69" s="20"/>
      <c r="O69" s="20"/>
      <c r="P69" s="20"/>
      <c r="Q69" s="20"/>
      <c r="R69" s="20"/>
      <c r="S69" s="20"/>
      <c r="T69" s="20"/>
      <c r="U69" s="20"/>
      <c r="V69" s="20">
        <v>38614143</v>
      </c>
      <c r="W69" s="20">
        <v>39104010</v>
      </c>
      <c r="X69" s="20"/>
      <c r="Y69" s="19"/>
      <c r="Z69" s="22">
        <v>78208020</v>
      </c>
    </row>
    <row r="70" spans="1:26" ht="13.5" hidden="1">
      <c r="A70" s="38" t="s">
        <v>106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107</v>
      </c>
      <c r="B71" s="18">
        <v>69289795</v>
      </c>
      <c r="C71" s="18"/>
      <c r="D71" s="19">
        <v>69789610</v>
      </c>
      <c r="E71" s="20">
        <v>69789610</v>
      </c>
      <c r="F71" s="20">
        <v>3052578</v>
      </c>
      <c r="G71" s="20">
        <v>5149714</v>
      </c>
      <c r="H71" s="20">
        <v>7158392</v>
      </c>
      <c r="I71" s="20">
        <v>15360684</v>
      </c>
      <c r="J71" s="20">
        <v>6495013</v>
      </c>
      <c r="K71" s="20">
        <v>7073031</v>
      </c>
      <c r="L71" s="20">
        <v>5726894</v>
      </c>
      <c r="M71" s="20">
        <v>19294938</v>
      </c>
      <c r="N71" s="20"/>
      <c r="O71" s="20"/>
      <c r="P71" s="20"/>
      <c r="Q71" s="20"/>
      <c r="R71" s="20"/>
      <c r="S71" s="20"/>
      <c r="T71" s="20"/>
      <c r="U71" s="20"/>
      <c r="V71" s="20">
        <v>34655622</v>
      </c>
      <c r="W71" s="20">
        <v>34894805</v>
      </c>
      <c r="X71" s="20"/>
      <c r="Y71" s="19"/>
      <c r="Z71" s="22">
        <v>69789610</v>
      </c>
    </row>
    <row r="72" spans="1:26" ht="13.5" hidden="1">
      <c r="A72" s="38" t="s">
        <v>108</v>
      </c>
      <c r="B72" s="18">
        <v>2622852</v>
      </c>
      <c r="C72" s="18"/>
      <c r="D72" s="19">
        <v>3081540</v>
      </c>
      <c r="E72" s="20">
        <v>3081540</v>
      </c>
      <c r="F72" s="20">
        <v>217451</v>
      </c>
      <c r="G72" s="20">
        <v>186655</v>
      </c>
      <c r="H72" s="20">
        <v>220262</v>
      </c>
      <c r="I72" s="20">
        <v>624368</v>
      </c>
      <c r="J72" s="20">
        <v>170738</v>
      </c>
      <c r="K72" s="20">
        <v>223995</v>
      </c>
      <c r="L72" s="20">
        <v>203708</v>
      </c>
      <c r="M72" s="20">
        <v>598441</v>
      </c>
      <c r="N72" s="20"/>
      <c r="O72" s="20"/>
      <c r="P72" s="20"/>
      <c r="Q72" s="20"/>
      <c r="R72" s="20"/>
      <c r="S72" s="20"/>
      <c r="T72" s="20"/>
      <c r="U72" s="20"/>
      <c r="V72" s="20">
        <v>1222809</v>
      </c>
      <c r="W72" s="20">
        <v>1540770</v>
      </c>
      <c r="X72" s="20"/>
      <c r="Y72" s="19"/>
      <c r="Z72" s="22">
        <v>3081540</v>
      </c>
    </row>
    <row r="73" spans="1:26" ht="13.5" hidden="1">
      <c r="A73" s="38" t="s">
        <v>109</v>
      </c>
      <c r="B73" s="18">
        <v>4776274</v>
      </c>
      <c r="C73" s="18"/>
      <c r="D73" s="19">
        <v>5336870</v>
      </c>
      <c r="E73" s="20">
        <v>5336870</v>
      </c>
      <c r="F73" s="20">
        <v>455975</v>
      </c>
      <c r="G73" s="20">
        <v>455771</v>
      </c>
      <c r="H73" s="20">
        <v>455975</v>
      </c>
      <c r="I73" s="20">
        <v>1367721</v>
      </c>
      <c r="J73" s="20">
        <v>455997</v>
      </c>
      <c r="K73" s="20">
        <v>455997</v>
      </c>
      <c r="L73" s="20">
        <v>455997</v>
      </c>
      <c r="M73" s="20">
        <v>1367991</v>
      </c>
      <c r="N73" s="20"/>
      <c r="O73" s="20"/>
      <c r="P73" s="20"/>
      <c r="Q73" s="20"/>
      <c r="R73" s="20"/>
      <c r="S73" s="20"/>
      <c r="T73" s="20"/>
      <c r="U73" s="20"/>
      <c r="V73" s="20">
        <v>2735712</v>
      </c>
      <c r="W73" s="20">
        <v>2668435</v>
      </c>
      <c r="X73" s="20"/>
      <c r="Y73" s="19"/>
      <c r="Z73" s="22">
        <v>5336870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11808484</v>
      </c>
      <c r="C75" s="27"/>
      <c r="D75" s="28">
        <v>11000000</v>
      </c>
      <c r="E75" s="29">
        <v>11000000</v>
      </c>
      <c r="F75" s="29">
        <v>1212927</v>
      </c>
      <c r="G75" s="29">
        <v>1189433</v>
      </c>
      <c r="H75" s="29">
        <v>1334270</v>
      </c>
      <c r="I75" s="29">
        <v>3736630</v>
      </c>
      <c r="J75" s="29">
        <v>1370747</v>
      </c>
      <c r="K75" s="29">
        <v>1404677</v>
      </c>
      <c r="L75" s="29">
        <v>1472782</v>
      </c>
      <c r="M75" s="29">
        <v>4248206</v>
      </c>
      <c r="N75" s="29"/>
      <c r="O75" s="29"/>
      <c r="P75" s="29"/>
      <c r="Q75" s="29"/>
      <c r="R75" s="29"/>
      <c r="S75" s="29"/>
      <c r="T75" s="29"/>
      <c r="U75" s="29"/>
      <c r="V75" s="29">
        <v>7984836</v>
      </c>
      <c r="W75" s="29">
        <v>5500000</v>
      </c>
      <c r="X75" s="29"/>
      <c r="Y75" s="28"/>
      <c r="Z75" s="30">
        <v>11000000</v>
      </c>
    </row>
    <row r="76" spans="1:26" ht="13.5" hidden="1">
      <c r="A76" s="41" t="s">
        <v>113</v>
      </c>
      <c r="B76" s="31">
        <v>66333442</v>
      </c>
      <c r="C76" s="31"/>
      <c r="D76" s="32">
        <v>80181000</v>
      </c>
      <c r="E76" s="33">
        <v>80181000</v>
      </c>
      <c r="F76" s="33">
        <v>7552190</v>
      </c>
      <c r="G76" s="33">
        <v>6541560</v>
      </c>
      <c r="H76" s="33">
        <v>4701715</v>
      </c>
      <c r="I76" s="33">
        <v>18795465</v>
      </c>
      <c r="J76" s="33">
        <v>7667706</v>
      </c>
      <c r="K76" s="33">
        <v>7419843</v>
      </c>
      <c r="L76" s="33">
        <v>6467178</v>
      </c>
      <c r="M76" s="33">
        <v>21554727</v>
      </c>
      <c r="N76" s="33"/>
      <c r="O76" s="33"/>
      <c r="P76" s="33"/>
      <c r="Q76" s="33"/>
      <c r="R76" s="33"/>
      <c r="S76" s="33"/>
      <c r="T76" s="33"/>
      <c r="U76" s="33"/>
      <c r="V76" s="33">
        <v>40350192</v>
      </c>
      <c r="W76" s="33">
        <v>37859000</v>
      </c>
      <c r="X76" s="33"/>
      <c r="Y76" s="32"/>
      <c r="Z76" s="34">
        <v>80181000</v>
      </c>
    </row>
    <row r="77" spans="1:26" ht="13.5" hidden="1">
      <c r="A77" s="36" t="s">
        <v>31</v>
      </c>
      <c r="B77" s="18">
        <v>9413356</v>
      </c>
      <c r="C77" s="18"/>
      <c r="D77" s="19">
        <v>22195000</v>
      </c>
      <c r="E77" s="20">
        <v>22195000</v>
      </c>
      <c r="F77" s="20">
        <v>4020609</v>
      </c>
      <c r="G77" s="20">
        <v>2463560</v>
      </c>
      <c r="H77" s="20">
        <v>1638342</v>
      </c>
      <c r="I77" s="20">
        <v>8122511</v>
      </c>
      <c r="J77" s="20">
        <v>3640813</v>
      </c>
      <c r="K77" s="20">
        <v>1967493</v>
      </c>
      <c r="L77" s="20">
        <v>1670909</v>
      </c>
      <c r="M77" s="20">
        <v>7279215</v>
      </c>
      <c r="N77" s="20"/>
      <c r="O77" s="20"/>
      <c r="P77" s="20"/>
      <c r="Q77" s="20"/>
      <c r="R77" s="20"/>
      <c r="S77" s="20"/>
      <c r="T77" s="20"/>
      <c r="U77" s="20"/>
      <c r="V77" s="20">
        <v>15401726</v>
      </c>
      <c r="W77" s="20">
        <v>11094000</v>
      </c>
      <c r="X77" s="20"/>
      <c r="Y77" s="19"/>
      <c r="Z77" s="22">
        <v>22195000</v>
      </c>
    </row>
    <row r="78" spans="1:26" ht="13.5" hidden="1">
      <c r="A78" s="37" t="s">
        <v>32</v>
      </c>
      <c r="B78" s="18">
        <v>45111602</v>
      </c>
      <c r="C78" s="18"/>
      <c r="D78" s="19">
        <v>50836000</v>
      </c>
      <c r="E78" s="20">
        <v>50836000</v>
      </c>
      <c r="F78" s="20">
        <v>3485289</v>
      </c>
      <c r="G78" s="20">
        <v>3685364</v>
      </c>
      <c r="H78" s="20">
        <v>3043321</v>
      </c>
      <c r="I78" s="20">
        <v>10213974</v>
      </c>
      <c r="J78" s="20">
        <v>3876522</v>
      </c>
      <c r="K78" s="20">
        <v>5353910</v>
      </c>
      <c r="L78" s="20">
        <v>4753096</v>
      </c>
      <c r="M78" s="20">
        <v>13983528</v>
      </c>
      <c r="N78" s="20"/>
      <c r="O78" s="20"/>
      <c r="P78" s="20"/>
      <c r="Q78" s="20"/>
      <c r="R78" s="20"/>
      <c r="S78" s="20"/>
      <c r="T78" s="20"/>
      <c r="U78" s="20"/>
      <c r="V78" s="20">
        <v>24197502</v>
      </c>
      <c r="W78" s="20">
        <v>23189000</v>
      </c>
      <c r="X78" s="20"/>
      <c r="Y78" s="19"/>
      <c r="Z78" s="22">
        <v>50836000</v>
      </c>
    </row>
    <row r="79" spans="1:26" ht="13.5" hidden="1">
      <c r="A79" s="38" t="s">
        <v>106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>
        <v>46024781</v>
      </c>
      <c r="C80" s="18"/>
      <c r="D80" s="19">
        <v>45364000</v>
      </c>
      <c r="E80" s="20">
        <v>45364000</v>
      </c>
      <c r="F80" s="20">
        <v>3403704</v>
      </c>
      <c r="G80" s="20">
        <v>3462127</v>
      </c>
      <c r="H80" s="20">
        <v>2976848</v>
      </c>
      <c r="I80" s="20">
        <v>9842679</v>
      </c>
      <c r="J80" s="20">
        <v>3678264</v>
      </c>
      <c r="K80" s="20">
        <v>4945137</v>
      </c>
      <c r="L80" s="20">
        <v>4633376</v>
      </c>
      <c r="M80" s="20">
        <v>13256777</v>
      </c>
      <c r="N80" s="20"/>
      <c r="O80" s="20"/>
      <c r="P80" s="20"/>
      <c r="Q80" s="20"/>
      <c r="R80" s="20"/>
      <c r="S80" s="20"/>
      <c r="T80" s="20"/>
      <c r="U80" s="20"/>
      <c r="V80" s="20">
        <v>23099456</v>
      </c>
      <c r="W80" s="20">
        <v>20195000</v>
      </c>
      <c r="X80" s="20"/>
      <c r="Y80" s="19"/>
      <c r="Z80" s="22">
        <v>45364000</v>
      </c>
    </row>
    <row r="81" spans="1:26" ht="13.5" hidden="1">
      <c r="A81" s="38" t="s">
        <v>108</v>
      </c>
      <c r="B81" s="18">
        <v>179148</v>
      </c>
      <c r="C81" s="18"/>
      <c r="D81" s="19">
        <v>2003000</v>
      </c>
      <c r="E81" s="20">
        <v>2003000</v>
      </c>
      <c r="F81" s="20">
        <v>58151</v>
      </c>
      <c r="G81" s="20">
        <v>199803</v>
      </c>
      <c r="H81" s="20">
        <v>28860</v>
      </c>
      <c r="I81" s="20">
        <v>286814</v>
      </c>
      <c r="J81" s="20">
        <v>150198</v>
      </c>
      <c r="K81" s="20">
        <v>372902</v>
      </c>
      <c r="L81" s="20">
        <v>100210</v>
      </c>
      <c r="M81" s="20">
        <v>623310</v>
      </c>
      <c r="N81" s="20"/>
      <c r="O81" s="20"/>
      <c r="P81" s="20"/>
      <c r="Q81" s="20"/>
      <c r="R81" s="20"/>
      <c r="S81" s="20"/>
      <c r="T81" s="20"/>
      <c r="U81" s="20"/>
      <c r="V81" s="20">
        <v>910124</v>
      </c>
      <c r="W81" s="20">
        <v>1260000</v>
      </c>
      <c r="X81" s="20"/>
      <c r="Y81" s="19"/>
      <c r="Z81" s="22">
        <v>2003000</v>
      </c>
    </row>
    <row r="82" spans="1:26" ht="13.5" hidden="1">
      <c r="A82" s="38" t="s">
        <v>109</v>
      </c>
      <c r="B82" s="18">
        <v>-1092327</v>
      </c>
      <c r="C82" s="18"/>
      <c r="D82" s="19">
        <v>3469000</v>
      </c>
      <c r="E82" s="20">
        <v>3469000</v>
      </c>
      <c r="F82" s="20">
        <v>23434</v>
      </c>
      <c r="G82" s="20">
        <v>23434</v>
      </c>
      <c r="H82" s="20">
        <v>37613</v>
      </c>
      <c r="I82" s="20">
        <v>84481</v>
      </c>
      <c r="J82" s="20">
        <v>48060</v>
      </c>
      <c r="K82" s="20">
        <v>35871</v>
      </c>
      <c r="L82" s="20">
        <v>19510</v>
      </c>
      <c r="M82" s="20">
        <v>103441</v>
      </c>
      <c r="N82" s="20"/>
      <c r="O82" s="20"/>
      <c r="P82" s="20"/>
      <c r="Q82" s="20"/>
      <c r="R82" s="20"/>
      <c r="S82" s="20"/>
      <c r="T82" s="20"/>
      <c r="U82" s="20"/>
      <c r="V82" s="20">
        <v>187922</v>
      </c>
      <c r="W82" s="20">
        <v>1734000</v>
      </c>
      <c r="X82" s="20"/>
      <c r="Y82" s="19"/>
      <c r="Z82" s="22">
        <v>3469000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>
        <v>11808484</v>
      </c>
      <c r="C84" s="27"/>
      <c r="D84" s="28">
        <v>7150000</v>
      </c>
      <c r="E84" s="29">
        <v>7150000</v>
      </c>
      <c r="F84" s="29">
        <v>46292</v>
      </c>
      <c r="G84" s="29">
        <v>392636</v>
      </c>
      <c r="H84" s="29">
        <v>20052</v>
      </c>
      <c r="I84" s="29">
        <v>458980</v>
      </c>
      <c r="J84" s="29">
        <v>150371</v>
      </c>
      <c r="K84" s="29">
        <v>98440</v>
      </c>
      <c r="L84" s="29">
        <v>43173</v>
      </c>
      <c r="M84" s="29">
        <v>291984</v>
      </c>
      <c r="N84" s="29"/>
      <c r="O84" s="29"/>
      <c r="P84" s="29"/>
      <c r="Q84" s="29"/>
      <c r="R84" s="29"/>
      <c r="S84" s="29"/>
      <c r="T84" s="29"/>
      <c r="U84" s="29"/>
      <c r="V84" s="29">
        <v>750964</v>
      </c>
      <c r="W84" s="29">
        <v>3576000</v>
      </c>
      <c r="X84" s="29"/>
      <c r="Y84" s="28"/>
      <c r="Z84" s="30">
        <v>7150000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70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5">
        <v>0</v>
      </c>
      <c r="Z5" s="66">
        <v>0</v>
      </c>
    </row>
    <row r="6" spans="1:26" ht="13.5">
      <c r="A6" s="62" t="s">
        <v>32</v>
      </c>
      <c r="B6" s="18">
        <v>0</v>
      </c>
      <c r="C6" s="18">
        <v>0</v>
      </c>
      <c r="D6" s="63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  <c r="Y6" s="65">
        <v>0</v>
      </c>
      <c r="Z6" s="66">
        <v>0</v>
      </c>
    </row>
    <row r="7" spans="1:26" ht="13.5">
      <c r="A7" s="62" t="s">
        <v>33</v>
      </c>
      <c r="B7" s="18">
        <v>0</v>
      </c>
      <c r="C7" s="18">
        <v>0</v>
      </c>
      <c r="D7" s="63">
        <v>851000</v>
      </c>
      <c r="E7" s="64">
        <v>851000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425500</v>
      </c>
      <c r="X7" s="64">
        <v>-425500</v>
      </c>
      <c r="Y7" s="65">
        <v>-100</v>
      </c>
      <c r="Z7" s="66">
        <v>851000</v>
      </c>
    </row>
    <row r="8" spans="1:26" ht="13.5">
      <c r="A8" s="62" t="s">
        <v>34</v>
      </c>
      <c r="B8" s="18">
        <v>0</v>
      </c>
      <c r="C8" s="18">
        <v>0</v>
      </c>
      <c r="D8" s="63">
        <v>250908000</v>
      </c>
      <c r="E8" s="64">
        <v>250908000</v>
      </c>
      <c r="F8" s="64">
        <v>104810000</v>
      </c>
      <c r="G8" s="64">
        <v>2562310</v>
      </c>
      <c r="H8" s="64">
        <v>0</v>
      </c>
      <c r="I8" s="64">
        <v>107372310</v>
      </c>
      <c r="J8" s="64">
        <v>0</v>
      </c>
      <c r="K8" s="64">
        <v>82418000</v>
      </c>
      <c r="L8" s="64">
        <v>3490215</v>
      </c>
      <c r="M8" s="64">
        <v>85908215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193280525</v>
      </c>
      <c r="W8" s="64">
        <v>125454000</v>
      </c>
      <c r="X8" s="64">
        <v>67826525</v>
      </c>
      <c r="Y8" s="65">
        <v>54.06</v>
      </c>
      <c r="Z8" s="66">
        <v>250908000</v>
      </c>
    </row>
    <row r="9" spans="1:26" ht="13.5">
      <c r="A9" s="62" t="s">
        <v>35</v>
      </c>
      <c r="B9" s="18">
        <v>0</v>
      </c>
      <c r="C9" s="18">
        <v>0</v>
      </c>
      <c r="D9" s="63">
        <v>140000</v>
      </c>
      <c r="E9" s="64">
        <v>140000</v>
      </c>
      <c r="F9" s="64">
        <v>2730040</v>
      </c>
      <c r="G9" s="64">
        <v>935425</v>
      </c>
      <c r="H9" s="64">
        <v>173034</v>
      </c>
      <c r="I9" s="64">
        <v>3838499</v>
      </c>
      <c r="J9" s="64">
        <v>204033</v>
      </c>
      <c r="K9" s="64">
        <v>241836</v>
      </c>
      <c r="L9" s="64">
        <v>0</v>
      </c>
      <c r="M9" s="64">
        <v>445869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4284368</v>
      </c>
      <c r="W9" s="64">
        <v>70000</v>
      </c>
      <c r="X9" s="64">
        <v>4214368</v>
      </c>
      <c r="Y9" s="65">
        <v>6020.53</v>
      </c>
      <c r="Z9" s="66">
        <v>140000</v>
      </c>
    </row>
    <row r="10" spans="1:26" ht="25.5">
      <c r="A10" s="67" t="s">
        <v>98</v>
      </c>
      <c r="B10" s="68">
        <f>SUM(B5:B9)</f>
        <v>0</v>
      </c>
      <c r="C10" s="68">
        <f>SUM(C5:C9)</f>
        <v>0</v>
      </c>
      <c r="D10" s="69">
        <f aca="true" t="shared" si="0" ref="D10:Z10">SUM(D5:D9)</f>
        <v>251899000</v>
      </c>
      <c r="E10" s="70">
        <f t="shared" si="0"/>
        <v>251899000</v>
      </c>
      <c r="F10" s="70">
        <f t="shared" si="0"/>
        <v>107540040</v>
      </c>
      <c r="G10" s="70">
        <f t="shared" si="0"/>
        <v>3497735</v>
      </c>
      <c r="H10" s="70">
        <f t="shared" si="0"/>
        <v>173034</v>
      </c>
      <c r="I10" s="70">
        <f t="shared" si="0"/>
        <v>111210809</v>
      </c>
      <c r="J10" s="70">
        <f t="shared" si="0"/>
        <v>204033</v>
      </c>
      <c r="K10" s="70">
        <f t="shared" si="0"/>
        <v>82659836</v>
      </c>
      <c r="L10" s="70">
        <f t="shared" si="0"/>
        <v>3490215</v>
      </c>
      <c r="M10" s="70">
        <f t="shared" si="0"/>
        <v>86354084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197564893</v>
      </c>
      <c r="W10" s="70">
        <f t="shared" si="0"/>
        <v>125949500</v>
      </c>
      <c r="X10" s="70">
        <f t="shared" si="0"/>
        <v>71615393</v>
      </c>
      <c r="Y10" s="71">
        <f>+IF(W10&lt;&gt;0,(X10/W10)*100,0)</f>
        <v>56.86040278047948</v>
      </c>
      <c r="Z10" s="72">
        <f t="shared" si="0"/>
        <v>251899000</v>
      </c>
    </row>
    <row r="11" spans="1:26" ht="13.5">
      <c r="A11" s="62" t="s">
        <v>36</v>
      </c>
      <c r="B11" s="18">
        <v>0</v>
      </c>
      <c r="C11" s="18">
        <v>0</v>
      </c>
      <c r="D11" s="63">
        <v>123393000</v>
      </c>
      <c r="E11" s="64">
        <v>123393000</v>
      </c>
      <c r="F11" s="64">
        <v>10201406</v>
      </c>
      <c r="G11" s="64">
        <v>10354296</v>
      </c>
      <c r="H11" s="64">
        <v>10284013</v>
      </c>
      <c r="I11" s="64">
        <v>30839715</v>
      </c>
      <c r="J11" s="64">
        <v>10577667</v>
      </c>
      <c r="K11" s="64">
        <v>10732650</v>
      </c>
      <c r="L11" s="64">
        <v>10359763</v>
      </c>
      <c r="M11" s="64">
        <v>31670080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62509795</v>
      </c>
      <c r="W11" s="64">
        <v>61696500</v>
      </c>
      <c r="X11" s="64">
        <v>813295</v>
      </c>
      <c r="Y11" s="65">
        <v>1.32</v>
      </c>
      <c r="Z11" s="66">
        <v>123393000</v>
      </c>
    </row>
    <row r="12" spans="1:26" ht="13.5">
      <c r="A12" s="62" t="s">
        <v>37</v>
      </c>
      <c r="B12" s="18">
        <v>0</v>
      </c>
      <c r="C12" s="18">
        <v>0</v>
      </c>
      <c r="D12" s="63">
        <v>13552000</v>
      </c>
      <c r="E12" s="64">
        <v>13552000</v>
      </c>
      <c r="F12" s="64">
        <v>1097725</v>
      </c>
      <c r="G12" s="64">
        <v>1084421</v>
      </c>
      <c r="H12" s="64">
        <v>1133087</v>
      </c>
      <c r="I12" s="64">
        <v>3315233</v>
      </c>
      <c r="J12" s="64">
        <v>1101868</v>
      </c>
      <c r="K12" s="64">
        <v>1101818</v>
      </c>
      <c r="L12" s="64">
        <v>1099370</v>
      </c>
      <c r="M12" s="64">
        <v>3303056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6618289</v>
      </c>
      <c r="W12" s="64">
        <v>6776000</v>
      </c>
      <c r="X12" s="64">
        <v>-157711</v>
      </c>
      <c r="Y12" s="65">
        <v>-2.33</v>
      </c>
      <c r="Z12" s="66">
        <v>13552000</v>
      </c>
    </row>
    <row r="13" spans="1:26" ht="13.5">
      <c r="A13" s="62" t="s">
        <v>99</v>
      </c>
      <c r="B13" s="18">
        <v>0</v>
      </c>
      <c r="C13" s="18">
        <v>0</v>
      </c>
      <c r="D13" s="63">
        <v>1749000</v>
      </c>
      <c r="E13" s="64">
        <v>1749000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874500</v>
      </c>
      <c r="X13" s="64">
        <v>-874500</v>
      </c>
      <c r="Y13" s="65">
        <v>-100</v>
      </c>
      <c r="Z13" s="66">
        <v>1749000</v>
      </c>
    </row>
    <row r="14" spans="1:26" ht="13.5">
      <c r="A14" s="62" t="s">
        <v>38</v>
      </c>
      <c r="B14" s="18">
        <v>0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5">
        <v>0</v>
      </c>
      <c r="Z14" s="66">
        <v>0</v>
      </c>
    </row>
    <row r="15" spans="1:26" ht="13.5">
      <c r="A15" s="62" t="s">
        <v>39</v>
      </c>
      <c r="B15" s="18">
        <v>0</v>
      </c>
      <c r="C15" s="18">
        <v>0</v>
      </c>
      <c r="D15" s="63">
        <v>2024000</v>
      </c>
      <c r="E15" s="64">
        <v>2024000</v>
      </c>
      <c r="F15" s="64">
        <v>134808</v>
      </c>
      <c r="G15" s="64">
        <v>105878</v>
      </c>
      <c r="H15" s="64">
        <v>179793</v>
      </c>
      <c r="I15" s="64">
        <v>420479</v>
      </c>
      <c r="J15" s="64">
        <v>203965</v>
      </c>
      <c r="K15" s="64">
        <v>334730</v>
      </c>
      <c r="L15" s="64">
        <v>230666</v>
      </c>
      <c r="M15" s="64">
        <v>769361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1189840</v>
      </c>
      <c r="W15" s="64">
        <v>1012000</v>
      </c>
      <c r="X15" s="64">
        <v>177840</v>
      </c>
      <c r="Y15" s="65">
        <v>17.57</v>
      </c>
      <c r="Z15" s="66">
        <v>2024000</v>
      </c>
    </row>
    <row r="16" spans="1:26" ht="13.5">
      <c r="A16" s="73" t="s">
        <v>40</v>
      </c>
      <c r="B16" s="18">
        <v>0</v>
      </c>
      <c r="C16" s="18">
        <v>0</v>
      </c>
      <c r="D16" s="63">
        <v>2000000</v>
      </c>
      <c r="E16" s="64">
        <v>2000000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1000000</v>
      </c>
      <c r="X16" s="64">
        <v>-1000000</v>
      </c>
      <c r="Y16" s="65">
        <v>-100</v>
      </c>
      <c r="Z16" s="66">
        <v>2000000</v>
      </c>
    </row>
    <row r="17" spans="1:26" ht="13.5">
      <c r="A17" s="62" t="s">
        <v>41</v>
      </c>
      <c r="B17" s="18">
        <v>0</v>
      </c>
      <c r="C17" s="18">
        <v>0</v>
      </c>
      <c r="D17" s="63">
        <v>111274000</v>
      </c>
      <c r="E17" s="64">
        <v>111274000</v>
      </c>
      <c r="F17" s="64">
        <v>5622098</v>
      </c>
      <c r="G17" s="64">
        <v>7161013</v>
      </c>
      <c r="H17" s="64">
        <v>6303947</v>
      </c>
      <c r="I17" s="64">
        <v>19087058</v>
      </c>
      <c r="J17" s="64">
        <v>7500787</v>
      </c>
      <c r="K17" s="64">
        <v>13957656</v>
      </c>
      <c r="L17" s="64">
        <v>11028431</v>
      </c>
      <c r="M17" s="64">
        <v>32486874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51573932</v>
      </c>
      <c r="W17" s="64">
        <v>55637000</v>
      </c>
      <c r="X17" s="64">
        <v>-4063068</v>
      </c>
      <c r="Y17" s="65">
        <v>-7.3</v>
      </c>
      <c r="Z17" s="66">
        <v>111274000</v>
      </c>
    </row>
    <row r="18" spans="1:26" ht="13.5">
      <c r="A18" s="74" t="s">
        <v>42</v>
      </c>
      <c r="B18" s="75">
        <f>SUM(B11:B17)</f>
        <v>0</v>
      </c>
      <c r="C18" s="75">
        <f>SUM(C11:C17)</f>
        <v>0</v>
      </c>
      <c r="D18" s="76">
        <f aca="true" t="shared" si="1" ref="D18:Z18">SUM(D11:D17)</f>
        <v>253992000</v>
      </c>
      <c r="E18" s="77">
        <f t="shared" si="1"/>
        <v>253992000</v>
      </c>
      <c r="F18" s="77">
        <f t="shared" si="1"/>
        <v>17056037</v>
      </c>
      <c r="G18" s="77">
        <f t="shared" si="1"/>
        <v>18705608</v>
      </c>
      <c r="H18" s="77">
        <f t="shared" si="1"/>
        <v>17900840</v>
      </c>
      <c r="I18" s="77">
        <f t="shared" si="1"/>
        <v>53662485</v>
      </c>
      <c r="J18" s="77">
        <f t="shared" si="1"/>
        <v>19384287</v>
      </c>
      <c r="K18" s="77">
        <f t="shared" si="1"/>
        <v>26126854</v>
      </c>
      <c r="L18" s="77">
        <f t="shared" si="1"/>
        <v>22718230</v>
      </c>
      <c r="M18" s="77">
        <f t="shared" si="1"/>
        <v>68229371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121891856</v>
      </c>
      <c r="W18" s="77">
        <f t="shared" si="1"/>
        <v>126996000</v>
      </c>
      <c r="X18" s="77">
        <f t="shared" si="1"/>
        <v>-5104144</v>
      </c>
      <c r="Y18" s="71">
        <f>+IF(W18&lt;&gt;0,(X18/W18)*100,0)</f>
        <v>-4.019137610633406</v>
      </c>
      <c r="Z18" s="78">
        <f t="shared" si="1"/>
        <v>253992000</v>
      </c>
    </row>
    <row r="19" spans="1:26" ht="13.5">
      <c r="A19" s="74" t="s">
        <v>43</v>
      </c>
      <c r="B19" s="79">
        <f>+B10-B18</f>
        <v>0</v>
      </c>
      <c r="C19" s="79">
        <f>+C10-C18</f>
        <v>0</v>
      </c>
      <c r="D19" s="80">
        <f aca="true" t="shared" si="2" ref="D19:Z19">+D10-D18</f>
        <v>-2093000</v>
      </c>
      <c r="E19" s="81">
        <f t="shared" si="2"/>
        <v>-2093000</v>
      </c>
      <c r="F19" s="81">
        <f t="shared" si="2"/>
        <v>90484003</v>
      </c>
      <c r="G19" s="81">
        <f t="shared" si="2"/>
        <v>-15207873</v>
      </c>
      <c r="H19" s="81">
        <f t="shared" si="2"/>
        <v>-17727806</v>
      </c>
      <c r="I19" s="81">
        <f t="shared" si="2"/>
        <v>57548324</v>
      </c>
      <c r="J19" s="81">
        <f t="shared" si="2"/>
        <v>-19180254</v>
      </c>
      <c r="K19" s="81">
        <f t="shared" si="2"/>
        <v>56532982</v>
      </c>
      <c r="L19" s="81">
        <f t="shared" si="2"/>
        <v>-19228015</v>
      </c>
      <c r="M19" s="81">
        <f t="shared" si="2"/>
        <v>18124713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75673037</v>
      </c>
      <c r="W19" s="81">
        <f>IF(E10=E18,0,W10-W18)</f>
        <v>-1046500</v>
      </c>
      <c r="X19" s="81">
        <f t="shared" si="2"/>
        <v>76719537</v>
      </c>
      <c r="Y19" s="82">
        <f>+IF(W19&lt;&gt;0,(X19/W19)*100,0)</f>
        <v>-7331.059436215957</v>
      </c>
      <c r="Z19" s="83">
        <f t="shared" si="2"/>
        <v>-2093000</v>
      </c>
    </row>
    <row r="20" spans="1:26" ht="13.5">
      <c r="A20" s="62" t="s">
        <v>44</v>
      </c>
      <c r="B20" s="18">
        <v>0</v>
      </c>
      <c r="C20" s="18">
        <v>0</v>
      </c>
      <c r="D20" s="63">
        <v>3355000</v>
      </c>
      <c r="E20" s="64">
        <v>3355000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1677500</v>
      </c>
      <c r="X20" s="64">
        <v>-1677500</v>
      </c>
      <c r="Y20" s="65">
        <v>-100</v>
      </c>
      <c r="Z20" s="66">
        <v>3355000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0</v>
      </c>
      <c r="C22" s="90">
        <f>SUM(C19:C21)</f>
        <v>0</v>
      </c>
      <c r="D22" s="91">
        <f aca="true" t="shared" si="3" ref="D22:Z22">SUM(D19:D21)</f>
        <v>1262000</v>
      </c>
      <c r="E22" s="92">
        <f t="shared" si="3"/>
        <v>1262000</v>
      </c>
      <c r="F22" s="92">
        <f t="shared" si="3"/>
        <v>90484003</v>
      </c>
      <c r="G22" s="92">
        <f t="shared" si="3"/>
        <v>-15207873</v>
      </c>
      <c r="H22" s="92">
        <f t="shared" si="3"/>
        <v>-17727806</v>
      </c>
      <c r="I22" s="92">
        <f t="shared" si="3"/>
        <v>57548324</v>
      </c>
      <c r="J22" s="92">
        <f t="shared" si="3"/>
        <v>-19180254</v>
      </c>
      <c r="K22" s="92">
        <f t="shared" si="3"/>
        <v>56532982</v>
      </c>
      <c r="L22" s="92">
        <f t="shared" si="3"/>
        <v>-19228015</v>
      </c>
      <c r="M22" s="92">
        <f t="shared" si="3"/>
        <v>18124713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75673037</v>
      </c>
      <c r="W22" s="92">
        <f t="shared" si="3"/>
        <v>631000</v>
      </c>
      <c r="X22" s="92">
        <f t="shared" si="3"/>
        <v>75042037</v>
      </c>
      <c r="Y22" s="93">
        <f>+IF(W22&lt;&gt;0,(X22/W22)*100,0)</f>
        <v>11892.557369255152</v>
      </c>
      <c r="Z22" s="94">
        <f t="shared" si="3"/>
        <v>1262000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0</v>
      </c>
      <c r="C24" s="79">
        <f>SUM(C22:C23)</f>
        <v>0</v>
      </c>
      <c r="D24" s="80">
        <f aca="true" t="shared" si="4" ref="D24:Z24">SUM(D22:D23)</f>
        <v>1262000</v>
      </c>
      <c r="E24" s="81">
        <f t="shared" si="4"/>
        <v>1262000</v>
      </c>
      <c r="F24" s="81">
        <f t="shared" si="4"/>
        <v>90484003</v>
      </c>
      <c r="G24" s="81">
        <f t="shared" si="4"/>
        <v>-15207873</v>
      </c>
      <c r="H24" s="81">
        <f t="shared" si="4"/>
        <v>-17727806</v>
      </c>
      <c r="I24" s="81">
        <f t="shared" si="4"/>
        <v>57548324</v>
      </c>
      <c r="J24" s="81">
        <f t="shared" si="4"/>
        <v>-19180254</v>
      </c>
      <c r="K24" s="81">
        <f t="shared" si="4"/>
        <v>56532982</v>
      </c>
      <c r="L24" s="81">
        <f t="shared" si="4"/>
        <v>-19228015</v>
      </c>
      <c r="M24" s="81">
        <f t="shared" si="4"/>
        <v>18124713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75673037</v>
      </c>
      <c r="W24" s="81">
        <f t="shared" si="4"/>
        <v>631000</v>
      </c>
      <c r="X24" s="81">
        <f t="shared" si="4"/>
        <v>75042037</v>
      </c>
      <c r="Y24" s="82">
        <f>+IF(W24&lt;&gt;0,(X24/W24)*100,0)</f>
        <v>11892.557369255152</v>
      </c>
      <c r="Z24" s="83">
        <f t="shared" si="4"/>
        <v>1262000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3355000</v>
      </c>
      <c r="E27" s="104">
        <v>3355000</v>
      </c>
      <c r="F27" s="104">
        <v>9660</v>
      </c>
      <c r="G27" s="104">
        <v>182661</v>
      </c>
      <c r="H27" s="104">
        <v>123051</v>
      </c>
      <c r="I27" s="104">
        <v>315372</v>
      </c>
      <c r="J27" s="104">
        <v>481537</v>
      </c>
      <c r="K27" s="104">
        <v>151370</v>
      </c>
      <c r="L27" s="104">
        <v>207688</v>
      </c>
      <c r="M27" s="104">
        <v>840595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1155967</v>
      </c>
      <c r="W27" s="104">
        <v>1677500</v>
      </c>
      <c r="X27" s="104">
        <v>-521533</v>
      </c>
      <c r="Y27" s="105">
        <v>-31.09</v>
      </c>
      <c r="Z27" s="106">
        <v>3355000</v>
      </c>
    </row>
    <row r="28" spans="1:26" ht="13.5">
      <c r="A28" s="107" t="s">
        <v>44</v>
      </c>
      <c r="B28" s="18">
        <v>0</v>
      </c>
      <c r="C28" s="18">
        <v>0</v>
      </c>
      <c r="D28" s="63">
        <v>3355000</v>
      </c>
      <c r="E28" s="64">
        <v>3355000</v>
      </c>
      <c r="F28" s="64">
        <v>9660</v>
      </c>
      <c r="G28" s="64">
        <v>182661</v>
      </c>
      <c r="H28" s="64">
        <v>123051</v>
      </c>
      <c r="I28" s="64">
        <v>315372</v>
      </c>
      <c r="J28" s="64">
        <v>481537</v>
      </c>
      <c r="K28" s="64">
        <v>151370</v>
      </c>
      <c r="L28" s="64">
        <v>207688</v>
      </c>
      <c r="M28" s="64">
        <v>840595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1155967</v>
      </c>
      <c r="W28" s="64">
        <v>1677500</v>
      </c>
      <c r="X28" s="64">
        <v>-521533</v>
      </c>
      <c r="Y28" s="65">
        <v>-31.09</v>
      </c>
      <c r="Z28" s="66">
        <v>3355000</v>
      </c>
    </row>
    <row r="29" spans="1:26" ht="13.5">
      <c r="A29" s="62" t="s">
        <v>103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3355000</v>
      </c>
      <c r="E32" s="104">
        <f t="shared" si="5"/>
        <v>3355000</v>
      </c>
      <c r="F32" s="104">
        <f t="shared" si="5"/>
        <v>9660</v>
      </c>
      <c r="G32" s="104">
        <f t="shared" si="5"/>
        <v>182661</v>
      </c>
      <c r="H32" s="104">
        <f t="shared" si="5"/>
        <v>123051</v>
      </c>
      <c r="I32" s="104">
        <f t="shared" si="5"/>
        <v>315372</v>
      </c>
      <c r="J32" s="104">
        <f t="shared" si="5"/>
        <v>481537</v>
      </c>
      <c r="K32" s="104">
        <f t="shared" si="5"/>
        <v>151370</v>
      </c>
      <c r="L32" s="104">
        <f t="shared" si="5"/>
        <v>207688</v>
      </c>
      <c r="M32" s="104">
        <f t="shared" si="5"/>
        <v>840595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1155967</v>
      </c>
      <c r="W32" s="104">
        <f t="shared" si="5"/>
        <v>1677500</v>
      </c>
      <c r="X32" s="104">
        <f t="shared" si="5"/>
        <v>-521533</v>
      </c>
      <c r="Y32" s="105">
        <f>+IF(W32&lt;&gt;0,(X32/W32)*100,0)</f>
        <v>-31.0898956780924</v>
      </c>
      <c r="Z32" s="106">
        <f t="shared" si="5"/>
        <v>3355000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0</v>
      </c>
      <c r="C35" s="18">
        <v>0</v>
      </c>
      <c r="D35" s="63">
        <v>1656000</v>
      </c>
      <c r="E35" s="64">
        <v>1656000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828000</v>
      </c>
      <c r="X35" s="64">
        <v>-828000</v>
      </c>
      <c r="Y35" s="65">
        <v>-100</v>
      </c>
      <c r="Z35" s="66">
        <v>1656000</v>
      </c>
    </row>
    <row r="36" spans="1:26" ht="13.5">
      <c r="A36" s="62" t="s">
        <v>53</v>
      </c>
      <c r="B36" s="18">
        <v>0</v>
      </c>
      <c r="C36" s="18">
        <v>0</v>
      </c>
      <c r="D36" s="63">
        <v>24124000</v>
      </c>
      <c r="E36" s="64">
        <v>24124000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12062000</v>
      </c>
      <c r="X36" s="64">
        <v>-12062000</v>
      </c>
      <c r="Y36" s="65">
        <v>-100</v>
      </c>
      <c r="Z36" s="66">
        <v>24124000</v>
      </c>
    </row>
    <row r="37" spans="1:26" ht="13.5">
      <c r="A37" s="62" t="s">
        <v>54</v>
      </c>
      <c r="B37" s="18">
        <v>0</v>
      </c>
      <c r="C37" s="18">
        <v>0</v>
      </c>
      <c r="D37" s="63">
        <v>125000</v>
      </c>
      <c r="E37" s="64">
        <v>125000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62500</v>
      </c>
      <c r="X37" s="64">
        <v>-62500</v>
      </c>
      <c r="Y37" s="65">
        <v>-100</v>
      </c>
      <c r="Z37" s="66">
        <v>125000</v>
      </c>
    </row>
    <row r="38" spans="1:26" ht="13.5">
      <c r="A38" s="62" t="s">
        <v>55</v>
      </c>
      <c r="B38" s="18">
        <v>0</v>
      </c>
      <c r="C38" s="18">
        <v>0</v>
      </c>
      <c r="D38" s="63">
        <v>10144000</v>
      </c>
      <c r="E38" s="64">
        <v>10144000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5072000</v>
      </c>
      <c r="X38" s="64">
        <v>-5072000</v>
      </c>
      <c r="Y38" s="65">
        <v>-100</v>
      </c>
      <c r="Z38" s="66">
        <v>10144000</v>
      </c>
    </row>
    <row r="39" spans="1:26" ht="13.5">
      <c r="A39" s="62" t="s">
        <v>56</v>
      </c>
      <c r="B39" s="18">
        <v>0</v>
      </c>
      <c r="C39" s="18">
        <v>0</v>
      </c>
      <c r="D39" s="63">
        <v>15511000</v>
      </c>
      <c r="E39" s="64">
        <v>15511000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7755500</v>
      </c>
      <c r="X39" s="64">
        <v>-7755500</v>
      </c>
      <c r="Y39" s="65">
        <v>-100</v>
      </c>
      <c r="Z39" s="66">
        <v>15511000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0</v>
      </c>
      <c r="C42" s="18">
        <v>0</v>
      </c>
      <c r="D42" s="63">
        <v>5010597</v>
      </c>
      <c r="E42" s="64">
        <v>5010597</v>
      </c>
      <c r="F42" s="64">
        <v>90484043</v>
      </c>
      <c r="G42" s="64">
        <v>-15207873</v>
      </c>
      <c r="H42" s="64">
        <v>-17727806</v>
      </c>
      <c r="I42" s="64">
        <v>57548364</v>
      </c>
      <c r="J42" s="64">
        <v>-19180254</v>
      </c>
      <c r="K42" s="64">
        <v>56532982</v>
      </c>
      <c r="L42" s="64">
        <v>-18498651</v>
      </c>
      <c r="M42" s="64">
        <v>18854077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76402441</v>
      </c>
      <c r="W42" s="64">
        <v>65303224</v>
      </c>
      <c r="X42" s="64">
        <v>11099217</v>
      </c>
      <c r="Y42" s="65">
        <v>17</v>
      </c>
      <c r="Z42" s="66">
        <v>5010597</v>
      </c>
    </row>
    <row r="43" spans="1:26" ht="13.5">
      <c r="A43" s="62" t="s">
        <v>59</v>
      </c>
      <c r="B43" s="18">
        <v>0</v>
      </c>
      <c r="C43" s="18">
        <v>0</v>
      </c>
      <c r="D43" s="63">
        <v>-3354855</v>
      </c>
      <c r="E43" s="64">
        <v>-3354855</v>
      </c>
      <c r="F43" s="64">
        <v>-9660</v>
      </c>
      <c r="G43" s="64">
        <v>-182661</v>
      </c>
      <c r="H43" s="64">
        <v>0</v>
      </c>
      <c r="I43" s="64">
        <v>-192321</v>
      </c>
      <c r="J43" s="64">
        <v>-481537</v>
      </c>
      <c r="K43" s="64">
        <v>-151370</v>
      </c>
      <c r="L43" s="64">
        <v>-207689</v>
      </c>
      <c r="M43" s="64">
        <v>-840596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-1032917</v>
      </c>
      <c r="W43" s="64">
        <v>-1571403</v>
      </c>
      <c r="X43" s="64">
        <v>538486</v>
      </c>
      <c r="Y43" s="65">
        <v>-34.27</v>
      </c>
      <c r="Z43" s="66">
        <v>-3354855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0</v>
      </c>
      <c r="C45" s="21">
        <v>0</v>
      </c>
      <c r="D45" s="103">
        <v>2278742</v>
      </c>
      <c r="E45" s="104">
        <v>2278742</v>
      </c>
      <c r="F45" s="104">
        <v>93060520</v>
      </c>
      <c r="G45" s="104">
        <v>77669986</v>
      </c>
      <c r="H45" s="104">
        <v>59942180</v>
      </c>
      <c r="I45" s="104">
        <v>59942180</v>
      </c>
      <c r="J45" s="104">
        <v>40280389</v>
      </c>
      <c r="K45" s="104">
        <v>96662001</v>
      </c>
      <c r="L45" s="104">
        <v>77955661</v>
      </c>
      <c r="M45" s="104">
        <v>77955661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77955661</v>
      </c>
      <c r="W45" s="104">
        <v>64354821</v>
      </c>
      <c r="X45" s="104">
        <v>13600840</v>
      </c>
      <c r="Y45" s="105">
        <v>21.13</v>
      </c>
      <c r="Z45" s="106">
        <v>2278742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4"/>
      <c r="R47" s="124"/>
      <c r="S47" s="124"/>
      <c r="T47" s="124"/>
      <c r="U47" s="124"/>
      <c r="V47" s="123" t="s">
        <v>94</v>
      </c>
      <c r="W47" s="123" t="s">
        <v>95</v>
      </c>
      <c r="X47" s="123" t="s">
        <v>96</v>
      </c>
      <c r="Y47" s="123" t="s">
        <v>97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0</v>
      </c>
      <c r="C49" s="56">
        <v>0</v>
      </c>
      <c r="D49" s="133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106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107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108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109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113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106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108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109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71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3310000</v>
      </c>
      <c r="E5" s="64">
        <v>3310000</v>
      </c>
      <c r="F5" s="64">
        <v>3052615</v>
      </c>
      <c r="G5" s="64">
        <v>0</v>
      </c>
      <c r="H5" s="64">
        <v>0</v>
      </c>
      <c r="I5" s="64">
        <v>3052615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3052615</v>
      </c>
      <c r="W5" s="64">
        <v>1655000</v>
      </c>
      <c r="X5" s="64">
        <v>1397615</v>
      </c>
      <c r="Y5" s="65">
        <v>84.45</v>
      </c>
      <c r="Z5" s="66">
        <v>3310000</v>
      </c>
    </row>
    <row r="6" spans="1:26" ht="13.5">
      <c r="A6" s="62" t="s">
        <v>32</v>
      </c>
      <c r="B6" s="18">
        <v>0</v>
      </c>
      <c r="C6" s="18">
        <v>0</v>
      </c>
      <c r="D6" s="63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  <c r="Y6" s="65">
        <v>0</v>
      </c>
      <c r="Z6" s="66">
        <v>0</v>
      </c>
    </row>
    <row r="7" spans="1:26" ht="13.5">
      <c r="A7" s="62" t="s">
        <v>33</v>
      </c>
      <c r="B7" s="18">
        <v>0</v>
      </c>
      <c r="C7" s="18">
        <v>0</v>
      </c>
      <c r="D7" s="63">
        <v>1300000</v>
      </c>
      <c r="E7" s="64">
        <v>1300000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650000</v>
      </c>
      <c r="X7" s="64">
        <v>-650000</v>
      </c>
      <c r="Y7" s="65">
        <v>-100</v>
      </c>
      <c r="Z7" s="66">
        <v>1300000</v>
      </c>
    </row>
    <row r="8" spans="1:26" ht="13.5">
      <c r="A8" s="62" t="s">
        <v>34</v>
      </c>
      <c r="B8" s="18">
        <v>0</v>
      </c>
      <c r="C8" s="18">
        <v>0</v>
      </c>
      <c r="D8" s="63">
        <v>78447998</v>
      </c>
      <c r="E8" s="64">
        <v>78447998</v>
      </c>
      <c r="F8" s="64">
        <v>32390000</v>
      </c>
      <c r="G8" s="64">
        <v>11844750</v>
      </c>
      <c r="H8" s="64">
        <v>0</v>
      </c>
      <c r="I8" s="64">
        <v>44234750</v>
      </c>
      <c r="J8" s="64">
        <v>0</v>
      </c>
      <c r="K8" s="64">
        <v>24916000</v>
      </c>
      <c r="L8" s="64">
        <v>32759</v>
      </c>
      <c r="M8" s="64">
        <v>24948759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69183509</v>
      </c>
      <c r="W8" s="64">
        <v>39223999</v>
      </c>
      <c r="X8" s="64">
        <v>29959510</v>
      </c>
      <c r="Y8" s="65">
        <v>76.38</v>
      </c>
      <c r="Z8" s="66">
        <v>78447998</v>
      </c>
    </row>
    <row r="9" spans="1:26" ht="13.5">
      <c r="A9" s="62" t="s">
        <v>35</v>
      </c>
      <c r="B9" s="18">
        <v>0</v>
      </c>
      <c r="C9" s="18">
        <v>0</v>
      </c>
      <c r="D9" s="63">
        <v>1450000</v>
      </c>
      <c r="E9" s="64">
        <v>1450000</v>
      </c>
      <c r="F9" s="64">
        <v>25253917</v>
      </c>
      <c r="G9" s="64">
        <v>147259</v>
      </c>
      <c r="H9" s="64">
        <v>907205</v>
      </c>
      <c r="I9" s="64">
        <v>26308381</v>
      </c>
      <c r="J9" s="64">
        <v>5860348</v>
      </c>
      <c r="K9" s="64">
        <v>1292992</v>
      </c>
      <c r="L9" s="64">
        <v>321082</v>
      </c>
      <c r="M9" s="64">
        <v>7474422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33782803</v>
      </c>
      <c r="W9" s="64">
        <v>725000</v>
      </c>
      <c r="X9" s="64">
        <v>33057803</v>
      </c>
      <c r="Y9" s="65">
        <v>4559.7</v>
      </c>
      <c r="Z9" s="66">
        <v>1450000</v>
      </c>
    </row>
    <row r="10" spans="1:26" ht="25.5">
      <c r="A10" s="67" t="s">
        <v>98</v>
      </c>
      <c r="B10" s="68">
        <f>SUM(B5:B9)</f>
        <v>0</v>
      </c>
      <c r="C10" s="68">
        <f>SUM(C5:C9)</f>
        <v>0</v>
      </c>
      <c r="D10" s="69">
        <f aca="true" t="shared" si="0" ref="D10:Z10">SUM(D5:D9)</f>
        <v>84507998</v>
      </c>
      <c r="E10" s="70">
        <f t="shared" si="0"/>
        <v>84507998</v>
      </c>
      <c r="F10" s="70">
        <f t="shared" si="0"/>
        <v>60696532</v>
      </c>
      <c r="G10" s="70">
        <f t="shared" si="0"/>
        <v>11992009</v>
      </c>
      <c r="H10" s="70">
        <f t="shared" si="0"/>
        <v>907205</v>
      </c>
      <c r="I10" s="70">
        <f t="shared" si="0"/>
        <v>73595746</v>
      </c>
      <c r="J10" s="70">
        <f t="shared" si="0"/>
        <v>5860348</v>
      </c>
      <c r="K10" s="70">
        <f t="shared" si="0"/>
        <v>26208992</v>
      </c>
      <c r="L10" s="70">
        <f t="shared" si="0"/>
        <v>353841</v>
      </c>
      <c r="M10" s="70">
        <f t="shared" si="0"/>
        <v>32423181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106018927</v>
      </c>
      <c r="W10" s="70">
        <f t="shared" si="0"/>
        <v>42253999</v>
      </c>
      <c r="X10" s="70">
        <f t="shared" si="0"/>
        <v>63764928</v>
      </c>
      <c r="Y10" s="71">
        <f>+IF(W10&lt;&gt;0,(X10/W10)*100,0)</f>
        <v>150.90862287377817</v>
      </c>
      <c r="Z10" s="72">
        <f t="shared" si="0"/>
        <v>84507998</v>
      </c>
    </row>
    <row r="11" spans="1:26" ht="13.5">
      <c r="A11" s="62" t="s">
        <v>36</v>
      </c>
      <c r="B11" s="18">
        <v>0</v>
      </c>
      <c r="C11" s="18">
        <v>0</v>
      </c>
      <c r="D11" s="63">
        <v>34234225</v>
      </c>
      <c r="E11" s="64">
        <v>34234225</v>
      </c>
      <c r="F11" s="64">
        <v>2602971</v>
      </c>
      <c r="G11" s="64">
        <v>2865724</v>
      </c>
      <c r="H11" s="64">
        <v>2984846</v>
      </c>
      <c r="I11" s="64">
        <v>8453541</v>
      </c>
      <c r="J11" s="64">
        <v>2890989</v>
      </c>
      <c r="K11" s="64">
        <v>4574933</v>
      </c>
      <c r="L11" s="64">
        <v>2842104</v>
      </c>
      <c r="M11" s="64">
        <v>10308026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18761567</v>
      </c>
      <c r="W11" s="64">
        <v>17117113</v>
      </c>
      <c r="X11" s="64">
        <v>1644454</v>
      </c>
      <c r="Y11" s="65">
        <v>9.61</v>
      </c>
      <c r="Z11" s="66">
        <v>34234225</v>
      </c>
    </row>
    <row r="12" spans="1:26" ht="13.5">
      <c r="A12" s="62" t="s">
        <v>37</v>
      </c>
      <c r="B12" s="18">
        <v>0</v>
      </c>
      <c r="C12" s="18">
        <v>0</v>
      </c>
      <c r="D12" s="63">
        <v>8450000</v>
      </c>
      <c r="E12" s="64">
        <v>8450000</v>
      </c>
      <c r="F12" s="64">
        <v>628543</v>
      </c>
      <c r="G12" s="64">
        <v>676224</v>
      </c>
      <c r="H12" s="64">
        <v>716356</v>
      </c>
      <c r="I12" s="64">
        <v>2021123</v>
      </c>
      <c r="J12" s="64">
        <v>673103</v>
      </c>
      <c r="K12" s="64">
        <v>682257</v>
      </c>
      <c r="L12" s="64">
        <v>656330</v>
      </c>
      <c r="M12" s="64">
        <v>2011690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4032813</v>
      </c>
      <c r="W12" s="64">
        <v>4225000</v>
      </c>
      <c r="X12" s="64">
        <v>-192187</v>
      </c>
      <c r="Y12" s="65">
        <v>-4.55</v>
      </c>
      <c r="Z12" s="66">
        <v>8450000</v>
      </c>
    </row>
    <row r="13" spans="1:26" ht="13.5">
      <c r="A13" s="62" t="s">
        <v>99</v>
      </c>
      <c r="B13" s="18">
        <v>0</v>
      </c>
      <c r="C13" s="18">
        <v>0</v>
      </c>
      <c r="D13" s="63">
        <v>1200000</v>
      </c>
      <c r="E13" s="64">
        <v>1200000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600000</v>
      </c>
      <c r="X13" s="64">
        <v>-600000</v>
      </c>
      <c r="Y13" s="65">
        <v>-100</v>
      </c>
      <c r="Z13" s="66">
        <v>1200000</v>
      </c>
    </row>
    <row r="14" spans="1:26" ht="13.5">
      <c r="A14" s="62" t="s">
        <v>38</v>
      </c>
      <c r="B14" s="18">
        <v>0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5">
        <v>0</v>
      </c>
      <c r="Z14" s="66">
        <v>0</v>
      </c>
    </row>
    <row r="15" spans="1:26" ht="13.5">
      <c r="A15" s="62" t="s">
        <v>39</v>
      </c>
      <c r="B15" s="18">
        <v>0</v>
      </c>
      <c r="C15" s="18">
        <v>0</v>
      </c>
      <c r="D15" s="63">
        <v>990000</v>
      </c>
      <c r="E15" s="64">
        <v>990000</v>
      </c>
      <c r="F15" s="64">
        <v>233513</v>
      </c>
      <c r="G15" s="64">
        <v>150830</v>
      </c>
      <c r="H15" s="64">
        <v>92932</v>
      </c>
      <c r="I15" s="64">
        <v>477275</v>
      </c>
      <c r="J15" s="64">
        <v>239522</v>
      </c>
      <c r="K15" s="64">
        <v>6450</v>
      </c>
      <c r="L15" s="64">
        <v>3000</v>
      </c>
      <c r="M15" s="64">
        <v>248972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726247</v>
      </c>
      <c r="W15" s="64">
        <v>495000</v>
      </c>
      <c r="X15" s="64">
        <v>231247</v>
      </c>
      <c r="Y15" s="65">
        <v>46.72</v>
      </c>
      <c r="Z15" s="66">
        <v>990000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0</v>
      </c>
      <c r="C17" s="18">
        <v>0</v>
      </c>
      <c r="D17" s="63">
        <v>35092773</v>
      </c>
      <c r="E17" s="64">
        <v>35092773</v>
      </c>
      <c r="F17" s="64">
        <v>4362278</v>
      </c>
      <c r="G17" s="64">
        <v>5446194</v>
      </c>
      <c r="H17" s="64">
        <v>4100918</v>
      </c>
      <c r="I17" s="64">
        <v>13909390</v>
      </c>
      <c r="J17" s="64">
        <v>6480725</v>
      </c>
      <c r="K17" s="64">
        <v>1176993</v>
      </c>
      <c r="L17" s="64">
        <v>5714320</v>
      </c>
      <c r="M17" s="64">
        <v>13372038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27281428</v>
      </c>
      <c r="W17" s="64">
        <v>17546387</v>
      </c>
      <c r="X17" s="64">
        <v>9735041</v>
      </c>
      <c r="Y17" s="65">
        <v>55.48</v>
      </c>
      <c r="Z17" s="66">
        <v>35092773</v>
      </c>
    </row>
    <row r="18" spans="1:26" ht="13.5">
      <c r="A18" s="74" t="s">
        <v>42</v>
      </c>
      <c r="B18" s="75">
        <f>SUM(B11:B17)</f>
        <v>0</v>
      </c>
      <c r="C18" s="75">
        <f>SUM(C11:C17)</f>
        <v>0</v>
      </c>
      <c r="D18" s="76">
        <f aca="true" t="shared" si="1" ref="D18:Z18">SUM(D11:D17)</f>
        <v>79966998</v>
      </c>
      <c r="E18" s="77">
        <f t="shared" si="1"/>
        <v>79966998</v>
      </c>
      <c r="F18" s="77">
        <f t="shared" si="1"/>
        <v>7827305</v>
      </c>
      <c r="G18" s="77">
        <f t="shared" si="1"/>
        <v>9138972</v>
      </c>
      <c r="H18" s="77">
        <f t="shared" si="1"/>
        <v>7895052</v>
      </c>
      <c r="I18" s="77">
        <f t="shared" si="1"/>
        <v>24861329</v>
      </c>
      <c r="J18" s="77">
        <f t="shared" si="1"/>
        <v>10284339</v>
      </c>
      <c r="K18" s="77">
        <f t="shared" si="1"/>
        <v>6440633</v>
      </c>
      <c r="L18" s="77">
        <f t="shared" si="1"/>
        <v>9215754</v>
      </c>
      <c r="M18" s="77">
        <f t="shared" si="1"/>
        <v>25940726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50802055</v>
      </c>
      <c r="W18" s="77">
        <f t="shared" si="1"/>
        <v>39983500</v>
      </c>
      <c r="X18" s="77">
        <f t="shared" si="1"/>
        <v>10818555</v>
      </c>
      <c r="Y18" s="71">
        <f>+IF(W18&lt;&gt;0,(X18/W18)*100,0)</f>
        <v>27.057548738854777</v>
      </c>
      <c r="Z18" s="78">
        <f t="shared" si="1"/>
        <v>79966998</v>
      </c>
    </row>
    <row r="19" spans="1:26" ht="13.5">
      <c r="A19" s="74" t="s">
        <v>43</v>
      </c>
      <c r="B19" s="79">
        <f>+B10-B18</f>
        <v>0</v>
      </c>
      <c r="C19" s="79">
        <f>+C10-C18</f>
        <v>0</v>
      </c>
      <c r="D19" s="80">
        <f aca="true" t="shared" si="2" ref="D19:Z19">+D10-D18</f>
        <v>4541000</v>
      </c>
      <c r="E19" s="81">
        <f t="shared" si="2"/>
        <v>4541000</v>
      </c>
      <c r="F19" s="81">
        <f t="shared" si="2"/>
        <v>52869227</v>
      </c>
      <c r="G19" s="81">
        <f t="shared" si="2"/>
        <v>2853037</v>
      </c>
      <c r="H19" s="81">
        <f t="shared" si="2"/>
        <v>-6987847</v>
      </c>
      <c r="I19" s="81">
        <f t="shared" si="2"/>
        <v>48734417</v>
      </c>
      <c r="J19" s="81">
        <f t="shared" si="2"/>
        <v>-4423991</v>
      </c>
      <c r="K19" s="81">
        <f t="shared" si="2"/>
        <v>19768359</v>
      </c>
      <c r="L19" s="81">
        <f t="shared" si="2"/>
        <v>-8861913</v>
      </c>
      <c r="M19" s="81">
        <f t="shared" si="2"/>
        <v>6482455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55216872</v>
      </c>
      <c r="W19" s="81">
        <f>IF(E10=E18,0,W10-W18)</f>
        <v>2270499</v>
      </c>
      <c r="X19" s="81">
        <f t="shared" si="2"/>
        <v>52946373</v>
      </c>
      <c r="Y19" s="82">
        <f>+IF(W19&lt;&gt;0,(X19/W19)*100,0)</f>
        <v>2331.926726239474</v>
      </c>
      <c r="Z19" s="83">
        <f t="shared" si="2"/>
        <v>4541000</v>
      </c>
    </row>
    <row r="20" spans="1:26" ht="13.5">
      <c r="A20" s="62" t="s">
        <v>44</v>
      </c>
      <c r="B20" s="18">
        <v>0</v>
      </c>
      <c r="C20" s="18">
        <v>0</v>
      </c>
      <c r="D20" s="63">
        <v>28671000</v>
      </c>
      <c r="E20" s="64">
        <v>28671000</v>
      </c>
      <c r="F20" s="64">
        <v>2000000</v>
      </c>
      <c r="G20" s="64">
        <v>0</v>
      </c>
      <c r="H20" s="64">
        <v>0</v>
      </c>
      <c r="I20" s="64">
        <v>2000000</v>
      </c>
      <c r="J20" s="64">
        <v>9000000</v>
      </c>
      <c r="K20" s="64">
        <v>0</v>
      </c>
      <c r="L20" s="64">
        <v>0</v>
      </c>
      <c r="M20" s="64">
        <v>9000000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11000000</v>
      </c>
      <c r="W20" s="64">
        <v>14335500</v>
      </c>
      <c r="X20" s="64">
        <v>-3335500</v>
      </c>
      <c r="Y20" s="65">
        <v>-23.27</v>
      </c>
      <c r="Z20" s="66">
        <v>28671000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0</v>
      </c>
      <c r="C22" s="90">
        <f>SUM(C19:C21)</f>
        <v>0</v>
      </c>
      <c r="D22" s="91">
        <f aca="true" t="shared" si="3" ref="D22:Z22">SUM(D19:D21)</f>
        <v>33212000</v>
      </c>
      <c r="E22" s="92">
        <f t="shared" si="3"/>
        <v>33212000</v>
      </c>
      <c r="F22" s="92">
        <f t="shared" si="3"/>
        <v>54869227</v>
      </c>
      <c r="G22" s="92">
        <f t="shared" si="3"/>
        <v>2853037</v>
      </c>
      <c r="H22" s="92">
        <f t="shared" si="3"/>
        <v>-6987847</v>
      </c>
      <c r="I22" s="92">
        <f t="shared" si="3"/>
        <v>50734417</v>
      </c>
      <c r="J22" s="92">
        <f t="shared" si="3"/>
        <v>4576009</v>
      </c>
      <c r="K22" s="92">
        <f t="shared" si="3"/>
        <v>19768359</v>
      </c>
      <c r="L22" s="92">
        <f t="shared" si="3"/>
        <v>-8861913</v>
      </c>
      <c r="M22" s="92">
        <f t="shared" si="3"/>
        <v>15482455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66216872</v>
      </c>
      <c r="W22" s="92">
        <f t="shared" si="3"/>
        <v>16605999</v>
      </c>
      <c r="X22" s="92">
        <f t="shared" si="3"/>
        <v>49610873</v>
      </c>
      <c r="Y22" s="93">
        <f>+IF(W22&lt;&gt;0,(X22/W22)*100,0)</f>
        <v>298.75271581071394</v>
      </c>
      <c r="Z22" s="94">
        <f t="shared" si="3"/>
        <v>33212000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0</v>
      </c>
      <c r="C24" s="79">
        <f>SUM(C22:C23)</f>
        <v>0</v>
      </c>
      <c r="D24" s="80">
        <f aca="true" t="shared" si="4" ref="D24:Z24">SUM(D22:D23)</f>
        <v>33212000</v>
      </c>
      <c r="E24" s="81">
        <f t="shared" si="4"/>
        <v>33212000</v>
      </c>
      <c r="F24" s="81">
        <f t="shared" si="4"/>
        <v>54869227</v>
      </c>
      <c r="G24" s="81">
        <f t="shared" si="4"/>
        <v>2853037</v>
      </c>
      <c r="H24" s="81">
        <f t="shared" si="4"/>
        <v>-6987847</v>
      </c>
      <c r="I24" s="81">
        <f t="shared" si="4"/>
        <v>50734417</v>
      </c>
      <c r="J24" s="81">
        <f t="shared" si="4"/>
        <v>4576009</v>
      </c>
      <c r="K24" s="81">
        <f t="shared" si="4"/>
        <v>19768359</v>
      </c>
      <c r="L24" s="81">
        <f t="shared" si="4"/>
        <v>-8861913</v>
      </c>
      <c r="M24" s="81">
        <f t="shared" si="4"/>
        <v>15482455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66216872</v>
      </c>
      <c r="W24" s="81">
        <f t="shared" si="4"/>
        <v>16605999</v>
      </c>
      <c r="X24" s="81">
        <f t="shared" si="4"/>
        <v>49610873</v>
      </c>
      <c r="Y24" s="82">
        <f>+IF(W24&lt;&gt;0,(X24/W24)*100,0)</f>
        <v>298.75271581071394</v>
      </c>
      <c r="Z24" s="83">
        <f t="shared" si="4"/>
        <v>33212000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33211000</v>
      </c>
      <c r="E27" s="104">
        <v>33211000</v>
      </c>
      <c r="F27" s="104">
        <v>3048942</v>
      </c>
      <c r="G27" s="104">
        <v>2802461</v>
      </c>
      <c r="H27" s="104">
        <v>3496266</v>
      </c>
      <c r="I27" s="104">
        <v>9347669</v>
      </c>
      <c r="J27" s="104">
        <v>1980448</v>
      </c>
      <c r="K27" s="104">
        <v>5731429</v>
      </c>
      <c r="L27" s="104">
        <v>84000</v>
      </c>
      <c r="M27" s="104">
        <v>7795877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17143546</v>
      </c>
      <c r="W27" s="104">
        <v>16605500</v>
      </c>
      <c r="X27" s="104">
        <v>538046</v>
      </c>
      <c r="Y27" s="105">
        <v>3.24</v>
      </c>
      <c r="Z27" s="106">
        <v>33211000</v>
      </c>
    </row>
    <row r="28" spans="1:26" ht="13.5">
      <c r="A28" s="107" t="s">
        <v>44</v>
      </c>
      <c r="B28" s="18">
        <v>0</v>
      </c>
      <c r="C28" s="18">
        <v>0</v>
      </c>
      <c r="D28" s="63">
        <v>24671000</v>
      </c>
      <c r="E28" s="64">
        <v>24671000</v>
      </c>
      <c r="F28" s="64">
        <v>3034642</v>
      </c>
      <c r="G28" s="64">
        <v>2802461</v>
      </c>
      <c r="H28" s="64">
        <v>3496266</v>
      </c>
      <c r="I28" s="64">
        <v>9333369</v>
      </c>
      <c r="J28" s="64">
        <v>1980448</v>
      </c>
      <c r="K28" s="64">
        <v>5119000</v>
      </c>
      <c r="L28" s="64">
        <v>0</v>
      </c>
      <c r="M28" s="64">
        <v>7099448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16432817</v>
      </c>
      <c r="W28" s="64">
        <v>12335500</v>
      </c>
      <c r="X28" s="64">
        <v>4097317</v>
      </c>
      <c r="Y28" s="65">
        <v>33.22</v>
      </c>
      <c r="Z28" s="66">
        <v>24671000</v>
      </c>
    </row>
    <row r="29" spans="1:26" ht="13.5">
      <c r="A29" s="62" t="s">
        <v>103</v>
      </c>
      <c r="B29" s="18">
        <v>0</v>
      </c>
      <c r="C29" s="18">
        <v>0</v>
      </c>
      <c r="D29" s="63">
        <v>8540000</v>
      </c>
      <c r="E29" s="64">
        <v>8540000</v>
      </c>
      <c r="F29" s="64">
        <v>14300</v>
      </c>
      <c r="G29" s="64">
        <v>0</v>
      </c>
      <c r="H29" s="64">
        <v>0</v>
      </c>
      <c r="I29" s="64">
        <v>14300</v>
      </c>
      <c r="J29" s="64">
        <v>0</v>
      </c>
      <c r="K29" s="64">
        <v>612429</v>
      </c>
      <c r="L29" s="64">
        <v>84000</v>
      </c>
      <c r="M29" s="64">
        <v>696429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710729</v>
      </c>
      <c r="W29" s="64">
        <v>4270000</v>
      </c>
      <c r="X29" s="64">
        <v>-3559271</v>
      </c>
      <c r="Y29" s="65">
        <v>-83.36</v>
      </c>
      <c r="Z29" s="66">
        <v>8540000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33211000</v>
      </c>
      <c r="E32" s="104">
        <f t="shared" si="5"/>
        <v>33211000</v>
      </c>
      <c r="F32" s="104">
        <f t="shared" si="5"/>
        <v>3048942</v>
      </c>
      <c r="G32" s="104">
        <f t="shared" si="5"/>
        <v>2802461</v>
      </c>
      <c r="H32" s="104">
        <f t="shared" si="5"/>
        <v>3496266</v>
      </c>
      <c r="I32" s="104">
        <f t="shared" si="5"/>
        <v>9347669</v>
      </c>
      <c r="J32" s="104">
        <f t="shared" si="5"/>
        <v>1980448</v>
      </c>
      <c r="K32" s="104">
        <f t="shared" si="5"/>
        <v>5731429</v>
      </c>
      <c r="L32" s="104">
        <f t="shared" si="5"/>
        <v>84000</v>
      </c>
      <c r="M32" s="104">
        <f t="shared" si="5"/>
        <v>7795877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17143546</v>
      </c>
      <c r="W32" s="104">
        <f t="shared" si="5"/>
        <v>16605500</v>
      </c>
      <c r="X32" s="104">
        <f t="shared" si="5"/>
        <v>538046</v>
      </c>
      <c r="Y32" s="105">
        <f>+IF(W32&lt;&gt;0,(X32/W32)*100,0)</f>
        <v>3.2401674144108883</v>
      </c>
      <c r="Z32" s="106">
        <f t="shared" si="5"/>
        <v>33211000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0</v>
      </c>
      <c r="C35" s="18">
        <v>0</v>
      </c>
      <c r="D35" s="63">
        <v>18129000</v>
      </c>
      <c r="E35" s="64">
        <v>18129000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9064500</v>
      </c>
      <c r="X35" s="64">
        <v>-9064500</v>
      </c>
      <c r="Y35" s="65">
        <v>-100</v>
      </c>
      <c r="Z35" s="66">
        <v>18129000</v>
      </c>
    </row>
    <row r="36" spans="1:26" ht="13.5">
      <c r="A36" s="62" t="s">
        <v>53</v>
      </c>
      <c r="B36" s="18">
        <v>0</v>
      </c>
      <c r="C36" s="18">
        <v>0</v>
      </c>
      <c r="D36" s="63">
        <v>188854000</v>
      </c>
      <c r="E36" s="64">
        <v>188854000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94427000</v>
      </c>
      <c r="X36" s="64">
        <v>-94427000</v>
      </c>
      <c r="Y36" s="65">
        <v>-100</v>
      </c>
      <c r="Z36" s="66">
        <v>188854000</v>
      </c>
    </row>
    <row r="37" spans="1:26" ht="13.5">
      <c r="A37" s="62" t="s">
        <v>54</v>
      </c>
      <c r="B37" s="18">
        <v>0</v>
      </c>
      <c r="C37" s="18">
        <v>0</v>
      </c>
      <c r="D37" s="63">
        <v>3709000</v>
      </c>
      <c r="E37" s="64">
        <v>3709000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1854500</v>
      </c>
      <c r="X37" s="64">
        <v>-1854500</v>
      </c>
      <c r="Y37" s="65">
        <v>-100</v>
      </c>
      <c r="Z37" s="66">
        <v>3709000</v>
      </c>
    </row>
    <row r="38" spans="1:26" ht="13.5">
      <c r="A38" s="62" t="s">
        <v>55</v>
      </c>
      <c r="B38" s="18">
        <v>0</v>
      </c>
      <c r="C38" s="18">
        <v>0</v>
      </c>
      <c r="D38" s="63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65">
        <v>0</v>
      </c>
      <c r="Z38" s="66">
        <v>0</v>
      </c>
    </row>
    <row r="39" spans="1:26" ht="13.5">
      <c r="A39" s="62" t="s">
        <v>56</v>
      </c>
      <c r="B39" s="18">
        <v>0</v>
      </c>
      <c r="C39" s="18">
        <v>0</v>
      </c>
      <c r="D39" s="63">
        <v>203274000</v>
      </c>
      <c r="E39" s="64">
        <v>203274000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101637000</v>
      </c>
      <c r="X39" s="64">
        <v>-101637000</v>
      </c>
      <c r="Y39" s="65">
        <v>-100</v>
      </c>
      <c r="Z39" s="66">
        <v>203274000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0</v>
      </c>
      <c r="C42" s="18">
        <v>0</v>
      </c>
      <c r="D42" s="63">
        <v>30611000</v>
      </c>
      <c r="E42" s="64">
        <v>30611000</v>
      </c>
      <c r="F42" s="64">
        <v>-10951513</v>
      </c>
      <c r="G42" s="64">
        <v>11272922</v>
      </c>
      <c r="H42" s="64">
        <v>-8364084</v>
      </c>
      <c r="I42" s="64">
        <v>-8042675</v>
      </c>
      <c r="J42" s="64">
        <v>16235422</v>
      </c>
      <c r="K42" s="64">
        <v>-2060479</v>
      </c>
      <c r="L42" s="64">
        <v>-6194292</v>
      </c>
      <c r="M42" s="64">
        <v>7980651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-62024</v>
      </c>
      <c r="W42" s="64">
        <v>45063000</v>
      </c>
      <c r="X42" s="64">
        <v>-45125024</v>
      </c>
      <c r="Y42" s="65">
        <v>-100.14</v>
      </c>
      <c r="Z42" s="66">
        <v>30611000</v>
      </c>
    </row>
    <row r="43" spans="1:26" ht="13.5">
      <c r="A43" s="62" t="s">
        <v>59</v>
      </c>
      <c r="B43" s="18">
        <v>0</v>
      </c>
      <c r="C43" s="18">
        <v>0</v>
      </c>
      <c r="D43" s="63">
        <v>-33211000</v>
      </c>
      <c r="E43" s="64">
        <v>-33211000</v>
      </c>
      <c r="F43" s="64">
        <v>-109179</v>
      </c>
      <c r="G43" s="64">
        <v>-4014650</v>
      </c>
      <c r="H43" s="64">
        <v>-3496266</v>
      </c>
      <c r="I43" s="64">
        <v>-7620095</v>
      </c>
      <c r="J43" s="64">
        <v>-4721629</v>
      </c>
      <c r="K43" s="64">
        <v>-3573538</v>
      </c>
      <c r="L43" s="64">
        <v>-282354</v>
      </c>
      <c r="M43" s="64">
        <v>-8577521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-16197616</v>
      </c>
      <c r="W43" s="64">
        <v>-23179000</v>
      </c>
      <c r="X43" s="64">
        <v>6981384</v>
      </c>
      <c r="Y43" s="65">
        <v>-30.12</v>
      </c>
      <c r="Z43" s="66">
        <v>-33211000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0</v>
      </c>
      <c r="C45" s="21">
        <v>0</v>
      </c>
      <c r="D45" s="103">
        <v>22231000</v>
      </c>
      <c r="E45" s="104">
        <v>22231000</v>
      </c>
      <c r="F45" s="104">
        <v>6488487</v>
      </c>
      <c r="G45" s="104">
        <v>13746759</v>
      </c>
      <c r="H45" s="104">
        <v>1886409</v>
      </c>
      <c r="I45" s="104">
        <v>1886409</v>
      </c>
      <c r="J45" s="104">
        <v>13400202</v>
      </c>
      <c r="K45" s="104">
        <v>7766185</v>
      </c>
      <c r="L45" s="104">
        <v>1289539</v>
      </c>
      <c r="M45" s="104">
        <v>1289539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1289539</v>
      </c>
      <c r="W45" s="104">
        <v>46715000</v>
      </c>
      <c r="X45" s="104">
        <v>-45425461</v>
      </c>
      <c r="Y45" s="105">
        <v>-97.24</v>
      </c>
      <c r="Z45" s="106">
        <v>22231000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4"/>
      <c r="R47" s="124"/>
      <c r="S47" s="124"/>
      <c r="T47" s="124"/>
      <c r="U47" s="124"/>
      <c r="V47" s="123" t="s">
        <v>94</v>
      </c>
      <c r="W47" s="123" t="s">
        <v>95</v>
      </c>
      <c r="X47" s="123" t="s">
        <v>96</v>
      </c>
      <c r="Y47" s="123" t="s">
        <v>97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-207882</v>
      </c>
      <c r="C49" s="56">
        <v>0</v>
      </c>
      <c r="D49" s="133">
        <v>-376109</v>
      </c>
      <c r="E49" s="58">
        <v>-11566</v>
      </c>
      <c r="F49" s="58">
        <v>0</v>
      </c>
      <c r="G49" s="58">
        <v>0</v>
      </c>
      <c r="H49" s="58">
        <v>0</v>
      </c>
      <c r="I49" s="58">
        <v>50060</v>
      </c>
      <c r="J49" s="58">
        <v>0</v>
      </c>
      <c r="K49" s="58">
        <v>0</v>
      </c>
      <c r="L49" s="58">
        <v>0</v>
      </c>
      <c r="M49" s="58">
        <v>3063891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8042695</v>
      </c>
      <c r="W49" s="58">
        <v>0</v>
      </c>
      <c r="X49" s="58">
        <v>0</v>
      </c>
      <c r="Y49" s="58">
        <v>10561089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-78012</v>
      </c>
      <c r="C51" s="56">
        <v>0</v>
      </c>
      <c r="D51" s="133">
        <v>70746</v>
      </c>
      <c r="E51" s="58">
        <v>-297181</v>
      </c>
      <c r="F51" s="58">
        <v>0</v>
      </c>
      <c r="G51" s="58">
        <v>0</v>
      </c>
      <c r="H51" s="58">
        <v>0</v>
      </c>
      <c r="I51" s="58">
        <v>218262</v>
      </c>
      <c r="J51" s="58">
        <v>0</v>
      </c>
      <c r="K51" s="58">
        <v>0</v>
      </c>
      <c r="L51" s="58">
        <v>0</v>
      </c>
      <c r="M51" s="58">
        <v>-11912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221791</v>
      </c>
      <c r="W51" s="58">
        <v>0</v>
      </c>
      <c r="X51" s="58">
        <v>0</v>
      </c>
      <c r="Y51" s="58">
        <v>123694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58.91238670694864</v>
      </c>
      <c r="E58" s="7">
        <f t="shared" si="6"/>
        <v>58.91238670694864</v>
      </c>
      <c r="F58" s="7">
        <f t="shared" si="6"/>
        <v>1.6757763425784122</v>
      </c>
      <c r="G58" s="7">
        <f t="shared" si="6"/>
        <v>0</v>
      </c>
      <c r="H58" s="7">
        <f t="shared" si="6"/>
        <v>0</v>
      </c>
      <c r="I58" s="7">
        <f t="shared" si="6"/>
        <v>3.3972839680077573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16.466767017786392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58.91238670694864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58.91238670694864</v>
      </c>
      <c r="E59" s="10">
        <f t="shared" si="7"/>
        <v>58.91238670694864</v>
      </c>
      <c r="F59" s="10">
        <f t="shared" si="7"/>
        <v>1.6757763425784122</v>
      </c>
      <c r="G59" s="10">
        <f t="shared" si="7"/>
        <v>0</v>
      </c>
      <c r="H59" s="10">
        <f t="shared" si="7"/>
        <v>0</v>
      </c>
      <c r="I59" s="10">
        <f t="shared" si="7"/>
        <v>3.3972839680077573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16.466767017786392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58.91238670694864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/>
      <c r="C67" s="23"/>
      <c r="D67" s="24">
        <v>3310000</v>
      </c>
      <c r="E67" s="25">
        <v>3310000</v>
      </c>
      <c r="F67" s="25">
        <v>3052615</v>
      </c>
      <c r="G67" s="25"/>
      <c r="H67" s="25"/>
      <c r="I67" s="25">
        <v>3052615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3052615</v>
      </c>
      <c r="W67" s="25">
        <v>1655000</v>
      </c>
      <c r="X67" s="25"/>
      <c r="Y67" s="24"/>
      <c r="Z67" s="26">
        <v>3310000</v>
      </c>
    </row>
    <row r="68" spans="1:26" ht="13.5" hidden="1">
      <c r="A68" s="36" t="s">
        <v>31</v>
      </c>
      <c r="B68" s="18"/>
      <c r="C68" s="18"/>
      <c r="D68" s="19">
        <v>3310000</v>
      </c>
      <c r="E68" s="20">
        <v>3310000</v>
      </c>
      <c r="F68" s="20">
        <v>3052615</v>
      </c>
      <c r="G68" s="20"/>
      <c r="H68" s="20"/>
      <c r="I68" s="20">
        <v>3052615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3052615</v>
      </c>
      <c r="W68" s="20">
        <v>1655000</v>
      </c>
      <c r="X68" s="20"/>
      <c r="Y68" s="19"/>
      <c r="Z68" s="22">
        <v>3310000</v>
      </c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106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107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108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109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113</v>
      </c>
      <c r="B76" s="31"/>
      <c r="C76" s="31"/>
      <c r="D76" s="32">
        <v>1950000</v>
      </c>
      <c r="E76" s="33">
        <v>1950000</v>
      </c>
      <c r="F76" s="33">
        <v>51155</v>
      </c>
      <c r="G76" s="33">
        <v>5716</v>
      </c>
      <c r="H76" s="33">
        <v>46835</v>
      </c>
      <c r="I76" s="33">
        <v>103706</v>
      </c>
      <c r="J76" s="33">
        <v>251033</v>
      </c>
      <c r="K76" s="33">
        <v>80768</v>
      </c>
      <c r="L76" s="33">
        <v>67160</v>
      </c>
      <c r="M76" s="33">
        <v>398961</v>
      </c>
      <c r="N76" s="33"/>
      <c r="O76" s="33"/>
      <c r="P76" s="33"/>
      <c r="Q76" s="33"/>
      <c r="R76" s="33"/>
      <c r="S76" s="33"/>
      <c r="T76" s="33"/>
      <c r="U76" s="33"/>
      <c r="V76" s="33">
        <v>502667</v>
      </c>
      <c r="W76" s="33"/>
      <c r="X76" s="33"/>
      <c r="Y76" s="32"/>
      <c r="Z76" s="34">
        <v>1950000</v>
      </c>
    </row>
    <row r="77" spans="1:26" ht="13.5" hidden="1">
      <c r="A77" s="36" t="s">
        <v>31</v>
      </c>
      <c r="B77" s="18"/>
      <c r="C77" s="18"/>
      <c r="D77" s="19">
        <v>1950000</v>
      </c>
      <c r="E77" s="20">
        <v>1950000</v>
      </c>
      <c r="F77" s="20">
        <v>51155</v>
      </c>
      <c r="G77" s="20">
        <v>5716</v>
      </c>
      <c r="H77" s="20">
        <v>46835</v>
      </c>
      <c r="I77" s="20">
        <v>103706</v>
      </c>
      <c r="J77" s="20">
        <v>251033</v>
      </c>
      <c r="K77" s="20">
        <v>80768</v>
      </c>
      <c r="L77" s="20">
        <v>67160</v>
      </c>
      <c r="M77" s="20">
        <v>398961</v>
      </c>
      <c r="N77" s="20"/>
      <c r="O77" s="20"/>
      <c r="P77" s="20"/>
      <c r="Q77" s="20"/>
      <c r="R77" s="20"/>
      <c r="S77" s="20"/>
      <c r="T77" s="20"/>
      <c r="U77" s="20"/>
      <c r="V77" s="20">
        <v>502667</v>
      </c>
      <c r="W77" s="20"/>
      <c r="X77" s="20"/>
      <c r="Y77" s="19"/>
      <c r="Z77" s="22">
        <v>1950000</v>
      </c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106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108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109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10174338</v>
      </c>
      <c r="E5" s="64">
        <v>10174338</v>
      </c>
      <c r="F5" s="64">
        <v>862825</v>
      </c>
      <c r="G5" s="64">
        <v>851184</v>
      </c>
      <c r="H5" s="64">
        <v>851184</v>
      </c>
      <c r="I5" s="64">
        <v>2565193</v>
      </c>
      <c r="J5" s="64">
        <v>721802</v>
      </c>
      <c r="K5" s="64">
        <v>979427</v>
      </c>
      <c r="L5" s="64">
        <v>914880</v>
      </c>
      <c r="M5" s="64">
        <v>2616109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5181302</v>
      </c>
      <c r="W5" s="64">
        <v>5087169</v>
      </c>
      <c r="X5" s="64">
        <v>94133</v>
      </c>
      <c r="Y5" s="65">
        <v>1.85</v>
      </c>
      <c r="Z5" s="66">
        <v>10174338</v>
      </c>
    </row>
    <row r="6" spans="1:26" ht="13.5">
      <c r="A6" s="62" t="s">
        <v>32</v>
      </c>
      <c r="B6" s="18">
        <v>0</v>
      </c>
      <c r="C6" s="18">
        <v>0</v>
      </c>
      <c r="D6" s="63">
        <v>52559983</v>
      </c>
      <c r="E6" s="64">
        <v>52559983</v>
      </c>
      <c r="F6" s="64">
        <v>3736637</v>
      </c>
      <c r="G6" s="64">
        <v>3792932</v>
      </c>
      <c r="H6" s="64">
        <v>3861959</v>
      </c>
      <c r="I6" s="64">
        <v>11391528</v>
      </c>
      <c r="J6" s="64">
        <v>3142898</v>
      </c>
      <c r="K6" s="64">
        <v>4534148</v>
      </c>
      <c r="L6" s="64">
        <v>3704635</v>
      </c>
      <c r="M6" s="64">
        <v>11381681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22773209</v>
      </c>
      <c r="W6" s="64">
        <v>26279992</v>
      </c>
      <c r="X6" s="64">
        <v>-3506783</v>
      </c>
      <c r="Y6" s="65">
        <v>-13.34</v>
      </c>
      <c r="Z6" s="66">
        <v>52559983</v>
      </c>
    </row>
    <row r="7" spans="1:26" ht="13.5">
      <c r="A7" s="62" t="s">
        <v>33</v>
      </c>
      <c r="B7" s="18">
        <v>0</v>
      </c>
      <c r="C7" s="18">
        <v>0</v>
      </c>
      <c r="D7" s="63">
        <v>25115</v>
      </c>
      <c r="E7" s="64">
        <v>25115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12558</v>
      </c>
      <c r="X7" s="64">
        <v>-12558</v>
      </c>
      <c r="Y7" s="65">
        <v>-100</v>
      </c>
      <c r="Z7" s="66">
        <v>25115</v>
      </c>
    </row>
    <row r="8" spans="1:26" ht="13.5">
      <c r="A8" s="62" t="s">
        <v>34</v>
      </c>
      <c r="B8" s="18">
        <v>0</v>
      </c>
      <c r="C8" s="18">
        <v>0</v>
      </c>
      <c r="D8" s="63">
        <v>71749000</v>
      </c>
      <c r="E8" s="64">
        <v>71749000</v>
      </c>
      <c r="F8" s="64">
        <v>23077000</v>
      </c>
      <c r="G8" s="64">
        <v>1290000</v>
      </c>
      <c r="H8" s="64">
        <v>0</v>
      </c>
      <c r="I8" s="64">
        <v>24367000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24367000</v>
      </c>
      <c r="W8" s="64">
        <v>35874500</v>
      </c>
      <c r="X8" s="64">
        <v>-11507500</v>
      </c>
      <c r="Y8" s="65">
        <v>-32.08</v>
      </c>
      <c r="Z8" s="66">
        <v>71749000</v>
      </c>
    </row>
    <row r="9" spans="1:26" ht="13.5">
      <c r="A9" s="62" t="s">
        <v>35</v>
      </c>
      <c r="B9" s="18">
        <v>0</v>
      </c>
      <c r="C9" s="18">
        <v>0</v>
      </c>
      <c r="D9" s="63">
        <v>8477669</v>
      </c>
      <c r="E9" s="64">
        <v>8477669</v>
      </c>
      <c r="F9" s="64">
        <v>346429</v>
      </c>
      <c r="G9" s="64">
        <v>332797</v>
      </c>
      <c r="H9" s="64">
        <v>379914</v>
      </c>
      <c r="I9" s="64">
        <v>1059140</v>
      </c>
      <c r="J9" s="64">
        <v>406604</v>
      </c>
      <c r="K9" s="64">
        <v>1110131</v>
      </c>
      <c r="L9" s="64">
        <v>285001</v>
      </c>
      <c r="M9" s="64">
        <v>1801736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2860876</v>
      </c>
      <c r="W9" s="64">
        <v>4238835</v>
      </c>
      <c r="X9" s="64">
        <v>-1377959</v>
      </c>
      <c r="Y9" s="65">
        <v>-32.51</v>
      </c>
      <c r="Z9" s="66">
        <v>8477669</v>
      </c>
    </row>
    <row r="10" spans="1:26" ht="25.5">
      <c r="A10" s="67" t="s">
        <v>98</v>
      </c>
      <c r="B10" s="68">
        <f>SUM(B5:B9)</f>
        <v>0</v>
      </c>
      <c r="C10" s="68">
        <f>SUM(C5:C9)</f>
        <v>0</v>
      </c>
      <c r="D10" s="69">
        <f aca="true" t="shared" si="0" ref="D10:Z10">SUM(D5:D9)</f>
        <v>142986105</v>
      </c>
      <c r="E10" s="70">
        <f t="shared" si="0"/>
        <v>142986105</v>
      </c>
      <c r="F10" s="70">
        <f t="shared" si="0"/>
        <v>28022891</v>
      </c>
      <c r="G10" s="70">
        <f t="shared" si="0"/>
        <v>6266913</v>
      </c>
      <c r="H10" s="70">
        <f t="shared" si="0"/>
        <v>5093057</v>
      </c>
      <c r="I10" s="70">
        <f t="shared" si="0"/>
        <v>39382861</v>
      </c>
      <c r="J10" s="70">
        <f t="shared" si="0"/>
        <v>4271304</v>
      </c>
      <c r="K10" s="70">
        <f t="shared" si="0"/>
        <v>6623706</v>
      </c>
      <c r="L10" s="70">
        <f t="shared" si="0"/>
        <v>4904516</v>
      </c>
      <c r="M10" s="70">
        <f t="shared" si="0"/>
        <v>15799526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55182387</v>
      </c>
      <c r="W10" s="70">
        <f t="shared" si="0"/>
        <v>71493054</v>
      </c>
      <c r="X10" s="70">
        <f t="shared" si="0"/>
        <v>-16310667</v>
      </c>
      <c r="Y10" s="71">
        <f>+IF(W10&lt;&gt;0,(X10/W10)*100,0)</f>
        <v>-22.8143380194669</v>
      </c>
      <c r="Z10" s="72">
        <f t="shared" si="0"/>
        <v>142986105</v>
      </c>
    </row>
    <row r="11" spans="1:26" ht="13.5">
      <c r="A11" s="62" t="s">
        <v>36</v>
      </c>
      <c r="B11" s="18">
        <v>0</v>
      </c>
      <c r="C11" s="18">
        <v>0</v>
      </c>
      <c r="D11" s="63">
        <v>62703969</v>
      </c>
      <c r="E11" s="64">
        <v>62703969</v>
      </c>
      <c r="F11" s="64">
        <v>7510116</v>
      </c>
      <c r="G11" s="64">
        <v>5108839</v>
      </c>
      <c r="H11" s="64">
        <v>5385912</v>
      </c>
      <c r="I11" s="64">
        <v>18004867</v>
      </c>
      <c r="J11" s="64">
        <v>5375689</v>
      </c>
      <c r="K11" s="64">
        <v>5520058</v>
      </c>
      <c r="L11" s="64">
        <v>5170895</v>
      </c>
      <c r="M11" s="64">
        <v>16066642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34071509</v>
      </c>
      <c r="W11" s="64">
        <v>31351985</v>
      </c>
      <c r="X11" s="64">
        <v>2719524</v>
      </c>
      <c r="Y11" s="65">
        <v>8.67</v>
      </c>
      <c r="Z11" s="66">
        <v>62703969</v>
      </c>
    </row>
    <row r="12" spans="1:26" ht="13.5">
      <c r="A12" s="62" t="s">
        <v>37</v>
      </c>
      <c r="B12" s="18">
        <v>0</v>
      </c>
      <c r="C12" s="18">
        <v>0</v>
      </c>
      <c r="D12" s="63">
        <v>7974275</v>
      </c>
      <c r="E12" s="64">
        <v>7974275</v>
      </c>
      <c r="F12" s="64">
        <v>654179</v>
      </c>
      <c r="G12" s="64">
        <v>647842</v>
      </c>
      <c r="H12" s="64">
        <v>638734</v>
      </c>
      <c r="I12" s="64">
        <v>1940755</v>
      </c>
      <c r="J12" s="64">
        <v>648734</v>
      </c>
      <c r="K12" s="64">
        <v>675978</v>
      </c>
      <c r="L12" s="64">
        <v>664093</v>
      </c>
      <c r="M12" s="64">
        <v>1988805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3929560</v>
      </c>
      <c r="W12" s="64">
        <v>3987138</v>
      </c>
      <c r="X12" s="64">
        <v>-57578</v>
      </c>
      <c r="Y12" s="65">
        <v>-1.44</v>
      </c>
      <c r="Z12" s="66">
        <v>7974275</v>
      </c>
    </row>
    <row r="13" spans="1:26" ht="13.5">
      <c r="A13" s="62" t="s">
        <v>99</v>
      </c>
      <c r="B13" s="18">
        <v>0</v>
      </c>
      <c r="C13" s="18">
        <v>0</v>
      </c>
      <c r="D13" s="63">
        <v>938471</v>
      </c>
      <c r="E13" s="64">
        <v>938471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469236</v>
      </c>
      <c r="X13" s="64">
        <v>-469236</v>
      </c>
      <c r="Y13" s="65">
        <v>-100</v>
      </c>
      <c r="Z13" s="66">
        <v>938471</v>
      </c>
    </row>
    <row r="14" spans="1:26" ht="13.5">
      <c r="A14" s="62" t="s">
        <v>38</v>
      </c>
      <c r="B14" s="18">
        <v>0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5">
        <v>0</v>
      </c>
      <c r="Z14" s="66">
        <v>0</v>
      </c>
    </row>
    <row r="15" spans="1:26" ht="13.5">
      <c r="A15" s="62" t="s">
        <v>39</v>
      </c>
      <c r="B15" s="18">
        <v>0</v>
      </c>
      <c r="C15" s="18">
        <v>0</v>
      </c>
      <c r="D15" s="63">
        <v>33832978</v>
      </c>
      <c r="E15" s="64">
        <v>33832978</v>
      </c>
      <c r="F15" s="64">
        <v>300467</v>
      </c>
      <c r="G15" s="64">
        <v>52261</v>
      </c>
      <c r="H15" s="64">
        <v>6663548</v>
      </c>
      <c r="I15" s="64">
        <v>7016276</v>
      </c>
      <c r="J15" s="64">
        <v>1189882</v>
      </c>
      <c r="K15" s="64">
        <v>2962142</v>
      </c>
      <c r="L15" s="64">
        <v>357234</v>
      </c>
      <c r="M15" s="64">
        <v>4509258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11525534</v>
      </c>
      <c r="W15" s="64">
        <v>16916489</v>
      </c>
      <c r="X15" s="64">
        <v>-5390955</v>
      </c>
      <c r="Y15" s="65">
        <v>-31.87</v>
      </c>
      <c r="Z15" s="66">
        <v>33832978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254103</v>
      </c>
      <c r="L16" s="64">
        <v>0</v>
      </c>
      <c r="M16" s="64">
        <v>254103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254103</v>
      </c>
      <c r="W16" s="64">
        <v>0</v>
      </c>
      <c r="X16" s="64">
        <v>254103</v>
      </c>
      <c r="Y16" s="65">
        <v>0</v>
      </c>
      <c r="Z16" s="66">
        <v>0</v>
      </c>
    </row>
    <row r="17" spans="1:26" ht="13.5">
      <c r="A17" s="62" t="s">
        <v>41</v>
      </c>
      <c r="B17" s="18">
        <v>0</v>
      </c>
      <c r="C17" s="18">
        <v>0</v>
      </c>
      <c r="D17" s="63">
        <v>37036411</v>
      </c>
      <c r="E17" s="64">
        <v>37036411</v>
      </c>
      <c r="F17" s="64">
        <v>1841196</v>
      </c>
      <c r="G17" s="64">
        <v>1708097</v>
      </c>
      <c r="H17" s="64">
        <v>3308099</v>
      </c>
      <c r="I17" s="64">
        <v>6857392</v>
      </c>
      <c r="J17" s="64">
        <v>1494484</v>
      </c>
      <c r="K17" s="64">
        <v>3691029</v>
      </c>
      <c r="L17" s="64">
        <v>1464367</v>
      </c>
      <c r="M17" s="64">
        <v>6649880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13507272</v>
      </c>
      <c r="W17" s="64">
        <v>18518206</v>
      </c>
      <c r="X17" s="64">
        <v>-5010934</v>
      </c>
      <c r="Y17" s="65">
        <v>-27.06</v>
      </c>
      <c r="Z17" s="66">
        <v>37036411</v>
      </c>
    </row>
    <row r="18" spans="1:26" ht="13.5">
      <c r="A18" s="74" t="s">
        <v>42</v>
      </c>
      <c r="B18" s="75">
        <f>SUM(B11:B17)</f>
        <v>0</v>
      </c>
      <c r="C18" s="75">
        <f>SUM(C11:C17)</f>
        <v>0</v>
      </c>
      <c r="D18" s="76">
        <f aca="true" t="shared" si="1" ref="D18:Z18">SUM(D11:D17)</f>
        <v>142486104</v>
      </c>
      <c r="E18" s="77">
        <f t="shared" si="1"/>
        <v>142486104</v>
      </c>
      <c r="F18" s="77">
        <f t="shared" si="1"/>
        <v>10305958</v>
      </c>
      <c r="G18" s="77">
        <f t="shared" si="1"/>
        <v>7517039</v>
      </c>
      <c r="H18" s="77">
        <f t="shared" si="1"/>
        <v>15996293</v>
      </c>
      <c r="I18" s="77">
        <f t="shared" si="1"/>
        <v>33819290</v>
      </c>
      <c r="J18" s="77">
        <f t="shared" si="1"/>
        <v>8708789</v>
      </c>
      <c r="K18" s="77">
        <f t="shared" si="1"/>
        <v>13103310</v>
      </c>
      <c r="L18" s="77">
        <f t="shared" si="1"/>
        <v>7656589</v>
      </c>
      <c r="M18" s="77">
        <f t="shared" si="1"/>
        <v>29468688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63287978</v>
      </c>
      <c r="W18" s="77">
        <f t="shared" si="1"/>
        <v>71243054</v>
      </c>
      <c r="X18" s="77">
        <f t="shared" si="1"/>
        <v>-7955076</v>
      </c>
      <c r="Y18" s="71">
        <f>+IF(W18&lt;&gt;0,(X18/W18)*100,0)</f>
        <v>-11.166107505722593</v>
      </c>
      <c r="Z18" s="78">
        <f t="shared" si="1"/>
        <v>142486104</v>
      </c>
    </row>
    <row r="19" spans="1:26" ht="13.5">
      <c r="A19" s="74" t="s">
        <v>43</v>
      </c>
      <c r="B19" s="79">
        <f>+B10-B18</f>
        <v>0</v>
      </c>
      <c r="C19" s="79">
        <f>+C10-C18</f>
        <v>0</v>
      </c>
      <c r="D19" s="80">
        <f aca="true" t="shared" si="2" ref="D19:Z19">+D10-D18</f>
        <v>500001</v>
      </c>
      <c r="E19" s="81">
        <f t="shared" si="2"/>
        <v>500001</v>
      </c>
      <c r="F19" s="81">
        <f t="shared" si="2"/>
        <v>17716933</v>
      </c>
      <c r="G19" s="81">
        <f t="shared" si="2"/>
        <v>-1250126</v>
      </c>
      <c r="H19" s="81">
        <f t="shared" si="2"/>
        <v>-10903236</v>
      </c>
      <c r="I19" s="81">
        <f t="shared" si="2"/>
        <v>5563571</v>
      </c>
      <c r="J19" s="81">
        <f t="shared" si="2"/>
        <v>-4437485</v>
      </c>
      <c r="K19" s="81">
        <f t="shared" si="2"/>
        <v>-6479604</v>
      </c>
      <c r="L19" s="81">
        <f t="shared" si="2"/>
        <v>-2752073</v>
      </c>
      <c r="M19" s="81">
        <f t="shared" si="2"/>
        <v>-13669162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-8105591</v>
      </c>
      <c r="W19" s="81">
        <f>IF(E10=E18,0,W10-W18)</f>
        <v>250000</v>
      </c>
      <c r="X19" s="81">
        <f t="shared" si="2"/>
        <v>-8355591</v>
      </c>
      <c r="Y19" s="82">
        <f>+IF(W19&lt;&gt;0,(X19/W19)*100,0)</f>
        <v>-3342.2364000000002</v>
      </c>
      <c r="Z19" s="83">
        <f t="shared" si="2"/>
        <v>500001</v>
      </c>
    </row>
    <row r="20" spans="1:26" ht="13.5">
      <c r="A20" s="62" t="s">
        <v>44</v>
      </c>
      <c r="B20" s="18">
        <v>0</v>
      </c>
      <c r="C20" s="18">
        <v>0</v>
      </c>
      <c r="D20" s="63">
        <v>43315000</v>
      </c>
      <c r="E20" s="64">
        <v>43315000</v>
      </c>
      <c r="F20" s="64">
        <v>4500000</v>
      </c>
      <c r="G20" s="64">
        <v>2000000</v>
      </c>
      <c r="H20" s="64">
        <v>4000000</v>
      </c>
      <c r="I20" s="64">
        <v>10500000</v>
      </c>
      <c r="J20" s="64">
        <v>2000000</v>
      </c>
      <c r="K20" s="64">
        <v>0</v>
      </c>
      <c r="L20" s="64">
        <v>0</v>
      </c>
      <c r="M20" s="64">
        <v>2000000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12500000</v>
      </c>
      <c r="W20" s="64">
        <v>21657500</v>
      </c>
      <c r="X20" s="64">
        <v>-9157500</v>
      </c>
      <c r="Y20" s="65">
        <v>-42.28</v>
      </c>
      <c r="Z20" s="66">
        <v>43315000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2133665</v>
      </c>
      <c r="G21" s="86">
        <v>1938987</v>
      </c>
      <c r="H21" s="86">
        <v>3077260</v>
      </c>
      <c r="I21" s="86">
        <v>7149912</v>
      </c>
      <c r="J21" s="86">
        <v>3452525</v>
      </c>
      <c r="K21" s="86">
        <v>5690729</v>
      </c>
      <c r="L21" s="86">
        <v>3526864</v>
      </c>
      <c r="M21" s="86">
        <v>12670118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19820030</v>
      </c>
      <c r="W21" s="86">
        <v>0</v>
      </c>
      <c r="X21" s="86">
        <v>19820030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0</v>
      </c>
      <c r="C22" s="90">
        <f>SUM(C19:C21)</f>
        <v>0</v>
      </c>
      <c r="D22" s="91">
        <f aca="true" t="shared" si="3" ref="D22:Z22">SUM(D19:D21)</f>
        <v>43815001</v>
      </c>
      <c r="E22" s="92">
        <f t="shared" si="3"/>
        <v>43815001</v>
      </c>
      <c r="F22" s="92">
        <f t="shared" si="3"/>
        <v>24350598</v>
      </c>
      <c r="G22" s="92">
        <f t="shared" si="3"/>
        <v>2688861</v>
      </c>
      <c r="H22" s="92">
        <f t="shared" si="3"/>
        <v>-3825976</v>
      </c>
      <c r="I22" s="92">
        <f t="shared" si="3"/>
        <v>23213483</v>
      </c>
      <c r="J22" s="92">
        <f t="shared" si="3"/>
        <v>1015040</v>
      </c>
      <c r="K22" s="92">
        <f t="shared" si="3"/>
        <v>-788875</v>
      </c>
      <c r="L22" s="92">
        <f t="shared" si="3"/>
        <v>774791</v>
      </c>
      <c r="M22" s="92">
        <f t="shared" si="3"/>
        <v>1000956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24214439</v>
      </c>
      <c r="W22" s="92">
        <f t="shared" si="3"/>
        <v>21907500</v>
      </c>
      <c r="X22" s="92">
        <f t="shared" si="3"/>
        <v>2306939</v>
      </c>
      <c r="Y22" s="93">
        <f>+IF(W22&lt;&gt;0,(X22/W22)*100,0)</f>
        <v>10.530361748259729</v>
      </c>
      <c r="Z22" s="94">
        <f t="shared" si="3"/>
        <v>43815001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0</v>
      </c>
      <c r="C24" s="79">
        <f>SUM(C22:C23)</f>
        <v>0</v>
      </c>
      <c r="D24" s="80">
        <f aca="true" t="shared" si="4" ref="D24:Z24">SUM(D22:D23)</f>
        <v>43815001</v>
      </c>
      <c r="E24" s="81">
        <f t="shared" si="4"/>
        <v>43815001</v>
      </c>
      <c r="F24" s="81">
        <f t="shared" si="4"/>
        <v>24350598</v>
      </c>
      <c r="G24" s="81">
        <f t="shared" si="4"/>
        <v>2688861</v>
      </c>
      <c r="H24" s="81">
        <f t="shared" si="4"/>
        <v>-3825976</v>
      </c>
      <c r="I24" s="81">
        <f t="shared" si="4"/>
        <v>23213483</v>
      </c>
      <c r="J24" s="81">
        <f t="shared" si="4"/>
        <v>1015040</v>
      </c>
      <c r="K24" s="81">
        <f t="shared" si="4"/>
        <v>-788875</v>
      </c>
      <c r="L24" s="81">
        <f t="shared" si="4"/>
        <v>774791</v>
      </c>
      <c r="M24" s="81">
        <f t="shared" si="4"/>
        <v>1000956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24214439</v>
      </c>
      <c r="W24" s="81">
        <f t="shared" si="4"/>
        <v>21907500</v>
      </c>
      <c r="X24" s="81">
        <f t="shared" si="4"/>
        <v>2306939</v>
      </c>
      <c r="Y24" s="82">
        <f>+IF(W24&lt;&gt;0,(X24/W24)*100,0)</f>
        <v>10.530361748259729</v>
      </c>
      <c r="Z24" s="83">
        <f t="shared" si="4"/>
        <v>43815001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43815000</v>
      </c>
      <c r="E27" s="104">
        <v>43815000</v>
      </c>
      <c r="F27" s="104">
        <v>2133665</v>
      </c>
      <c r="G27" s="104">
        <v>5491859</v>
      </c>
      <c r="H27" s="104">
        <v>3077260</v>
      </c>
      <c r="I27" s="104">
        <v>10702784</v>
      </c>
      <c r="J27" s="104">
        <v>3452525</v>
      </c>
      <c r="K27" s="104">
        <v>2238203</v>
      </c>
      <c r="L27" s="104">
        <v>3527064</v>
      </c>
      <c r="M27" s="104">
        <v>9217792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19920576</v>
      </c>
      <c r="W27" s="104">
        <v>21907500</v>
      </c>
      <c r="X27" s="104">
        <v>-1986924</v>
      </c>
      <c r="Y27" s="105">
        <v>-9.07</v>
      </c>
      <c r="Z27" s="106">
        <v>43815000</v>
      </c>
    </row>
    <row r="28" spans="1:26" ht="13.5">
      <c r="A28" s="107" t="s">
        <v>44</v>
      </c>
      <c r="B28" s="18">
        <v>0</v>
      </c>
      <c r="C28" s="18">
        <v>0</v>
      </c>
      <c r="D28" s="63">
        <v>43315000</v>
      </c>
      <c r="E28" s="64">
        <v>43315000</v>
      </c>
      <c r="F28" s="64">
        <v>2133665</v>
      </c>
      <c r="G28" s="64">
        <v>5491859</v>
      </c>
      <c r="H28" s="64">
        <v>3077260</v>
      </c>
      <c r="I28" s="64">
        <v>10702784</v>
      </c>
      <c r="J28" s="64">
        <v>3452525</v>
      </c>
      <c r="K28" s="64">
        <v>2238203</v>
      </c>
      <c r="L28" s="64">
        <v>3527064</v>
      </c>
      <c r="M28" s="64">
        <v>9217792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19920576</v>
      </c>
      <c r="W28" s="64">
        <v>21657500</v>
      </c>
      <c r="X28" s="64">
        <v>-1736924</v>
      </c>
      <c r="Y28" s="65">
        <v>-8.02</v>
      </c>
      <c r="Z28" s="66">
        <v>43315000</v>
      </c>
    </row>
    <row r="29" spans="1:26" ht="13.5">
      <c r="A29" s="62" t="s">
        <v>103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500000</v>
      </c>
      <c r="E31" s="64">
        <v>500000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250000</v>
      </c>
      <c r="X31" s="64">
        <v>-250000</v>
      </c>
      <c r="Y31" s="65">
        <v>-100</v>
      </c>
      <c r="Z31" s="66">
        <v>500000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43815000</v>
      </c>
      <c r="E32" s="104">
        <f t="shared" si="5"/>
        <v>43815000</v>
      </c>
      <c r="F32" s="104">
        <f t="shared" si="5"/>
        <v>2133665</v>
      </c>
      <c r="G32" s="104">
        <f t="shared" si="5"/>
        <v>5491859</v>
      </c>
      <c r="H32" s="104">
        <f t="shared" si="5"/>
        <v>3077260</v>
      </c>
      <c r="I32" s="104">
        <f t="shared" si="5"/>
        <v>10702784</v>
      </c>
      <c r="J32" s="104">
        <f t="shared" si="5"/>
        <v>3452525</v>
      </c>
      <c r="K32" s="104">
        <f t="shared" si="5"/>
        <v>2238203</v>
      </c>
      <c r="L32" s="104">
        <f t="shared" si="5"/>
        <v>3527064</v>
      </c>
      <c r="M32" s="104">
        <f t="shared" si="5"/>
        <v>9217792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19920576</v>
      </c>
      <c r="W32" s="104">
        <f t="shared" si="5"/>
        <v>21907500</v>
      </c>
      <c r="X32" s="104">
        <f t="shared" si="5"/>
        <v>-1986924</v>
      </c>
      <c r="Y32" s="105">
        <f>+IF(W32&lt;&gt;0,(X32/W32)*100,0)</f>
        <v>-9.069606299212598</v>
      </c>
      <c r="Z32" s="106">
        <f t="shared" si="5"/>
        <v>43815000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0</v>
      </c>
      <c r="C35" s="18">
        <v>0</v>
      </c>
      <c r="D35" s="63">
        <v>51963721</v>
      </c>
      <c r="E35" s="64">
        <v>51963721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25981861</v>
      </c>
      <c r="X35" s="64">
        <v>-25981861</v>
      </c>
      <c r="Y35" s="65">
        <v>-100</v>
      </c>
      <c r="Z35" s="66">
        <v>51963721</v>
      </c>
    </row>
    <row r="36" spans="1:26" ht="13.5">
      <c r="A36" s="62" t="s">
        <v>53</v>
      </c>
      <c r="B36" s="18">
        <v>0</v>
      </c>
      <c r="C36" s="18">
        <v>0</v>
      </c>
      <c r="D36" s="63">
        <v>149750947</v>
      </c>
      <c r="E36" s="64">
        <v>149750947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74875474</v>
      </c>
      <c r="X36" s="64">
        <v>-74875474</v>
      </c>
      <c r="Y36" s="65">
        <v>-100</v>
      </c>
      <c r="Z36" s="66">
        <v>149750947</v>
      </c>
    </row>
    <row r="37" spans="1:26" ht="13.5">
      <c r="A37" s="62" t="s">
        <v>54</v>
      </c>
      <c r="B37" s="18">
        <v>0</v>
      </c>
      <c r="C37" s="18">
        <v>0</v>
      </c>
      <c r="D37" s="63">
        <v>13564778</v>
      </c>
      <c r="E37" s="64">
        <v>13564778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6782389</v>
      </c>
      <c r="X37" s="64">
        <v>-6782389</v>
      </c>
      <c r="Y37" s="65">
        <v>-100</v>
      </c>
      <c r="Z37" s="66">
        <v>13564778</v>
      </c>
    </row>
    <row r="38" spans="1:26" ht="13.5">
      <c r="A38" s="62" t="s">
        <v>55</v>
      </c>
      <c r="B38" s="18">
        <v>0</v>
      </c>
      <c r="C38" s="18">
        <v>0</v>
      </c>
      <c r="D38" s="63">
        <v>9691600</v>
      </c>
      <c r="E38" s="64">
        <v>9691600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4845800</v>
      </c>
      <c r="X38" s="64">
        <v>-4845800</v>
      </c>
      <c r="Y38" s="65">
        <v>-100</v>
      </c>
      <c r="Z38" s="66">
        <v>9691600</v>
      </c>
    </row>
    <row r="39" spans="1:26" ht="13.5">
      <c r="A39" s="62" t="s">
        <v>56</v>
      </c>
      <c r="B39" s="18">
        <v>0</v>
      </c>
      <c r="C39" s="18">
        <v>0</v>
      </c>
      <c r="D39" s="63">
        <v>178458290</v>
      </c>
      <c r="E39" s="64">
        <v>178458290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89229145</v>
      </c>
      <c r="X39" s="64">
        <v>-89229145</v>
      </c>
      <c r="Y39" s="65">
        <v>-100</v>
      </c>
      <c r="Z39" s="66">
        <v>178458290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0</v>
      </c>
      <c r="C42" s="18">
        <v>0</v>
      </c>
      <c r="D42" s="63">
        <v>43756346</v>
      </c>
      <c r="E42" s="64">
        <v>43756346</v>
      </c>
      <c r="F42" s="64">
        <v>26084459</v>
      </c>
      <c r="G42" s="64">
        <v>935586</v>
      </c>
      <c r="H42" s="64">
        <v>-6872198</v>
      </c>
      <c r="I42" s="64">
        <v>20147847</v>
      </c>
      <c r="J42" s="64">
        <v>-1364273</v>
      </c>
      <c r="K42" s="64">
        <v>-6383462</v>
      </c>
      <c r="L42" s="64">
        <v>10038000</v>
      </c>
      <c r="M42" s="64">
        <v>2290265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22438112</v>
      </c>
      <c r="W42" s="64">
        <v>58402345</v>
      </c>
      <c r="X42" s="64">
        <v>-35964233</v>
      </c>
      <c r="Y42" s="65">
        <v>-61.58</v>
      </c>
      <c r="Z42" s="66">
        <v>43756346</v>
      </c>
    </row>
    <row r="43" spans="1:26" ht="13.5">
      <c r="A43" s="62" t="s">
        <v>59</v>
      </c>
      <c r="B43" s="18">
        <v>0</v>
      </c>
      <c r="C43" s="18">
        <v>0</v>
      </c>
      <c r="D43" s="63">
        <v>-43433937</v>
      </c>
      <c r="E43" s="64">
        <v>-43433937</v>
      </c>
      <c r="F43" s="64">
        <v>-2133665</v>
      </c>
      <c r="G43" s="64">
        <v>-5491859</v>
      </c>
      <c r="H43" s="64">
        <v>-3077260</v>
      </c>
      <c r="I43" s="64">
        <v>-10702784</v>
      </c>
      <c r="J43" s="64">
        <v>-3452525</v>
      </c>
      <c r="K43" s="64">
        <v>-2238203</v>
      </c>
      <c r="L43" s="64">
        <v>-3527064</v>
      </c>
      <c r="M43" s="64">
        <v>-9217792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-19920576</v>
      </c>
      <c r="W43" s="64">
        <v>-21907500</v>
      </c>
      <c r="X43" s="64">
        <v>1986924</v>
      </c>
      <c r="Y43" s="65">
        <v>-9.07</v>
      </c>
      <c r="Z43" s="66">
        <v>-43433937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0</v>
      </c>
      <c r="C45" s="21">
        <v>0</v>
      </c>
      <c r="D45" s="103">
        <v>-11832196</v>
      </c>
      <c r="E45" s="104">
        <v>-11832196</v>
      </c>
      <c r="F45" s="104">
        <v>23701389</v>
      </c>
      <c r="G45" s="104">
        <v>19145116</v>
      </c>
      <c r="H45" s="104">
        <v>9195658</v>
      </c>
      <c r="I45" s="104">
        <v>9195658</v>
      </c>
      <c r="J45" s="104">
        <v>4378860</v>
      </c>
      <c r="K45" s="104">
        <v>-4242805</v>
      </c>
      <c r="L45" s="104">
        <v>2268131</v>
      </c>
      <c r="M45" s="104">
        <v>2268131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2268131</v>
      </c>
      <c r="W45" s="104">
        <v>24340240</v>
      </c>
      <c r="X45" s="104">
        <v>-22072109</v>
      </c>
      <c r="Y45" s="105">
        <v>-90.68</v>
      </c>
      <c r="Z45" s="106">
        <v>-11832196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4"/>
      <c r="R47" s="124"/>
      <c r="S47" s="124"/>
      <c r="T47" s="124"/>
      <c r="U47" s="124"/>
      <c r="V47" s="123" t="s">
        <v>94</v>
      </c>
      <c r="W47" s="123" t="s">
        <v>95</v>
      </c>
      <c r="X47" s="123" t="s">
        <v>96</v>
      </c>
      <c r="Y47" s="123" t="s">
        <v>97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0</v>
      </c>
      <c r="C49" s="56">
        <v>0</v>
      </c>
      <c r="D49" s="133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14516248</v>
      </c>
      <c r="C51" s="56">
        <v>0</v>
      </c>
      <c r="D51" s="133">
        <v>4552462</v>
      </c>
      <c r="E51" s="58">
        <v>1729359</v>
      </c>
      <c r="F51" s="58">
        <v>0</v>
      </c>
      <c r="G51" s="58">
        <v>0</v>
      </c>
      <c r="H51" s="58">
        <v>0</v>
      </c>
      <c r="I51" s="58">
        <v>3603469</v>
      </c>
      <c r="J51" s="58">
        <v>0</v>
      </c>
      <c r="K51" s="58">
        <v>0</v>
      </c>
      <c r="L51" s="58">
        <v>0</v>
      </c>
      <c r="M51" s="58">
        <v>3544912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20148</v>
      </c>
      <c r="W51" s="58">
        <v>2289853</v>
      </c>
      <c r="X51" s="58">
        <v>0</v>
      </c>
      <c r="Y51" s="58">
        <v>30256451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124.81553277318088</v>
      </c>
      <c r="G58" s="7">
        <f t="shared" si="6"/>
        <v>101.32879971129059</v>
      </c>
      <c r="H58" s="7">
        <f t="shared" si="6"/>
        <v>100.9044283188522</v>
      </c>
      <c r="I58" s="7">
        <f t="shared" si="6"/>
        <v>108.92558502817388</v>
      </c>
      <c r="J58" s="7">
        <f t="shared" si="6"/>
        <v>128.795508060134</v>
      </c>
      <c r="K58" s="7">
        <f t="shared" si="6"/>
        <v>135.2947455619005</v>
      </c>
      <c r="L58" s="7">
        <f t="shared" si="6"/>
        <v>101.53600540316461</v>
      </c>
      <c r="M58" s="7">
        <f t="shared" si="6"/>
        <v>121.38619118240904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114.9391601523836</v>
      </c>
      <c r="W58" s="7">
        <f t="shared" si="6"/>
        <v>101.874286557108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100.00013854214869</v>
      </c>
      <c r="K59" s="10">
        <f t="shared" si="7"/>
        <v>0</v>
      </c>
      <c r="L59" s="10">
        <f t="shared" si="7"/>
        <v>100</v>
      </c>
      <c r="M59" s="10">
        <f t="shared" si="7"/>
        <v>159.84229068322372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123.30930834448908</v>
      </c>
      <c r="W59" s="10">
        <f t="shared" si="7"/>
        <v>99.99994102810423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130.545675161917</v>
      </c>
      <c r="G60" s="13">
        <f t="shared" si="7"/>
        <v>101.62699990403203</v>
      </c>
      <c r="H60" s="13">
        <f t="shared" si="7"/>
        <v>101.1037662492015</v>
      </c>
      <c r="I60" s="13">
        <f t="shared" si="7"/>
        <v>110.93548644220512</v>
      </c>
      <c r="J60" s="13">
        <f t="shared" si="7"/>
        <v>135.40868968703407</v>
      </c>
      <c r="K60" s="13">
        <f t="shared" si="7"/>
        <v>113.69362005827777</v>
      </c>
      <c r="L60" s="13">
        <f t="shared" si="7"/>
        <v>101.9153303901734</v>
      </c>
      <c r="M60" s="13">
        <f t="shared" si="7"/>
        <v>115.85621666957631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113.3947877086624</v>
      </c>
      <c r="W60" s="13">
        <f t="shared" si="7"/>
        <v>102.27266803305466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107.01520064103123</v>
      </c>
      <c r="G61" s="13">
        <f t="shared" si="7"/>
        <v>102.18169806150685</v>
      </c>
      <c r="H61" s="13">
        <f t="shared" si="7"/>
        <v>101.01385231936808</v>
      </c>
      <c r="I61" s="13">
        <f t="shared" si="7"/>
        <v>103.45939443496583</v>
      </c>
      <c r="J61" s="13">
        <f t="shared" si="7"/>
        <v>153.54812011151552</v>
      </c>
      <c r="K61" s="13">
        <f t="shared" si="7"/>
        <v>130.558215174787</v>
      </c>
      <c r="L61" s="13">
        <f t="shared" si="7"/>
        <v>102.99928041766395</v>
      </c>
      <c r="M61" s="13">
        <f t="shared" si="7"/>
        <v>129.49665036585398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116.23348171824894</v>
      </c>
      <c r="W61" s="13">
        <f t="shared" si="7"/>
        <v>102.83331707320133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103.33338094183115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268.37663204549705</v>
      </c>
      <c r="G63" s="13">
        <f t="shared" si="7"/>
        <v>268.53357470702736</v>
      </c>
      <c r="H63" s="13">
        <f t="shared" si="7"/>
        <v>100.00009960675254</v>
      </c>
      <c r="I63" s="13">
        <f t="shared" si="7"/>
        <v>171.98050657130258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128.0847586946148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11.91496850918325</v>
      </c>
      <c r="G64" s="13">
        <f t="shared" si="7"/>
        <v>11.886755297085084</v>
      </c>
      <c r="H64" s="13">
        <f t="shared" si="7"/>
        <v>100.00119104335398</v>
      </c>
      <c r="I64" s="13">
        <f t="shared" si="7"/>
        <v>16.78043921392713</v>
      </c>
      <c r="J64" s="13">
        <f t="shared" si="7"/>
        <v>100</v>
      </c>
      <c r="K64" s="13">
        <f t="shared" si="7"/>
        <v>100</v>
      </c>
      <c r="L64" s="13">
        <f t="shared" si="7"/>
        <v>100.00543295194011</v>
      </c>
      <c r="M64" s="13">
        <f t="shared" si="7"/>
        <v>100.00079536271723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41.1754721538572</v>
      </c>
      <c r="W64" s="13">
        <f t="shared" si="7"/>
        <v>99.99996886592578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6012.387845436057</v>
      </c>
      <c r="G65" s="13">
        <f t="shared" si="7"/>
        <v>188.6823052418187</v>
      </c>
      <c r="H65" s="13">
        <f t="shared" si="7"/>
        <v>203.48975987014848</v>
      </c>
      <c r="I65" s="13">
        <f t="shared" si="7"/>
        <v>1966.7795375933008</v>
      </c>
      <c r="J65" s="13">
        <f t="shared" si="7"/>
        <v>141.11630256345498</v>
      </c>
      <c r="K65" s="13">
        <f t="shared" si="7"/>
        <v>0</v>
      </c>
      <c r="L65" s="13">
        <f t="shared" si="7"/>
        <v>205.89411457880553</v>
      </c>
      <c r="M65" s="13">
        <f t="shared" si="7"/>
        <v>95.98415346121769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1094.7477889007678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100.00020057645673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112</v>
      </c>
      <c r="B67" s="23"/>
      <c r="C67" s="23"/>
      <c r="D67" s="24">
        <v>63731447</v>
      </c>
      <c r="E67" s="25">
        <v>63731447</v>
      </c>
      <c r="F67" s="25">
        <v>4599462</v>
      </c>
      <c r="G67" s="25">
        <v>4644116</v>
      </c>
      <c r="H67" s="25">
        <v>4713143</v>
      </c>
      <c r="I67" s="25">
        <v>13956721</v>
      </c>
      <c r="J67" s="25">
        <v>3864700</v>
      </c>
      <c r="K67" s="25">
        <v>4534148</v>
      </c>
      <c r="L67" s="25">
        <v>4619515</v>
      </c>
      <c r="M67" s="25">
        <v>13018363</v>
      </c>
      <c r="N67" s="25"/>
      <c r="O67" s="25"/>
      <c r="P67" s="25"/>
      <c r="Q67" s="25"/>
      <c r="R67" s="25"/>
      <c r="S67" s="25"/>
      <c r="T67" s="25"/>
      <c r="U67" s="25"/>
      <c r="V67" s="25">
        <v>26975084</v>
      </c>
      <c r="W67" s="25">
        <v>31865725</v>
      </c>
      <c r="X67" s="25"/>
      <c r="Y67" s="24"/>
      <c r="Z67" s="26">
        <v>63731447</v>
      </c>
    </row>
    <row r="68" spans="1:26" ht="13.5" hidden="1">
      <c r="A68" s="36" t="s">
        <v>31</v>
      </c>
      <c r="B68" s="18"/>
      <c r="C68" s="18"/>
      <c r="D68" s="19">
        <v>10174338</v>
      </c>
      <c r="E68" s="20">
        <v>10174338</v>
      </c>
      <c r="F68" s="20">
        <v>862825</v>
      </c>
      <c r="G68" s="20">
        <v>851184</v>
      </c>
      <c r="H68" s="20">
        <v>851184</v>
      </c>
      <c r="I68" s="20">
        <v>2565193</v>
      </c>
      <c r="J68" s="20">
        <v>721802</v>
      </c>
      <c r="K68" s="20"/>
      <c r="L68" s="20">
        <v>914880</v>
      </c>
      <c r="M68" s="20">
        <v>1636682</v>
      </c>
      <c r="N68" s="20"/>
      <c r="O68" s="20"/>
      <c r="P68" s="20"/>
      <c r="Q68" s="20"/>
      <c r="R68" s="20"/>
      <c r="S68" s="20"/>
      <c r="T68" s="20"/>
      <c r="U68" s="20"/>
      <c r="V68" s="20">
        <v>4201875</v>
      </c>
      <c r="W68" s="20">
        <v>5087169</v>
      </c>
      <c r="X68" s="20"/>
      <c r="Y68" s="19"/>
      <c r="Z68" s="22">
        <v>10174338</v>
      </c>
    </row>
    <row r="69" spans="1:26" ht="13.5" hidden="1">
      <c r="A69" s="37" t="s">
        <v>32</v>
      </c>
      <c r="B69" s="18"/>
      <c r="C69" s="18"/>
      <c r="D69" s="19">
        <v>52559983</v>
      </c>
      <c r="E69" s="20">
        <v>52559983</v>
      </c>
      <c r="F69" s="20">
        <v>3736637</v>
      </c>
      <c r="G69" s="20">
        <v>3792932</v>
      </c>
      <c r="H69" s="20">
        <v>3861959</v>
      </c>
      <c r="I69" s="20">
        <v>11391528</v>
      </c>
      <c r="J69" s="20">
        <v>3142898</v>
      </c>
      <c r="K69" s="20">
        <v>4534148</v>
      </c>
      <c r="L69" s="20">
        <v>3704635</v>
      </c>
      <c r="M69" s="20">
        <v>11381681</v>
      </c>
      <c r="N69" s="20"/>
      <c r="O69" s="20"/>
      <c r="P69" s="20"/>
      <c r="Q69" s="20"/>
      <c r="R69" s="20"/>
      <c r="S69" s="20"/>
      <c r="T69" s="20"/>
      <c r="U69" s="20"/>
      <c r="V69" s="20">
        <v>22773209</v>
      </c>
      <c r="W69" s="20">
        <v>26279993</v>
      </c>
      <c r="X69" s="20"/>
      <c r="Y69" s="19"/>
      <c r="Z69" s="22">
        <v>52559983</v>
      </c>
    </row>
    <row r="70" spans="1:26" ht="13.5" hidden="1">
      <c r="A70" s="38" t="s">
        <v>106</v>
      </c>
      <c r="B70" s="18"/>
      <c r="C70" s="18"/>
      <c r="D70" s="19">
        <v>35075565</v>
      </c>
      <c r="E70" s="20">
        <v>35075565</v>
      </c>
      <c r="F70" s="20">
        <v>2180237</v>
      </c>
      <c r="G70" s="20">
        <v>2113033</v>
      </c>
      <c r="H70" s="20">
        <v>2066080</v>
      </c>
      <c r="I70" s="20">
        <v>6359350</v>
      </c>
      <c r="J70" s="20">
        <v>2066080</v>
      </c>
      <c r="K70" s="20">
        <v>2099298</v>
      </c>
      <c r="L70" s="20">
        <v>1959470</v>
      </c>
      <c r="M70" s="20">
        <v>6124848</v>
      </c>
      <c r="N70" s="20"/>
      <c r="O70" s="20"/>
      <c r="P70" s="20"/>
      <c r="Q70" s="20"/>
      <c r="R70" s="20"/>
      <c r="S70" s="20"/>
      <c r="T70" s="20"/>
      <c r="U70" s="20"/>
      <c r="V70" s="20">
        <v>12484198</v>
      </c>
      <c r="W70" s="20">
        <v>17537783</v>
      </c>
      <c r="X70" s="20"/>
      <c r="Y70" s="19"/>
      <c r="Z70" s="22">
        <v>35075565</v>
      </c>
    </row>
    <row r="71" spans="1:26" ht="13.5" hidden="1">
      <c r="A71" s="38" t="s">
        <v>107</v>
      </c>
      <c r="B71" s="18"/>
      <c r="C71" s="18"/>
      <c r="D71" s="19">
        <v>6021333</v>
      </c>
      <c r="E71" s="20">
        <v>6021333</v>
      </c>
      <c r="F71" s="20">
        <v>449229</v>
      </c>
      <c r="G71" s="20">
        <v>572104</v>
      </c>
      <c r="H71" s="20">
        <v>687024</v>
      </c>
      <c r="I71" s="20">
        <v>1708357</v>
      </c>
      <c r="J71" s="20">
        <v>208330</v>
      </c>
      <c r="K71" s="20">
        <v>1099529</v>
      </c>
      <c r="L71" s="20">
        <v>532475</v>
      </c>
      <c r="M71" s="20">
        <v>1840334</v>
      </c>
      <c r="N71" s="20"/>
      <c r="O71" s="20"/>
      <c r="P71" s="20"/>
      <c r="Q71" s="20"/>
      <c r="R71" s="20"/>
      <c r="S71" s="20"/>
      <c r="T71" s="20"/>
      <c r="U71" s="20"/>
      <c r="V71" s="20">
        <v>3548691</v>
      </c>
      <c r="W71" s="20">
        <v>3010667</v>
      </c>
      <c r="X71" s="20"/>
      <c r="Y71" s="19"/>
      <c r="Z71" s="22">
        <v>6021333</v>
      </c>
    </row>
    <row r="72" spans="1:26" ht="13.5" hidden="1">
      <c r="A72" s="38" t="s">
        <v>108</v>
      </c>
      <c r="B72" s="18"/>
      <c r="C72" s="18"/>
      <c r="D72" s="19">
        <v>5039255</v>
      </c>
      <c r="E72" s="20">
        <v>5039255</v>
      </c>
      <c r="F72" s="20">
        <v>374530</v>
      </c>
      <c r="G72" s="20">
        <v>374523</v>
      </c>
      <c r="H72" s="20">
        <v>1003948</v>
      </c>
      <c r="I72" s="20">
        <v>1753001</v>
      </c>
      <c r="J72" s="20">
        <v>785126</v>
      </c>
      <c r="K72" s="20">
        <v>845613</v>
      </c>
      <c r="L72" s="20">
        <v>1109156</v>
      </c>
      <c r="M72" s="20">
        <v>2739895</v>
      </c>
      <c r="N72" s="20"/>
      <c r="O72" s="20"/>
      <c r="P72" s="20"/>
      <c r="Q72" s="20"/>
      <c r="R72" s="20"/>
      <c r="S72" s="20"/>
      <c r="T72" s="20"/>
      <c r="U72" s="20"/>
      <c r="V72" s="20">
        <v>4492896</v>
      </c>
      <c r="W72" s="20">
        <v>2519628</v>
      </c>
      <c r="X72" s="20"/>
      <c r="Y72" s="19"/>
      <c r="Z72" s="22">
        <v>5039255</v>
      </c>
    </row>
    <row r="73" spans="1:26" ht="13.5" hidden="1">
      <c r="A73" s="38" t="s">
        <v>109</v>
      </c>
      <c r="B73" s="18"/>
      <c r="C73" s="18"/>
      <c r="D73" s="19">
        <v>6423830</v>
      </c>
      <c r="E73" s="20">
        <v>6423830</v>
      </c>
      <c r="F73" s="20">
        <v>715923</v>
      </c>
      <c r="G73" s="20">
        <v>716007</v>
      </c>
      <c r="H73" s="20">
        <v>83960</v>
      </c>
      <c r="I73" s="20">
        <v>1515890</v>
      </c>
      <c r="J73" s="20">
        <v>67524</v>
      </c>
      <c r="K73" s="20">
        <v>469089</v>
      </c>
      <c r="L73" s="20">
        <v>92031</v>
      </c>
      <c r="M73" s="20">
        <v>628644</v>
      </c>
      <c r="N73" s="20"/>
      <c r="O73" s="20"/>
      <c r="P73" s="20"/>
      <c r="Q73" s="20"/>
      <c r="R73" s="20"/>
      <c r="S73" s="20"/>
      <c r="T73" s="20"/>
      <c r="U73" s="20"/>
      <c r="V73" s="20">
        <v>2144534</v>
      </c>
      <c r="W73" s="20">
        <v>3211915</v>
      </c>
      <c r="X73" s="20"/>
      <c r="Y73" s="19"/>
      <c r="Z73" s="22">
        <v>6423830</v>
      </c>
    </row>
    <row r="74" spans="1:26" ht="13.5" hidden="1">
      <c r="A74" s="38" t="s">
        <v>110</v>
      </c>
      <c r="B74" s="18"/>
      <c r="C74" s="18"/>
      <c r="D74" s="19"/>
      <c r="E74" s="20"/>
      <c r="F74" s="20">
        <v>16718</v>
      </c>
      <c r="G74" s="20">
        <v>17265</v>
      </c>
      <c r="H74" s="20">
        <v>20947</v>
      </c>
      <c r="I74" s="20">
        <v>54930</v>
      </c>
      <c r="J74" s="20">
        <v>15838</v>
      </c>
      <c r="K74" s="20">
        <v>20619</v>
      </c>
      <c r="L74" s="20">
        <v>11503</v>
      </c>
      <c r="M74" s="20">
        <v>47960</v>
      </c>
      <c r="N74" s="20"/>
      <c r="O74" s="20"/>
      <c r="P74" s="20"/>
      <c r="Q74" s="20"/>
      <c r="R74" s="20"/>
      <c r="S74" s="20"/>
      <c r="T74" s="20"/>
      <c r="U74" s="20"/>
      <c r="V74" s="20">
        <v>102890</v>
      </c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>
        <v>997126</v>
      </c>
      <c r="E75" s="29">
        <v>997126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498563</v>
      </c>
      <c r="X75" s="29"/>
      <c r="Y75" s="28"/>
      <c r="Z75" s="30">
        <v>997126</v>
      </c>
    </row>
    <row r="76" spans="1:26" ht="13.5" hidden="1">
      <c r="A76" s="41" t="s">
        <v>113</v>
      </c>
      <c r="B76" s="31"/>
      <c r="C76" s="31"/>
      <c r="D76" s="32">
        <v>63731447</v>
      </c>
      <c r="E76" s="33">
        <v>63731447</v>
      </c>
      <c r="F76" s="33">
        <v>5740843</v>
      </c>
      <c r="G76" s="33">
        <v>4705827</v>
      </c>
      <c r="H76" s="33">
        <v>4755770</v>
      </c>
      <c r="I76" s="33">
        <v>15202440</v>
      </c>
      <c r="J76" s="33">
        <v>4977560</v>
      </c>
      <c r="K76" s="33">
        <v>6134464</v>
      </c>
      <c r="L76" s="33">
        <v>4690471</v>
      </c>
      <c r="M76" s="33">
        <v>15802495</v>
      </c>
      <c r="N76" s="33"/>
      <c r="O76" s="33"/>
      <c r="P76" s="33"/>
      <c r="Q76" s="33"/>
      <c r="R76" s="33"/>
      <c r="S76" s="33"/>
      <c r="T76" s="33"/>
      <c r="U76" s="33"/>
      <c r="V76" s="33">
        <v>31004935</v>
      </c>
      <c r="W76" s="33">
        <v>32462980</v>
      </c>
      <c r="X76" s="33"/>
      <c r="Y76" s="32"/>
      <c r="Z76" s="34">
        <v>63731447</v>
      </c>
    </row>
    <row r="77" spans="1:26" ht="13.5" hidden="1">
      <c r="A77" s="36" t="s">
        <v>31</v>
      </c>
      <c r="B77" s="18"/>
      <c r="C77" s="18"/>
      <c r="D77" s="19">
        <v>10174338</v>
      </c>
      <c r="E77" s="20">
        <v>10174338</v>
      </c>
      <c r="F77" s="20">
        <v>862825</v>
      </c>
      <c r="G77" s="20">
        <v>851184</v>
      </c>
      <c r="H77" s="20">
        <v>851184</v>
      </c>
      <c r="I77" s="20">
        <v>2565193</v>
      </c>
      <c r="J77" s="20">
        <v>721803</v>
      </c>
      <c r="K77" s="20">
        <v>979427</v>
      </c>
      <c r="L77" s="20">
        <v>914880</v>
      </c>
      <c r="M77" s="20">
        <v>2616110</v>
      </c>
      <c r="N77" s="20"/>
      <c r="O77" s="20"/>
      <c r="P77" s="20"/>
      <c r="Q77" s="20"/>
      <c r="R77" s="20"/>
      <c r="S77" s="20"/>
      <c r="T77" s="20"/>
      <c r="U77" s="20"/>
      <c r="V77" s="20">
        <v>5181303</v>
      </c>
      <c r="W77" s="20">
        <v>5087166</v>
      </c>
      <c r="X77" s="20"/>
      <c r="Y77" s="19"/>
      <c r="Z77" s="22">
        <v>10174338</v>
      </c>
    </row>
    <row r="78" spans="1:26" ht="13.5" hidden="1">
      <c r="A78" s="37" t="s">
        <v>32</v>
      </c>
      <c r="B78" s="18"/>
      <c r="C78" s="18"/>
      <c r="D78" s="19">
        <v>52559983</v>
      </c>
      <c r="E78" s="20">
        <v>52559983</v>
      </c>
      <c r="F78" s="20">
        <v>4878018</v>
      </c>
      <c r="G78" s="20">
        <v>3854643</v>
      </c>
      <c r="H78" s="20">
        <v>3904586</v>
      </c>
      <c r="I78" s="20">
        <v>12637247</v>
      </c>
      <c r="J78" s="20">
        <v>4255757</v>
      </c>
      <c r="K78" s="20">
        <v>5155037</v>
      </c>
      <c r="L78" s="20">
        <v>3775591</v>
      </c>
      <c r="M78" s="20">
        <v>13186385</v>
      </c>
      <c r="N78" s="20"/>
      <c r="O78" s="20"/>
      <c r="P78" s="20"/>
      <c r="Q78" s="20"/>
      <c r="R78" s="20"/>
      <c r="S78" s="20"/>
      <c r="T78" s="20"/>
      <c r="U78" s="20"/>
      <c r="V78" s="20">
        <v>25823632</v>
      </c>
      <c r="W78" s="20">
        <v>26877250</v>
      </c>
      <c r="X78" s="20"/>
      <c r="Y78" s="19"/>
      <c r="Z78" s="22">
        <v>52559983</v>
      </c>
    </row>
    <row r="79" spans="1:26" ht="13.5" hidden="1">
      <c r="A79" s="38" t="s">
        <v>106</v>
      </c>
      <c r="B79" s="18"/>
      <c r="C79" s="18"/>
      <c r="D79" s="19">
        <v>35075565</v>
      </c>
      <c r="E79" s="20">
        <v>35075565</v>
      </c>
      <c r="F79" s="20">
        <v>2333185</v>
      </c>
      <c r="G79" s="20">
        <v>2159133</v>
      </c>
      <c r="H79" s="20">
        <v>2087027</v>
      </c>
      <c r="I79" s="20">
        <v>6579345</v>
      </c>
      <c r="J79" s="20">
        <v>3172427</v>
      </c>
      <c r="K79" s="20">
        <v>2740806</v>
      </c>
      <c r="L79" s="20">
        <v>2018240</v>
      </c>
      <c r="M79" s="20">
        <v>7931473</v>
      </c>
      <c r="N79" s="20"/>
      <c r="O79" s="20"/>
      <c r="P79" s="20"/>
      <c r="Q79" s="20"/>
      <c r="R79" s="20"/>
      <c r="S79" s="20"/>
      <c r="T79" s="20"/>
      <c r="U79" s="20"/>
      <c r="V79" s="20">
        <v>14510818</v>
      </c>
      <c r="W79" s="20">
        <v>18034684</v>
      </c>
      <c r="X79" s="20"/>
      <c r="Y79" s="19"/>
      <c r="Z79" s="22">
        <v>35075565</v>
      </c>
    </row>
    <row r="80" spans="1:26" ht="13.5" hidden="1">
      <c r="A80" s="38" t="s">
        <v>107</v>
      </c>
      <c r="B80" s="18"/>
      <c r="C80" s="18"/>
      <c r="D80" s="19">
        <v>6021333</v>
      </c>
      <c r="E80" s="20">
        <v>6021333</v>
      </c>
      <c r="F80" s="20">
        <v>449229</v>
      </c>
      <c r="G80" s="20">
        <v>572104</v>
      </c>
      <c r="H80" s="20">
        <v>687024</v>
      </c>
      <c r="I80" s="20">
        <v>1708357</v>
      </c>
      <c r="J80" s="20">
        <v>208330</v>
      </c>
      <c r="K80" s="20">
        <v>1099529</v>
      </c>
      <c r="L80" s="20">
        <v>532475</v>
      </c>
      <c r="M80" s="20">
        <v>1840334</v>
      </c>
      <c r="N80" s="20"/>
      <c r="O80" s="20"/>
      <c r="P80" s="20"/>
      <c r="Q80" s="20"/>
      <c r="R80" s="20"/>
      <c r="S80" s="20"/>
      <c r="T80" s="20"/>
      <c r="U80" s="20"/>
      <c r="V80" s="20">
        <v>3548691</v>
      </c>
      <c r="W80" s="20">
        <v>3111024</v>
      </c>
      <c r="X80" s="20"/>
      <c r="Y80" s="19"/>
      <c r="Z80" s="22">
        <v>6021333</v>
      </c>
    </row>
    <row r="81" spans="1:26" ht="13.5" hidden="1">
      <c r="A81" s="38" t="s">
        <v>108</v>
      </c>
      <c r="B81" s="18"/>
      <c r="C81" s="18"/>
      <c r="D81" s="19">
        <v>5039255</v>
      </c>
      <c r="E81" s="20">
        <v>5039255</v>
      </c>
      <c r="F81" s="20">
        <v>1005151</v>
      </c>
      <c r="G81" s="20">
        <v>1005720</v>
      </c>
      <c r="H81" s="20">
        <v>1003949</v>
      </c>
      <c r="I81" s="20">
        <v>3014820</v>
      </c>
      <c r="J81" s="20">
        <v>785126</v>
      </c>
      <c r="K81" s="20">
        <v>845613</v>
      </c>
      <c r="L81" s="20">
        <v>1109156</v>
      </c>
      <c r="M81" s="20">
        <v>2739895</v>
      </c>
      <c r="N81" s="20"/>
      <c r="O81" s="20"/>
      <c r="P81" s="20"/>
      <c r="Q81" s="20"/>
      <c r="R81" s="20"/>
      <c r="S81" s="20"/>
      <c r="T81" s="20"/>
      <c r="U81" s="20"/>
      <c r="V81" s="20">
        <v>5754715</v>
      </c>
      <c r="W81" s="20">
        <v>2519628</v>
      </c>
      <c r="X81" s="20"/>
      <c r="Y81" s="19"/>
      <c r="Z81" s="22">
        <v>5039255</v>
      </c>
    </row>
    <row r="82" spans="1:26" ht="13.5" hidden="1">
      <c r="A82" s="38" t="s">
        <v>109</v>
      </c>
      <c r="B82" s="18"/>
      <c r="C82" s="18"/>
      <c r="D82" s="19">
        <v>6423830</v>
      </c>
      <c r="E82" s="20">
        <v>6423830</v>
      </c>
      <c r="F82" s="20">
        <v>85302</v>
      </c>
      <c r="G82" s="20">
        <v>85110</v>
      </c>
      <c r="H82" s="20">
        <v>83961</v>
      </c>
      <c r="I82" s="20">
        <v>254373</v>
      </c>
      <c r="J82" s="20">
        <v>67524</v>
      </c>
      <c r="K82" s="20">
        <v>469089</v>
      </c>
      <c r="L82" s="20">
        <v>92036</v>
      </c>
      <c r="M82" s="20">
        <v>628649</v>
      </c>
      <c r="N82" s="20"/>
      <c r="O82" s="20"/>
      <c r="P82" s="20"/>
      <c r="Q82" s="20"/>
      <c r="R82" s="20"/>
      <c r="S82" s="20"/>
      <c r="T82" s="20"/>
      <c r="U82" s="20"/>
      <c r="V82" s="20">
        <v>883022</v>
      </c>
      <c r="W82" s="20">
        <v>3211914</v>
      </c>
      <c r="X82" s="20"/>
      <c r="Y82" s="19"/>
      <c r="Z82" s="22">
        <v>6423830</v>
      </c>
    </row>
    <row r="83" spans="1:26" ht="13.5" hidden="1">
      <c r="A83" s="38" t="s">
        <v>110</v>
      </c>
      <c r="B83" s="18"/>
      <c r="C83" s="18"/>
      <c r="D83" s="19"/>
      <c r="E83" s="20"/>
      <c r="F83" s="20">
        <v>1005151</v>
      </c>
      <c r="G83" s="20">
        <v>32576</v>
      </c>
      <c r="H83" s="20">
        <v>42625</v>
      </c>
      <c r="I83" s="20">
        <v>1080352</v>
      </c>
      <c r="J83" s="20">
        <v>22350</v>
      </c>
      <c r="K83" s="20"/>
      <c r="L83" s="20">
        <v>23684</v>
      </c>
      <c r="M83" s="20">
        <v>46034</v>
      </c>
      <c r="N83" s="20"/>
      <c r="O83" s="20"/>
      <c r="P83" s="20"/>
      <c r="Q83" s="20"/>
      <c r="R83" s="20"/>
      <c r="S83" s="20"/>
      <c r="T83" s="20"/>
      <c r="U83" s="20"/>
      <c r="V83" s="20">
        <v>1126386</v>
      </c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>
        <v>997126</v>
      </c>
      <c r="E84" s="29">
        <v>997126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498564</v>
      </c>
      <c r="X84" s="29"/>
      <c r="Y84" s="28"/>
      <c r="Z84" s="30">
        <v>997126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42" t="s">
        <v>73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142882788</v>
      </c>
      <c r="E5" s="64">
        <v>142882788</v>
      </c>
      <c r="F5" s="64">
        <v>11299088</v>
      </c>
      <c r="G5" s="64">
        <v>11661207</v>
      </c>
      <c r="H5" s="64">
        <v>11429027</v>
      </c>
      <c r="I5" s="64">
        <v>34389322</v>
      </c>
      <c r="J5" s="64">
        <v>11729588</v>
      </c>
      <c r="K5" s="64">
        <v>0</v>
      </c>
      <c r="L5" s="64">
        <v>10279526</v>
      </c>
      <c r="M5" s="64">
        <v>22009114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56398436</v>
      </c>
      <c r="W5" s="64">
        <v>71441394</v>
      </c>
      <c r="X5" s="64">
        <v>-15042958</v>
      </c>
      <c r="Y5" s="65">
        <v>-21.06</v>
      </c>
      <c r="Z5" s="66">
        <v>142882788</v>
      </c>
    </row>
    <row r="6" spans="1:26" ht="13.5">
      <c r="A6" s="62" t="s">
        <v>32</v>
      </c>
      <c r="B6" s="18">
        <v>0</v>
      </c>
      <c r="C6" s="18">
        <v>0</v>
      </c>
      <c r="D6" s="63">
        <v>164980047</v>
      </c>
      <c r="E6" s="64">
        <v>164980047</v>
      </c>
      <c r="F6" s="64">
        <v>9945612</v>
      </c>
      <c r="G6" s="64">
        <v>7765002</v>
      </c>
      <c r="H6" s="64">
        <v>10880554</v>
      </c>
      <c r="I6" s="64">
        <v>28591168</v>
      </c>
      <c r="J6" s="64">
        <v>10931014</v>
      </c>
      <c r="K6" s="64">
        <v>0</v>
      </c>
      <c r="L6" s="64">
        <v>10071070</v>
      </c>
      <c r="M6" s="64">
        <v>21002084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49593252</v>
      </c>
      <c r="W6" s="64">
        <v>82490024</v>
      </c>
      <c r="X6" s="64">
        <v>-32896772</v>
      </c>
      <c r="Y6" s="65">
        <v>-39.88</v>
      </c>
      <c r="Z6" s="66">
        <v>164980047</v>
      </c>
    </row>
    <row r="7" spans="1:26" ht="13.5">
      <c r="A7" s="62" t="s">
        <v>33</v>
      </c>
      <c r="B7" s="18">
        <v>0</v>
      </c>
      <c r="C7" s="18">
        <v>0</v>
      </c>
      <c r="D7" s="63">
        <v>1000100</v>
      </c>
      <c r="E7" s="64">
        <v>1000100</v>
      </c>
      <c r="F7" s="64">
        <v>0</v>
      </c>
      <c r="G7" s="64">
        <v>0</v>
      </c>
      <c r="H7" s="64">
        <v>17126</v>
      </c>
      <c r="I7" s="64">
        <v>17126</v>
      </c>
      <c r="J7" s="64">
        <v>13925</v>
      </c>
      <c r="K7" s="64">
        <v>0</v>
      </c>
      <c r="L7" s="64">
        <v>0</v>
      </c>
      <c r="M7" s="64">
        <v>13925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31051</v>
      </c>
      <c r="W7" s="64">
        <v>500050</v>
      </c>
      <c r="X7" s="64">
        <v>-468999</v>
      </c>
      <c r="Y7" s="65">
        <v>-93.79</v>
      </c>
      <c r="Z7" s="66">
        <v>1000100</v>
      </c>
    </row>
    <row r="8" spans="1:26" ht="13.5">
      <c r="A8" s="62" t="s">
        <v>34</v>
      </c>
      <c r="B8" s="18">
        <v>0</v>
      </c>
      <c r="C8" s="18">
        <v>0</v>
      </c>
      <c r="D8" s="63">
        <v>162916000</v>
      </c>
      <c r="E8" s="64">
        <v>162916000</v>
      </c>
      <c r="F8" s="64">
        <v>39118000</v>
      </c>
      <c r="G8" s="64">
        <v>2378000</v>
      </c>
      <c r="H8" s="64">
        <v>17039000</v>
      </c>
      <c r="I8" s="64">
        <v>58535000</v>
      </c>
      <c r="J8" s="64">
        <v>0</v>
      </c>
      <c r="K8" s="64">
        <v>0</v>
      </c>
      <c r="L8" s="64">
        <v>40274000</v>
      </c>
      <c r="M8" s="64">
        <v>40274000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98809000</v>
      </c>
      <c r="W8" s="64">
        <v>81458000</v>
      </c>
      <c r="X8" s="64">
        <v>17351000</v>
      </c>
      <c r="Y8" s="65">
        <v>21.3</v>
      </c>
      <c r="Z8" s="66">
        <v>162916000</v>
      </c>
    </row>
    <row r="9" spans="1:26" ht="13.5">
      <c r="A9" s="62" t="s">
        <v>35</v>
      </c>
      <c r="B9" s="18">
        <v>0</v>
      </c>
      <c r="C9" s="18">
        <v>0</v>
      </c>
      <c r="D9" s="63">
        <v>28092300</v>
      </c>
      <c r="E9" s="64">
        <v>28092300</v>
      </c>
      <c r="F9" s="64">
        <v>2897768</v>
      </c>
      <c r="G9" s="64">
        <v>2372055</v>
      </c>
      <c r="H9" s="64">
        <v>1734862</v>
      </c>
      <c r="I9" s="64">
        <v>7004685</v>
      </c>
      <c r="J9" s="64">
        <v>2142532</v>
      </c>
      <c r="K9" s="64">
        <v>0</v>
      </c>
      <c r="L9" s="64">
        <v>1944627</v>
      </c>
      <c r="M9" s="64">
        <v>4087159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11091844</v>
      </c>
      <c r="W9" s="64">
        <v>14046150</v>
      </c>
      <c r="X9" s="64">
        <v>-2954306</v>
      </c>
      <c r="Y9" s="65">
        <v>-21.03</v>
      </c>
      <c r="Z9" s="66">
        <v>28092300</v>
      </c>
    </row>
    <row r="10" spans="1:26" ht="25.5">
      <c r="A10" s="67" t="s">
        <v>98</v>
      </c>
      <c r="B10" s="68">
        <f>SUM(B5:B9)</f>
        <v>0</v>
      </c>
      <c r="C10" s="68">
        <f>SUM(C5:C9)</f>
        <v>0</v>
      </c>
      <c r="D10" s="69">
        <f aca="true" t="shared" si="0" ref="D10:Z10">SUM(D5:D9)</f>
        <v>499871235</v>
      </c>
      <c r="E10" s="70">
        <f t="shared" si="0"/>
        <v>499871235</v>
      </c>
      <c r="F10" s="70">
        <f t="shared" si="0"/>
        <v>63260468</v>
      </c>
      <c r="G10" s="70">
        <f t="shared" si="0"/>
        <v>24176264</v>
      </c>
      <c r="H10" s="70">
        <f t="shared" si="0"/>
        <v>41100569</v>
      </c>
      <c r="I10" s="70">
        <f t="shared" si="0"/>
        <v>128537301</v>
      </c>
      <c r="J10" s="70">
        <f t="shared" si="0"/>
        <v>24817059</v>
      </c>
      <c r="K10" s="70">
        <f t="shared" si="0"/>
        <v>0</v>
      </c>
      <c r="L10" s="70">
        <f t="shared" si="0"/>
        <v>62569223</v>
      </c>
      <c r="M10" s="70">
        <f t="shared" si="0"/>
        <v>87386282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215923583</v>
      </c>
      <c r="W10" s="70">
        <f t="shared" si="0"/>
        <v>249935618</v>
      </c>
      <c r="X10" s="70">
        <f t="shared" si="0"/>
        <v>-34012035</v>
      </c>
      <c r="Y10" s="71">
        <f>+IF(W10&lt;&gt;0,(X10/W10)*100,0)</f>
        <v>-13.608318523052604</v>
      </c>
      <c r="Z10" s="72">
        <f t="shared" si="0"/>
        <v>499871235</v>
      </c>
    </row>
    <row r="11" spans="1:26" ht="13.5">
      <c r="A11" s="62" t="s">
        <v>36</v>
      </c>
      <c r="B11" s="18">
        <v>0</v>
      </c>
      <c r="C11" s="18">
        <v>0</v>
      </c>
      <c r="D11" s="63">
        <v>196177116</v>
      </c>
      <c r="E11" s="64">
        <v>196177116</v>
      </c>
      <c r="F11" s="64">
        <v>14983045</v>
      </c>
      <c r="G11" s="64">
        <v>14395658</v>
      </c>
      <c r="H11" s="64">
        <v>14964617</v>
      </c>
      <c r="I11" s="64">
        <v>44343320</v>
      </c>
      <c r="J11" s="64">
        <v>14775473</v>
      </c>
      <c r="K11" s="64">
        <v>0</v>
      </c>
      <c r="L11" s="64">
        <v>14692767</v>
      </c>
      <c r="M11" s="64">
        <v>29468240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73811560</v>
      </c>
      <c r="W11" s="64">
        <v>98088558</v>
      </c>
      <c r="X11" s="64">
        <v>-24276998</v>
      </c>
      <c r="Y11" s="65">
        <v>-24.75</v>
      </c>
      <c r="Z11" s="66">
        <v>196177116</v>
      </c>
    </row>
    <row r="12" spans="1:26" ht="13.5">
      <c r="A12" s="62" t="s">
        <v>37</v>
      </c>
      <c r="B12" s="18">
        <v>0</v>
      </c>
      <c r="C12" s="18">
        <v>0</v>
      </c>
      <c r="D12" s="63">
        <v>19401944</v>
      </c>
      <c r="E12" s="64">
        <v>19401944</v>
      </c>
      <c r="F12" s="64">
        <v>1499316</v>
      </c>
      <c r="G12" s="64">
        <v>1499316</v>
      </c>
      <c r="H12" s="64">
        <v>1538800</v>
      </c>
      <c r="I12" s="64">
        <v>4537432</v>
      </c>
      <c r="J12" s="64">
        <v>1503096</v>
      </c>
      <c r="K12" s="64">
        <v>0</v>
      </c>
      <c r="L12" s="64">
        <v>1503129</v>
      </c>
      <c r="M12" s="64">
        <v>3006225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7543657</v>
      </c>
      <c r="W12" s="64">
        <v>9700972</v>
      </c>
      <c r="X12" s="64">
        <v>-2157315</v>
      </c>
      <c r="Y12" s="65">
        <v>-22.24</v>
      </c>
      <c r="Z12" s="66">
        <v>19401944</v>
      </c>
    </row>
    <row r="13" spans="1:26" ht="13.5">
      <c r="A13" s="62" t="s">
        <v>99</v>
      </c>
      <c r="B13" s="18">
        <v>0</v>
      </c>
      <c r="C13" s="18">
        <v>0</v>
      </c>
      <c r="D13" s="63">
        <v>13504000</v>
      </c>
      <c r="E13" s="64">
        <v>13504000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6752000</v>
      </c>
      <c r="X13" s="64">
        <v>-6752000</v>
      </c>
      <c r="Y13" s="65">
        <v>-100</v>
      </c>
      <c r="Z13" s="66">
        <v>13504000</v>
      </c>
    </row>
    <row r="14" spans="1:26" ht="13.5">
      <c r="A14" s="62" t="s">
        <v>38</v>
      </c>
      <c r="B14" s="18">
        <v>0</v>
      </c>
      <c r="C14" s="18">
        <v>0</v>
      </c>
      <c r="D14" s="63">
        <v>3400000</v>
      </c>
      <c r="E14" s="64">
        <v>3400000</v>
      </c>
      <c r="F14" s="64">
        <v>996943</v>
      </c>
      <c r="G14" s="64">
        <v>135425</v>
      </c>
      <c r="H14" s="64">
        <v>-825034</v>
      </c>
      <c r="I14" s="64">
        <v>307334</v>
      </c>
      <c r="J14" s="64">
        <v>0</v>
      </c>
      <c r="K14" s="64">
        <v>0</v>
      </c>
      <c r="L14" s="64">
        <v>79073</v>
      </c>
      <c r="M14" s="64">
        <v>79073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386407</v>
      </c>
      <c r="W14" s="64">
        <v>1700000</v>
      </c>
      <c r="X14" s="64">
        <v>-1313593</v>
      </c>
      <c r="Y14" s="65">
        <v>-77.27</v>
      </c>
      <c r="Z14" s="66">
        <v>3400000</v>
      </c>
    </row>
    <row r="15" spans="1:26" ht="13.5">
      <c r="A15" s="62" t="s">
        <v>39</v>
      </c>
      <c r="B15" s="18">
        <v>0</v>
      </c>
      <c r="C15" s="18">
        <v>0</v>
      </c>
      <c r="D15" s="63">
        <v>60400000</v>
      </c>
      <c r="E15" s="64">
        <v>60400000</v>
      </c>
      <c r="F15" s="64">
        <v>354684</v>
      </c>
      <c r="G15" s="64">
        <v>1312070</v>
      </c>
      <c r="H15" s="64">
        <v>2777323</v>
      </c>
      <c r="I15" s="64">
        <v>4444077</v>
      </c>
      <c r="J15" s="64">
        <v>3565476</v>
      </c>
      <c r="K15" s="64">
        <v>0</v>
      </c>
      <c r="L15" s="64">
        <v>9688147</v>
      </c>
      <c r="M15" s="64">
        <v>13253623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17697700</v>
      </c>
      <c r="W15" s="64">
        <v>30200000</v>
      </c>
      <c r="X15" s="64">
        <v>-12502300</v>
      </c>
      <c r="Y15" s="65">
        <v>-41.4</v>
      </c>
      <c r="Z15" s="66">
        <v>60400000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0</v>
      </c>
      <c r="C17" s="18">
        <v>0</v>
      </c>
      <c r="D17" s="63">
        <v>186759000</v>
      </c>
      <c r="E17" s="64">
        <v>186759000</v>
      </c>
      <c r="F17" s="64">
        <v>3419308</v>
      </c>
      <c r="G17" s="64">
        <v>6600413</v>
      </c>
      <c r="H17" s="64">
        <v>9677926</v>
      </c>
      <c r="I17" s="64">
        <v>19697647</v>
      </c>
      <c r="J17" s="64">
        <v>9609414</v>
      </c>
      <c r="K17" s="64">
        <v>0</v>
      </c>
      <c r="L17" s="64">
        <v>7619719</v>
      </c>
      <c r="M17" s="64">
        <v>17229133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36926780</v>
      </c>
      <c r="W17" s="64">
        <v>93379500</v>
      </c>
      <c r="X17" s="64">
        <v>-56452720</v>
      </c>
      <c r="Y17" s="65">
        <v>-60.46</v>
      </c>
      <c r="Z17" s="66">
        <v>186759000</v>
      </c>
    </row>
    <row r="18" spans="1:26" ht="13.5">
      <c r="A18" s="74" t="s">
        <v>42</v>
      </c>
      <c r="B18" s="75">
        <f>SUM(B11:B17)</f>
        <v>0</v>
      </c>
      <c r="C18" s="75">
        <f>SUM(C11:C17)</f>
        <v>0</v>
      </c>
      <c r="D18" s="76">
        <f aca="true" t="shared" si="1" ref="D18:Z18">SUM(D11:D17)</f>
        <v>479642060</v>
      </c>
      <c r="E18" s="77">
        <f t="shared" si="1"/>
        <v>479642060</v>
      </c>
      <c r="F18" s="77">
        <f t="shared" si="1"/>
        <v>21253296</v>
      </c>
      <c r="G18" s="77">
        <f t="shared" si="1"/>
        <v>23942882</v>
      </c>
      <c r="H18" s="77">
        <f t="shared" si="1"/>
        <v>28133632</v>
      </c>
      <c r="I18" s="77">
        <f t="shared" si="1"/>
        <v>73329810</v>
      </c>
      <c r="J18" s="77">
        <f t="shared" si="1"/>
        <v>29453459</v>
      </c>
      <c r="K18" s="77">
        <f t="shared" si="1"/>
        <v>0</v>
      </c>
      <c r="L18" s="77">
        <f t="shared" si="1"/>
        <v>33582835</v>
      </c>
      <c r="M18" s="77">
        <f t="shared" si="1"/>
        <v>63036294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136366104</v>
      </c>
      <c r="W18" s="77">
        <f t="shared" si="1"/>
        <v>239821030</v>
      </c>
      <c r="X18" s="77">
        <f t="shared" si="1"/>
        <v>-103454926</v>
      </c>
      <c r="Y18" s="71">
        <f>+IF(W18&lt;&gt;0,(X18/W18)*100,0)</f>
        <v>-43.138387821952065</v>
      </c>
      <c r="Z18" s="78">
        <f t="shared" si="1"/>
        <v>479642060</v>
      </c>
    </row>
    <row r="19" spans="1:26" ht="13.5">
      <c r="A19" s="74" t="s">
        <v>43</v>
      </c>
      <c r="B19" s="79">
        <f>+B10-B18</f>
        <v>0</v>
      </c>
      <c r="C19" s="79">
        <f>+C10-C18</f>
        <v>0</v>
      </c>
      <c r="D19" s="80">
        <f aca="true" t="shared" si="2" ref="D19:Z19">+D10-D18</f>
        <v>20229175</v>
      </c>
      <c r="E19" s="81">
        <f t="shared" si="2"/>
        <v>20229175</v>
      </c>
      <c r="F19" s="81">
        <f t="shared" si="2"/>
        <v>42007172</v>
      </c>
      <c r="G19" s="81">
        <f t="shared" si="2"/>
        <v>233382</v>
      </c>
      <c r="H19" s="81">
        <f t="shared" si="2"/>
        <v>12966937</v>
      </c>
      <c r="I19" s="81">
        <f t="shared" si="2"/>
        <v>55207491</v>
      </c>
      <c r="J19" s="81">
        <f t="shared" si="2"/>
        <v>-4636400</v>
      </c>
      <c r="K19" s="81">
        <f t="shared" si="2"/>
        <v>0</v>
      </c>
      <c r="L19" s="81">
        <f t="shared" si="2"/>
        <v>28986388</v>
      </c>
      <c r="M19" s="81">
        <f t="shared" si="2"/>
        <v>24349988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79557479</v>
      </c>
      <c r="W19" s="81">
        <f>IF(E10=E18,0,W10-W18)</f>
        <v>10114588</v>
      </c>
      <c r="X19" s="81">
        <f t="shared" si="2"/>
        <v>69442891</v>
      </c>
      <c r="Y19" s="82">
        <f>+IF(W19&lt;&gt;0,(X19/W19)*100,0)</f>
        <v>686.5617363752235</v>
      </c>
      <c r="Z19" s="83">
        <f t="shared" si="2"/>
        <v>20229175</v>
      </c>
    </row>
    <row r="20" spans="1:26" ht="13.5">
      <c r="A20" s="62" t="s">
        <v>44</v>
      </c>
      <c r="B20" s="18">
        <v>0</v>
      </c>
      <c r="C20" s="18">
        <v>0</v>
      </c>
      <c r="D20" s="63">
        <v>55039000</v>
      </c>
      <c r="E20" s="64">
        <v>55039000</v>
      </c>
      <c r="F20" s="64">
        <v>4000000</v>
      </c>
      <c r="G20" s="64">
        <v>0</v>
      </c>
      <c r="H20" s="64">
        <v>0</v>
      </c>
      <c r="I20" s="64">
        <v>4000000</v>
      </c>
      <c r="J20" s="64">
        <v>12000000</v>
      </c>
      <c r="K20" s="64">
        <v>0</v>
      </c>
      <c r="L20" s="64">
        <v>0</v>
      </c>
      <c r="M20" s="64">
        <v>12000000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16000000</v>
      </c>
      <c r="W20" s="64">
        <v>27519500</v>
      </c>
      <c r="X20" s="64">
        <v>-11519500</v>
      </c>
      <c r="Y20" s="65">
        <v>-41.86</v>
      </c>
      <c r="Z20" s="66">
        <v>55039000</v>
      </c>
    </row>
    <row r="21" spans="1:26" ht="13.5">
      <c r="A21" s="62" t="s">
        <v>100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101</v>
      </c>
      <c r="B22" s="90">
        <f>SUM(B19:B21)</f>
        <v>0</v>
      </c>
      <c r="C22" s="90">
        <f>SUM(C19:C21)</f>
        <v>0</v>
      </c>
      <c r="D22" s="91">
        <f aca="true" t="shared" si="3" ref="D22:Z22">SUM(D19:D21)</f>
        <v>75268175</v>
      </c>
      <c r="E22" s="92">
        <f t="shared" si="3"/>
        <v>75268175</v>
      </c>
      <c r="F22" s="92">
        <f t="shared" si="3"/>
        <v>46007172</v>
      </c>
      <c r="G22" s="92">
        <f t="shared" si="3"/>
        <v>233382</v>
      </c>
      <c r="H22" s="92">
        <f t="shared" si="3"/>
        <v>12966937</v>
      </c>
      <c r="I22" s="92">
        <f t="shared" si="3"/>
        <v>59207491</v>
      </c>
      <c r="J22" s="92">
        <f t="shared" si="3"/>
        <v>7363600</v>
      </c>
      <c r="K22" s="92">
        <f t="shared" si="3"/>
        <v>0</v>
      </c>
      <c r="L22" s="92">
        <f t="shared" si="3"/>
        <v>28986388</v>
      </c>
      <c r="M22" s="92">
        <f t="shared" si="3"/>
        <v>36349988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95557479</v>
      </c>
      <c r="W22" s="92">
        <f t="shared" si="3"/>
        <v>37634088</v>
      </c>
      <c r="X22" s="92">
        <f t="shared" si="3"/>
        <v>57923391</v>
      </c>
      <c r="Y22" s="93">
        <f>+IF(W22&lt;&gt;0,(X22/W22)*100,0)</f>
        <v>153.91203581178848</v>
      </c>
      <c r="Z22" s="94">
        <f t="shared" si="3"/>
        <v>75268175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0</v>
      </c>
      <c r="C24" s="79">
        <f>SUM(C22:C23)</f>
        <v>0</v>
      </c>
      <c r="D24" s="80">
        <f aca="true" t="shared" si="4" ref="D24:Z24">SUM(D22:D23)</f>
        <v>75268175</v>
      </c>
      <c r="E24" s="81">
        <f t="shared" si="4"/>
        <v>75268175</v>
      </c>
      <c r="F24" s="81">
        <f t="shared" si="4"/>
        <v>46007172</v>
      </c>
      <c r="G24" s="81">
        <f t="shared" si="4"/>
        <v>233382</v>
      </c>
      <c r="H24" s="81">
        <f t="shared" si="4"/>
        <v>12966937</v>
      </c>
      <c r="I24" s="81">
        <f t="shared" si="4"/>
        <v>59207491</v>
      </c>
      <c r="J24" s="81">
        <f t="shared" si="4"/>
        <v>7363600</v>
      </c>
      <c r="K24" s="81">
        <f t="shared" si="4"/>
        <v>0</v>
      </c>
      <c r="L24" s="81">
        <f t="shared" si="4"/>
        <v>28986388</v>
      </c>
      <c r="M24" s="81">
        <f t="shared" si="4"/>
        <v>36349988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95557479</v>
      </c>
      <c r="W24" s="81">
        <f t="shared" si="4"/>
        <v>37634088</v>
      </c>
      <c r="X24" s="81">
        <f t="shared" si="4"/>
        <v>57923391</v>
      </c>
      <c r="Y24" s="82">
        <f>+IF(W24&lt;&gt;0,(X24/W24)*100,0)</f>
        <v>153.91203581178848</v>
      </c>
      <c r="Z24" s="83">
        <f t="shared" si="4"/>
        <v>75268175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102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78268000</v>
      </c>
      <c r="E27" s="104">
        <v>78268000</v>
      </c>
      <c r="F27" s="104">
        <v>285008</v>
      </c>
      <c r="G27" s="104">
        <v>2646620</v>
      </c>
      <c r="H27" s="104">
        <v>5295277</v>
      </c>
      <c r="I27" s="104">
        <v>8226905</v>
      </c>
      <c r="J27" s="104">
        <v>5003728</v>
      </c>
      <c r="K27" s="104">
        <v>2893043</v>
      </c>
      <c r="L27" s="104">
        <v>0</v>
      </c>
      <c r="M27" s="104">
        <v>7896771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16123676</v>
      </c>
      <c r="W27" s="104">
        <v>39134000</v>
      </c>
      <c r="X27" s="104">
        <v>-23010324</v>
      </c>
      <c r="Y27" s="105">
        <v>-58.8</v>
      </c>
      <c r="Z27" s="106">
        <v>78268000</v>
      </c>
    </row>
    <row r="28" spans="1:26" ht="13.5">
      <c r="A28" s="107" t="s">
        <v>44</v>
      </c>
      <c r="B28" s="18">
        <v>0</v>
      </c>
      <c r="C28" s="18">
        <v>0</v>
      </c>
      <c r="D28" s="63">
        <v>55039000</v>
      </c>
      <c r="E28" s="64">
        <v>55039000</v>
      </c>
      <c r="F28" s="64">
        <v>285008</v>
      </c>
      <c r="G28" s="64">
        <v>2646620</v>
      </c>
      <c r="H28" s="64">
        <v>5212927</v>
      </c>
      <c r="I28" s="64">
        <v>8144555</v>
      </c>
      <c r="J28" s="64">
        <v>3703273</v>
      </c>
      <c r="K28" s="64">
        <v>2891265</v>
      </c>
      <c r="L28" s="64">
        <v>0</v>
      </c>
      <c r="M28" s="64">
        <v>6594538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14739093</v>
      </c>
      <c r="W28" s="64">
        <v>27519500</v>
      </c>
      <c r="X28" s="64">
        <v>-12780407</v>
      </c>
      <c r="Y28" s="65">
        <v>-46.44</v>
      </c>
      <c r="Z28" s="66">
        <v>55039000</v>
      </c>
    </row>
    <row r="29" spans="1:26" ht="13.5">
      <c r="A29" s="62" t="s">
        <v>103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3000000</v>
      </c>
      <c r="E30" s="64">
        <v>3000000</v>
      </c>
      <c r="F30" s="64">
        <v>0</v>
      </c>
      <c r="G30" s="64">
        <v>0</v>
      </c>
      <c r="H30" s="64">
        <v>0</v>
      </c>
      <c r="I30" s="64">
        <v>0</v>
      </c>
      <c r="J30" s="64">
        <v>439804</v>
      </c>
      <c r="K30" s="64">
        <v>0</v>
      </c>
      <c r="L30" s="64">
        <v>0</v>
      </c>
      <c r="M30" s="64">
        <v>439804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439804</v>
      </c>
      <c r="W30" s="64">
        <v>1500000</v>
      </c>
      <c r="X30" s="64">
        <v>-1060196</v>
      </c>
      <c r="Y30" s="65">
        <v>-70.68</v>
      </c>
      <c r="Z30" s="66">
        <v>3000000</v>
      </c>
    </row>
    <row r="31" spans="1:26" ht="13.5">
      <c r="A31" s="62" t="s">
        <v>49</v>
      </c>
      <c r="B31" s="18">
        <v>0</v>
      </c>
      <c r="C31" s="18">
        <v>0</v>
      </c>
      <c r="D31" s="63">
        <v>20229000</v>
      </c>
      <c r="E31" s="64">
        <v>20229000</v>
      </c>
      <c r="F31" s="64">
        <v>0</v>
      </c>
      <c r="G31" s="64">
        <v>0</v>
      </c>
      <c r="H31" s="64">
        <v>82350</v>
      </c>
      <c r="I31" s="64">
        <v>82350</v>
      </c>
      <c r="J31" s="64">
        <v>860650</v>
      </c>
      <c r="K31" s="64">
        <v>1778</v>
      </c>
      <c r="L31" s="64">
        <v>0</v>
      </c>
      <c r="M31" s="64">
        <v>862428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944778</v>
      </c>
      <c r="W31" s="64">
        <v>10114500</v>
      </c>
      <c r="X31" s="64">
        <v>-9169722</v>
      </c>
      <c r="Y31" s="65">
        <v>-90.66</v>
      </c>
      <c r="Z31" s="66">
        <v>20229000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78268000</v>
      </c>
      <c r="E32" s="104">
        <f t="shared" si="5"/>
        <v>78268000</v>
      </c>
      <c r="F32" s="104">
        <f t="shared" si="5"/>
        <v>285008</v>
      </c>
      <c r="G32" s="104">
        <f t="shared" si="5"/>
        <v>2646620</v>
      </c>
      <c r="H32" s="104">
        <f t="shared" si="5"/>
        <v>5295277</v>
      </c>
      <c r="I32" s="104">
        <f t="shared" si="5"/>
        <v>8226905</v>
      </c>
      <c r="J32" s="104">
        <f t="shared" si="5"/>
        <v>5003727</v>
      </c>
      <c r="K32" s="104">
        <f t="shared" si="5"/>
        <v>2893043</v>
      </c>
      <c r="L32" s="104">
        <f t="shared" si="5"/>
        <v>0</v>
      </c>
      <c r="M32" s="104">
        <f t="shared" si="5"/>
        <v>7896770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16123675</v>
      </c>
      <c r="W32" s="104">
        <f t="shared" si="5"/>
        <v>39134000</v>
      </c>
      <c r="X32" s="104">
        <f t="shared" si="5"/>
        <v>-23010325</v>
      </c>
      <c r="Y32" s="105">
        <f>+IF(W32&lt;&gt;0,(X32/W32)*100,0)</f>
        <v>-58.7988066642817</v>
      </c>
      <c r="Z32" s="106">
        <f t="shared" si="5"/>
        <v>78268000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0</v>
      </c>
      <c r="C35" s="18">
        <v>0</v>
      </c>
      <c r="D35" s="63">
        <v>223433838</v>
      </c>
      <c r="E35" s="64">
        <v>223433838</v>
      </c>
      <c r="F35" s="64">
        <v>0</v>
      </c>
      <c r="G35" s="64">
        <v>0</v>
      </c>
      <c r="H35" s="64">
        <v>229904911</v>
      </c>
      <c r="I35" s="64">
        <v>229904911</v>
      </c>
      <c r="J35" s="64">
        <v>188490363</v>
      </c>
      <c r="K35" s="64">
        <v>181377763</v>
      </c>
      <c r="L35" s="64">
        <v>219977875</v>
      </c>
      <c r="M35" s="64">
        <v>219977875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219977875</v>
      </c>
      <c r="W35" s="64">
        <v>111716919</v>
      </c>
      <c r="X35" s="64">
        <v>108260956</v>
      </c>
      <c r="Y35" s="65">
        <v>96.91</v>
      </c>
      <c r="Z35" s="66">
        <v>223433838</v>
      </c>
    </row>
    <row r="36" spans="1:26" ht="13.5">
      <c r="A36" s="62" t="s">
        <v>53</v>
      </c>
      <c r="B36" s="18">
        <v>0</v>
      </c>
      <c r="C36" s="18">
        <v>0</v>
      </c>
      <c r="D36" s="63">
        <v>900813531</v>
      </c>
      <c r="E36" s="64">
        <v>900813531</v>
      </c>
      <c r="F36" s="64">
        <v>0</v>
      </c>
      <c r="G36" s="64">
        <v>0</v>
      </c>
      <c r="H36" s="64">
        <v>819878590</v>
      </c>
      <c r="I36" s="64">
        <v>819878590</v>
      </c>
      <c r="J36" s="64">
        <v>832954780</v>
      </c>
      <c r="K36" s="64">
        <v>821189630</v>
      </c>
      <c r="L36" s="64">
        <v>821189630</v>
      </c>
      <c r="M36" s="64">
        <v>821189630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821189630</v>
      </c>
      <c r="W36" s="64">
        <v>450406766</v>
      </c>
      <c r="X36" s="64">
        <v>370782864</v>
      </c>
      <c r="Y36" s="65">
        <v>82.32</v>
      </c>
      <c r="Z36" s="66">
        <v>900813531</v>
      </c>
    </row>
    <row r="37" spans="1:26" ht="13.5">
      <c r="A37" s="62" t="s">
        <v>54</v>
      </c>
      <c r="B37" s="18">
        <v>0</v>
      </c>
      <c r="C37" s="18">
        <v>0</v>
      </c>
      <c r="D37" s="63">
        <v>173521000</v>
      </c>
      <c r="E37" s="64">
        <v>173521000</v>
      </c>
      <c r="F37" s="64">
        <v>0</v>
      </c>
      <c r="G37" s="64">
        <v>0</v>
      </c>
      <c r="H37" s="64">
        <v>95819916</v>
      </c>
      <c r="I37" s="64">
        <v>95819916</v>
      </c>
      <c r="J37" s="64">
        <v>167221767</v>
      </c>
      <c r="K37" s="64">
        <v>185396061</v>
      </c>
      <c r="L37" s="64">
        <v>193504979</v>
      </c>
      <c r="M37" s="64">
        <v>193504979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193504979</v>
      </c>
      <c r="W37" s="64">
        <v>86760500</v>
      </c>
      <c r="X37" s="64">
        <v>106744479</v>
      </c>
      <c r="Y37" s="65">
        <v>123.03</v>
      </c>
      <c r="Z37" s="66">
        <v>173521000</v>
      </c>
    </row>
    <row r="38" spans="1:26" ht="13.5">
      <c r="A38" s="62" t="s">
        <v>55</v>
      </c>
      <c r="B38" s="18">
        <v>0</v>
      </c>
      <c r="C38" s="18">
        <v>0</v>
      </c>
      <c r="D38" s="63">
        <v>105017000</v>
      </c>
      <c r="E38" s="64">
        <v>105017000</v>
      </c>
      <c r="F38" s="64">
        <v>0</v>
      </c>
      <c r="G38" s="64">
        <v>0</v>
      </c>
      <c r="H38" s="64">
        <v>92354880</v>
      </c>
      <c r="I38" s="64">
        <v>92354880</v>
      </c>
      <c r="J38" s="64">
        <v>92244328</v>
      </c>
      <c r="K38" s="64">
        <v>92115107</v>
      </c>
      <c r="L38" s="64">
        <v>91626660</v>
      </c>
      <c r="M38" s="64">
        <v>91626660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91626660</v>
      </c>
      <c r="W38" s="64">
        <v>52508500</v>
      </c>
      <c r="X38" s="64">
        <v>39118160</v>
      </c>
      <c r="Y38" s="65">
        <v>74.5</v>
      </c>
      <c r="Z38" s="66">
        <v>105017000</v>
      </c>
    </row>
    <row r="39" spans="1:26" ht="13.5">
      <c r="A39" s="62" t="s">
        <v>56</v>
      </c>
      <c r="B39" s="18">
        <v>0</v>
      </c>
      <c r="C39" s="18">
        <v>0</v>
      </c>
      <c r="D39" s="63">
        <v>845709369</v>
      </c>
      <c r="E39" s="64">
        <v>845709369</v>
      </c>
      <c r="F39" s="64">
        <v>0</v>
      </c>
      <c r="G39" s="64">
        <v>0</v>
      </c>
      <c r="H39" s="64">
        <v>861608706</v>
      </c>
      <c r="I39" s="64">
        <v>861608706</v>
      </c>
      <c r="J39" s="64">
        <v>761979047</v>
      </c>
      <c r="K39" s="64">
        <v>725056225</v>
      </c>
      <c r="L39" s="64">
        <v>756035865</v>
      </c>
      <c r="M39" s="64">
        <v>756035865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756035865</v>
      </c>
      <c r="W39" s="64">
        <v>422854685</v>
      </c>
      <c r="X39" s="64">
        <v>333181180</v>
      </c>
      <c r="Y39" s="65">
        <v>78.79</v>
      </c>
      <c r="Z39" s="66">
        <v>845709369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0</v>
      </c>
      <c r="C42" s="18">
        <v>0</v>
      </c>
      <c r="D42" s="63">
        <v>87598827</v>
      </c>
      <c r="E42" s="64">
        <v>87598827</v>
      </c>
      <c r="F42" s="64">
        <v>43413336</v>
      </c>
      <c r="G42" s="64">
        <v>1644441</v>
      </c>
      <c r="H42" s="64">
        <v>-4524236</v>
      </c>
      <c r="I42" s="64">
        <v>40533541</v>
      </c>
      <c r="J42" s="64">
        <v>-4151077</v>
      </c>
      <c r="K42" s="64">
        <v>-7675634</v>
      </c>
      <c r="L42" s="64">
        <v>27103955</v>
      </c>
      <c r="M42" s="64">
        <v>15277244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55810785</v>
      </c>
      <c r="W42" s="64">
        <v>16415708</v>
      </c>
      <c r="X42" s="64">
        <v>39395077</v>
      </c>
      <c r="Y42" s="65">
        <v>239.98</v>
      </c>
      <c r="Z42" s="66">
        <v>87598827</v>
      </c>
    </row>
    <row r="43" spans="1:26" ht="13.5">
      <c r="A43" s="62" t="s">
        <v>59</v>
      </c>
      <c r="B43" s="18">
        <v>0</v>
      </c>
      <c r="C43" s="18">
        <v>0</v>
      </c>
      <c r="D43" s="63">
        <v>-79500000</v>
      </c>
      <c r="E43" s="64">
        <v>-79500000</v>
      </c>
      <c r="F43" s="64">
        <v>-285008</v>
      </c>
      <c r="G43" s="64">
        <v>-2646313</v>
      </c>
      <c r="H43" s="64">
        <v>-5295277</v>
      </c>
      <c r="I43" s="64">
        <v>-8226598</v>
      </c>
      <c r="J43" s="64">
        <v>-4990570</v>
      </c>
      <c r="K43" s="64">
        <v>-2893043</v>
      </c>
      <c r="L43" s="64">
        <v>-2505584</v>
      </c>
      <c r="M43" s="64">
        <v>-10389197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-18615795</v>
      </c>
      <c r="W43" s="64">
        <v>-39750000</v>
      </c>
      <c r="X43" s="64">
        <v>21134205</v>
      </c>
      <c r="Y43" s="65">
        <v>-53.17</v>
      </c>
      <c r="Z43" s="66">
        <v>-79500000</v>
      </c>
    </row>
    <row r="44" spans="1:26" ht="13.5">
      <c r="A44" s="62" t="s">
        <v>60</v>
      </c>
      <c r="B44" s="18">
        <v>0</v>
      </c>
      <c r="C44" s="18">
        <v>0</v>
      </c>
      <c r="D44" s="63">
        <v>-5300004</v>
      </c>
      <c r="E44" s="64">
        <v>-5300004</v>
      </c>
      <c r="F44" s="64">
        <v>-628653</v>
      </c>
      <c r="G44" s="64">
        <v>-433802</v>
      </c>
      <c r="H44" s="64">
        <v>-59075</v>
      </c>
      <c r="I44" s="64">
        <v>-1121530</v>
      </c>
      <c r="J44" s="64">
        <v>0</v>
      </c>
      <c r="K44" s="64">
        <v>0</v>
      </c>
      <c r="L44" s="64">
        <v>-488447</v>
      </c>
      <c r="M44" s="64">
        <v>-488447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-1609977</v>
      </c>
      <c r="W44" s="64">
        <v>-2650002</v>
      </c>
      <c r="X44" s="64">
        <v>1040025</v>
      </c>
      <c r="Y44" s="65">
        <v>-39.25</v>
      </c>
      <c r="Z44" s="66">
        <v>-5300004</v>
      </c>
    </row>
    <row r="45" spans="1:26" ht="13.5">
      <c r="A45" s="74" t="s">
        <v>61</v>
      </c>
      <c r="B45" s="21">
        <v>0</v>
      </c>
      <c r="C45" s="21">
        <v>0</v>
      </c>
      <c r="D45" s="103">
        <v>53512824</v>
      </c>
      <c r="E45" s="104">
        <v>53512824</v>
      </c>
      <c r="F45" s="104">
        <v>203046753</v>
      </c>
      <c r="G45" s="104">
        <v>201611079</v>
      </c>
      <c r="H45" s="104">
        <v>191732491</v>
      </c>
      <c r="I45" s="104">
        <v>191732491</v>
      </c>
      <c r="J45" s="104">
        <v>182590844</v>
      </c>
      <c r="K45" s="104">
        <v>172022167</v>
      </c>
      <c r="L45" s="104">
        <v>196132091</v>
      </c>
      <c r="M45" s="104">
        <v>196132091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196132091</v>
      </c>
      <c r="W45" s="104">
        <v>24729707</v>
      </c>
      <c r="X45" s="104">
        <v>171402384</v>
      </c>
      <c r="Y45" s="105">
        <v>693.1</v>
      </c>
      <c r="Z45" s="106">
        <v>53512824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104</v>
      </c>
      <c r="B47" s="119" t="s">
        <v>89</v>
      </c>
      <c r="C47" s="119"/>
      <c r="D47" s="120" t="s">
        <v>90</v>
      </c>
      <c r="E47" s="121" t="s">
        <v>91</v>
      </c>
      <c r="F47" s="122"/>
      <c r="G47" s="122"/>
      <c r="H47" s="122"/>
      <c r="I47" s="123" t="s">
        <v>92</v>
      </c>
      <c r="J47" s="122"/>
      <c r="K47" s="122"/>
      <c r="L47" s="122"/>
      <c r="M47" s="123" t="s">
        <v>93</v>
      </c>
      <c r="N47" s="124"/>
      <c r="O47" s="124"/>
      <c r="P47" s="124"/>
      <c r="Q47" s="124"/>
      <c r="R47" s="124"/>
      <c r="S47" s="124"/>
      <c r="T47" s="124"/>
      <c r="U47" s="124"/>
      <c r="V47" s="123" t="s">
        <v>94</v>
      </c>
      <c r="W47" s="123" t="s">
        <v>95</v>
      </c>
      <c r="X47" s="123" t="s">
        <v>96</v>
      </c>
      <c r="Y47" s="123" t="s">
        <v>97</v>
      </c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21836274</v>
      </c>
      <c r="C49" s="56">
        <v>0</v>
      </c>
      <c r="D49" s="133">
        <v>18670514</v>
      </c>
      <c r="E49" s="58">
        <v>17560342</v>
      </c>
      <c r="F49" s="58">
        <v>0</v>
      </c>
      <c r="G49" s="58">
        <v>0</v>
      </c>
      <c r="H49" s="58">
        <v>0</v>
      </c>
      <c r="I49" s="58">
        <v>15909363</v>
      </c>
      <c r="J49" s="58">
        <v>0</v>
      </c>
      <c r="K49" s="58">
        <v>0</v>
      </c>
      <c r="L49" s="58">
        <v>0</v>
      </c>
      <c r="M49" s="58">
        <v>13970946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13972026</v>
      </c>
      <c r="W49" s="58">
        <v>61919784</v>
      </c>
      <c r="X49" s="58">
        <v>468868171</v>
      </c>
      <c r="Y49" s="58">
        <v>632707420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10095560</v>
      </c>
      <c r="C51" s="56">
        <v>0</v>
      </c>
      <c r="D51" s="133">
        <v>918146</v>
      </c>
      <c r="E51" s="58">
        <v>6967021</v>
      </c>
      <c r="F51" s="58">
        <v>0</v>
      </c>
      <c r="G51" s="58">
        <v>0</v>
      </c>
      <c r="H51" s="58">
        <v>0</v>
      </c>
      <c r="I51" s="58">
        <v>7724009</v>
      </c>
      <c r="J51" s="58">
        <v>0</v>
      </c>
      <c r="K51" s="58">
        <v>0</v>
      </c>
      <c r="L51" s="58">
        <v>0</v>
      </c>
      <c r="M51" s="58">
        <v>5955327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5831172</v>
      </c>
      <c r="W51" s="58">
        <v>54922376</v>
      </c>
      <c r="X51" s="58">
        <v>0</v>
      </c>
      <c r="Y51" s="58">
        <v>92413611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85.75056121225553</v>
      </c>
      <c r="E58" s="7">
        <f t="shared" si="6"/>
        <v>85.75056121225553</v>
      </c>
      <c r="F58" s="7">
        <f t="shared" si="6"/>
        <v>78.48613072603858</v>
      </c>
      <c r="G58" s="7">
        <f t="shared" si="6"/>
        <v>106.70291513274093</v>
      </c>
      <c r="H58" s="7">
        <f t="shared" si="6"/>
        <v>104.7839111481137</v>
      </c>
      <c r="I58" s="7">
        <f t="shared" si="6"/>
        <v>96.49531623768264</v>
      </c>
      <c r="J58" s="7">
        <f t="shared" si="6"/>
        <v>52.88077748507817</v>
      </c>
      <c r="K58" s="7">
        <f t="shared" si="6"/>
        <v>0</v>
      </c>
      <c r="L58" s="7">
        <f t="shared" si="6"/>
        <v>161.80059978299005</v>
      </c>
      <c r="M58" s="7">
        <f t="shared" si="6"/>
        <v>154.07491430197246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116.72687845609163</v>
      </c>
      <c r="W58" s="7">
        <f t="shared" si="6"/>
        <v>81.29608881596036</v>
      </c>
      <c r="X58" s="7">
        <f t="shared" si="6"/>
        <v>0</v>
      </c>
      <c r="Y58" s="7">
        <f t="shared" si="6"/>
        <v>0</v>
      </c>
      <c r="Z58" s="8">
        <f t="shared" si="6"/>
        <v>85.75056121225553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99.99999678854286</v>
      </c>
      <c r="E59" s="10">
        <f t="shared" si="7"/>
        <v>99.99999678854286</v>
      </c>
      <c r="F59" s="10">
        <f t="shared" si="7"/>
        <v>77.65626977461257</v>
      </c>
      <c r="G59" s="10">
        <f t="shared" si="7"/>
        <v>71.30478817996692</v>
      </c>
      <c r="H59" s="10">
        <f t="shared" si="7"/>
        <v>147.52681062927923</v>
      </c>
      <c r="I59" s="10">
        <f t="shared" si="7"/>
        <v>98.68395501016565</v>
      </c>
      <c r="J59" s="10">
        <f t="shared" si="7"/>
        <v>57.304374699392945</v>
      </c>
      <c r="K59" s="10">
        <f t="shared" si="7"/>
        <v>0</v>
      </c>
      <c r="L59" s="10">
        <f t="shared" si="7"/>
        <v>0</v>
      </c>
      <c r="M59" s="10">
        <f t="shared" si="7"/>
        <v>215.72297687195174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128.45751523943113</v>
      </c>
      <c r="W59" s="10">
        <f t="shared" si="7"/>
        <v>99.99999678854286</v>
      </c>
      <c r="X59" s="10">
        <f t="shared" si="7"/>
        <v>0</v>
      </c>
      <c r="Y59" s="10">
        <f t="shared" si="7"/>
        <v>0</v>
      </c>
      <c r="Z59" s="11">
        <f t="shared" si="7"/>
        <v>99.99999678854286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83.5787142186958</v>
      </c>
      <c r="E60" s="13">
        <f t="shared" si="7"/>
        <v>83.5787142186958</v>
      </c>
      <c r="F60" s="13">
        <f t="shared" si="7"/>
        <v>62.05435120533558</v>
      </c>
      <c r="G60" s="13">
        <f t="shared" si="7"/>
        <v>136.21237959758415</v>
      </c>
      <c r="H60" s="13">
        <f t="shared" si="7"/>
        <v>53.05024909577215</v>
      </c>
      <c r="I60" s="13">
        <f t="shared" si="7"/>
        <v>78.76817064626391</v>
      </c>
      <c r="J60" s="13">
        <f t="shared" si="7"/>
        <v>28.851678352987197</v>
      </c>
      <c r="K60" s="13">
        <f t="shared" si="7"/>
        <v>0</v>
      </c>
      <c r="L60" s="13">
        <f t="shared" si="7"/>
        <v>85.5061279486688</v>
      </c>
      <c r="M60" s="13">
        <f t="shared" si="7"/>
        <v>104.35077299947947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89.60206320004987</v>
      </c>
      <c r="W60" s="13">
        <f t="shared" si="7"/>
        <v>75.31525993979588</v>
      </c>
      <c r="X60" s="13">
        <f t="shared" si="7"/>
        <v>0</v>
      </c>
      <c r="Y60" s="13">
        <f t="shared" si="7"/>
        <v>0</v>
      </c>
      <c r="Z60" s="14">
        <f t="shared" si="7"/>
        <v>83.5787142186958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113.63598541124922</v>
      </c>
      <c r="G62" s="13">
        <f t="shared" si="7"/>
        <v>230.1158850263945</v>
      </c>
      <c r="H62" s="13">
        <f t="shared" si="7"/>
        <v>48.846578658880254</v>
      </c>
      <c r="I62" s="13">
        <f t="shared" si="7"/>
        <v>112.84359690142706</v>
      </c>
      <c r="J62" s="13">
        <f t="shared" si="7"/>
        <v>27.97584356244561</v>
      </c>
      <c r="K62" s="13">
        <f t="shared" si="7"/>
        <v>0</v>
      </c>
      <c r="L62" s="13">
        <f t="shared" si="7"/>
        <v>88.59856242284111</v>
      </c>
      <c r="M62" s="13">
        <f t="shared" si="7"/>
        <v>112.41482789598277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112.65705774020054</v>
      </c>
      <c r="W62" s="13">
        <f t="shared" si="7"/>
        <v>86.66421139588013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74.7609257440645</v>
      </c>
      <c r="E63" s="13">
        <f t="shared" si="7"/>
        <v>74.7609257440645</v>
      </c>
      <c r="F63" s="13">
        <f t="shared" si="7"/>
        <v>129.44223785890898</v>
      </c>
      <c r="G63" s="13">
        <f t="shared" si="7"/>
        <v>73.19516821505421</v>
      </c>
      <c r="H63" s="13">
        <f t="shared" si="7"/>
        <v>57.814316666992646</v>
      </c>
      <c r="I63" s="13">
        <f t="shared" si="7"/>
        <v>87.47081787598682</v>
      </c>
      <c r="J63" s="13">
        <f t="shared" si="7"/>
        <v>25.505795790962615</v>
      </c>
      <c r="K63" s="13">
        <f t="shared" si="7"/>
        <v>0</v>
      </c>
      <c r="L63" s="13">
        <f t="shared" si="7"/>
        <v>86.21669023758471</v>
      </c>
      <c r="M63" s="13">
        <f t="shared" si="7"/>
        <v>87.8673565698362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87.63178867682068</v>
      </c>
      <c r="W63" s="13">
        <f t="shared" si="7"/>
        <v>74.76092304850002</v>
      </c>
      <c r="X63" s="13">
        <f t="shared" si="7"/>
        <v>0</v>
      </c>
      <c r="Y63" s="13">
        <f t="shared" si="7"/>
        <v>0</v>
      </c>
      <c r="Z63" s="14">
        <f t="shared" si="7"/>
        <v>74.7609257440645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70.82488381376719</v>
      </c>
      <c r="E64" s="13">
        <f t="shared" si="7"/>
        <v>70.82488381376719</v>
      </c>
      <c r="F64" s="13">
        <f t="shared" si="7"/>
        <v>75.61948509957925</v>
      </c>
      <c r="G64" s="13">
        <f t="shared" si="7"/>
        <v>67.36181854476837</v>
      </c>
      <c r="H64" s="13">
        <f t="shared" si="7"/>
        <v>62.808196439814544</v>
      </c>
      <c r="I64" s="13">
        <f t="shared" si="7"/>
        <v>68.59756376651949</v>
      </c>
      <c r="J64" s="13">
        <f t="shared" si="7"/>
        <v>31.911450327530588</v>
      </c>
      <c r="K64" s="13">
        <f t="shared" si="7"/>
        <v>0</v>
      </c>
      <c r="L64" s="13">
        <f t="shared" si="7"/>
        <v>71.20769212185635</v>
      </c>
      <c r="M64" s="13">
        <f t="shared" si="7"/>
        <v>83.16030703121899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74.45484709314866</v>
      </c>
      <c r="W64" s="13">
        <f t="shared" si="7"/>
        <v>70.82488381376719</v>
      </c>
      <c r="X64" s="13">
        <f t="shared" si="7"/>
        <v>0</v>
      </c>
      <c r="Y64" s="13">
        <f t="shared" si="7"/>
        <v>0</v>
      </c>
      <c r="Z64" s="14">
        <f t="shared" si="7"/>
        <v>70.82488381376719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-4624.716782731187</v>
      </c>
      <c r="G65" s="13">
        <f t="shared" si="7"/>
        <v>-806.9306480576456</v>
      </c>
      <c r="H65" s="13">
        <f t="shared" si="7"/>
        <v>226.70047403814354</v>
      </c>
      <c r="I65" s="13">
        <f t="shared" si="7"/>
        <v>-2178.970222847868</v>
      </c>
      <c r="J65" s="13">
        <f t="shared" si="7"/>
        <v>90.00090259372615</v>
      </c>
      <c r="K65" s="13">
        <f t="shared" si="7"/>
        <v>0</v>
      </c>
      <c r="L65" s="13">
        <f t="shared" si="7"/>
        <v>150.21798253406405</v>
      </c>
      <c r="M65" s="13">
        <f t="shared" si="7"/>
        <v>269.4224833625578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-1129.5253164556962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191.79026497091266</v>
      </c>
      <c r="G66" s="16">
        <f t="shared" si="7"/>
        <v>195.7115000615635</v>
      </c>
      <c r="H66" s="16">
        <f t="shared" si="7"/>
        <v>192.38798352557166</v>
      </c>
      <c r="I66" s="16">
        <f t="shared" si="7"/>
        <v>193.27951819712928</v>
      </c>
      <c r="J66" s="16">
        <f t="shared" si="7"/>
        <v>193.9286658340429</v>
      </c>
      <c r="K66" s="16">
        <f t="shared" si="7"/>
        <v>0</v>
      </c>
      <c r="L66" s="16">
        <f t="shared" si="7"/>
        <v>208.04750544278878</v>
      </c>
      <c r="M66" s="16">
        <f t="shared" si="7"/>
        <v>290.9924247883986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232.05671386775646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/>
      <c r="C67" s="23"/>
      <c r="D67" s="24">
        <v>306053099</v>
      </c>
      <c r="E67" s="25">
        <v>306053099</v>
      </c>
      <c r="F67" s="25">
        <v>21369071</v>
      </c>
      <c r="G67" s="25">
        <v>19490296</v>
      </c>
      <c r="H67" s="25">
        <v>22427256</v>
      </c>
      <c r="I67" s="25">
        <v>63286623</v>
      </c>
      <c r="J67" s="25">
        <v>22754083</v>
      </c>
      <c r="K67" s="25"/>
      <c r="L67" s="25">
        <v>11528503</v>
      </c>
      <c r="M67" s="25">
        <v>34282586</v>
      </c>
      <c r="N67" s="25"/>
      <c r="O67" s="25"/>
      <c r="P67" s="25"/>
      <c r="Q67" s="25"/>
      <c r="R67" s="25"/>
      <c r="S67" s="25"/>
      <c r="T67" s="25"/>
      <c r="U67" s="25"/>
      <c r="V67" s="25">
        <v>97569209</v>
      </c>
      <c r="W67" s="25">
        <v>153026550</v>
      </c>
      <c r="X67" s="25"/>
      <c r="Y67" s="24"/>
      <c r="Z67" s="26">
        <v>306053099</v>
      </c>
    </row>
    <row r="68" spans="1:26" ht="13.5" hidden="1">
      <c r="A68" s="36" t="s">
        <v>31</v>
      </c>
      <c r="B68" s="18"/>
      <c r="C68" s="18"/>
      <c r="D68" s="19">
        <v>124554052</v>
      </c>
      <c r="E68" s="20">
        <v>124554052</v>
      </c>
      <c r="F68" s="20">
        <v>9908538</v>
      </c>
      <c r="G68" s="20">
        <v>10230902</v>
      </c>
      <c r="H68" s="20">
        <v>10000791</v>
      </c>
      <c r="I68" s="20">
        <v>30140231</v>
      </c>
      <c r="J68" s="20">
        <v>10283358</v>
      </c>
      <c r="K68" s="20"/>
      <c r="L68" s="20"/>
      <c r="M68" s="20">
        <v>10283358</v>
      </c>
      <c r="N68" s="20"/>
      <c r="O68" s="20"/>
      <c r="P68" s="20"/>
      <c r="Q68" s="20"/>
      <c r="R68" s="20"/>
      <c r="S68" s="20"/>
      <c r="T68" s="20"/>
      <c r="U68" s="20"/>
      <c r="V68" s="20">
        <v>40423589</v>
      </c>
      <c r="W68" s="20">
        <v>62277026</v>
      </c>
      <c r="X68" s="20"/>
      <c r="Y68" s="19"/>
      <c r="Z68" s="22">
        <v>124554052</v>
      </c>
    </row>
    <row r="69" spans="1:26" ht="13.5" hidden="1">
      <c r="A69" s="37" t="s">
        <v>32</v>
      </c>
      <c r="B69" s="18"/>
      <c r="C69" s="18"/>
      <c r="D69" s="19">
        <v>164980047</v>
      </c>
      <c r="E69" s="20">
        <v>164980047</v>
      </c>
      <c r="F69" s="20">
        <v>9945612</v>
      </c>
      <c r="G69" s="20">
        <v>7765002</v>
      </c>
      <c r="H69" s="20">
        <v>10880554</v>
      </c>
      <c r="I69" s="20">
        <v>28591168</v>
      </c>
      <c r="J69" s="20">
        <v>10931014</v>
      </c>
      <c r="K69" s="20"/>
      <c r="L69" s="20">
        <v>10071070</v>
      </c>
      <c r="M69" s="20">
        <v>21002084</v>
      </c>
      <c r="N69" s="20"/>
      <c r="O69" s="20"/>
      <c r="P69" s="20"/>
      <c r="Q69" s="20"/>
      <c r="R69" s="20"/>
      <c r="S69" s="20"/>
      <c r="T69" s="20"/>
      <c r="U69" s="20"/>
      <c r="V69" s="20">
        <v>49593252</v>
      </c>
      <c r="W69" s="20">
        <v>82490024</v>
      </c>
      <c r="X69" s="20"/>
      <c r="Y69" s="19"/>
      <c r="Z69" s="22">
        <v>164980047</v>
      </c>
    </row>
    <row r="70" spans="1:26" ht="13.5" hidden="1">
      <c r="A70" s="38" t="s">
        <v>106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107</v>
      </c>
      <c r="B71" s="18"/>
      <c r="C71" s="18"/>
      <c r="D71" s="19">
        <v>102229050</v>
      </c>
      <c r="E71" s="20">
        <v>102229050</v>
      </c>
      <c r="F71" s="20">
        <v>6129106</v>
      </c>
      <c r="G71" s="20">
        <v>3923544</v>
      </c>
      <c r="H71" s="20">
        <v>7265645</v>
      </c>
      <c r="I71" s="20">
        <v>17318295</v>
      </c>
      <c r="J71" s="20">
        <v>7091443</v>
      </c>
      <c r="K71" s="20"/>
      <c r="L71" s="20">
        <v>6245230</v>
      </c>
      <c r="M71" s="20">
        <v>13336673</v>
      </c>
      <c r="N71" s="20"/>
      <c r="O71" s="20"/>
      <c r="P71" s="20"/>
      <c r="Q71" s="20"/>
      <c r="R71" s="20"/>
      <c r="S71" s="20"/>
      <c r="T71" s="20"/>
      <c r="U71" s="20"/>
      <c r="V71" s="20">
        <v>30654968</v>
      </c>
      <c r="W71" s="20">
        <v>51114525</v>
      </c>
      <c r="X71" s="20"/>
      <c r="Y71" s="19"/>
      <c r="Z71" s="22">
        <v>102229050</v>
      </c>
    </row>
    <row r="72" spans="1:26" ht="13.5" hidden="1">
      <c r="A72" s="38" t="s">
        <v>108</v>
      </c>
      <c r="B72" s="18"/>
      <c r="C72" s="18"/>
      <c r="D72" s="19">
        <v>27734793</v>
      </c>
      <c r="E72" s="20">
        <v>27734793</v>
      </c>
      <c r="F72" s="20">
        <v>1967595</v>
      </c>
      <c r="G72" s="20">
        <v>1961180</v>
      </c>
      <c r="H72" s="20">
        <v>1840596</v>
      </c>
      <c r="I72" s="20">
        <v>5769371</v>
      </c>
      <c r="J72" s="20">
        <v>1969619</v>
      </c>
      <c r="K72" s="20"/>
      <c r="L72" s="20">
        <v>1972770</v>
      </c>
      <c r="M72" s="20">
        <v>3942389</v>
      </c>
      <c r="N72" s="20"/>
      <c r="O72" s="20"/>
      <c r="P72" s="20"/>
      <c r="Q72" s="20"/>
      <c r="R72" s="20"/>
      <c r="S72" s="20"/>
      <c r="T72" s="20"/>
      <c r="U72" s="20"/>
      <c r="V72" s="20">
        <v>9711760</v>
      </c>
      <c r="W72" s="20">
        <v>13867397</v>
      </c>
      <c r="X72" s="20"/>
      <c r="Y72" s="19"/>
      <c r="Z72" s="22">
        <v>27734793</v>
      </c>
    </row>
    <row r="73" spans="1:26" ht="13.5" hidden="1">
      <c r="A73" s="38" t="s">
        <v>109</v>
      </c>
      <c r="B73" s="18"/>
      <c r="C73" s="18"/>
      <c r="D73" s="19">
        <v>21072204</v>
      </c>
      <c r="E73" s="20">
        <v>21072204</v>
      </c>
      <c r="F73" s="20">
        <v>1748105</v>
      </c>
      <c r="G73" s="20">
        <v>1748299</v>
      </c>
      <c r="H73" s="20">
        <v>1747100</v>
      </c>
      <c r="I73" s="20">
        <v>5243504</v>
      </c>
      <c r="J73" s="20">
        <v>1748081</v>
      </c>
      <c r="K73" s="20"/>
      <c r="L73" s="20">
        <v>1779899</v>
      </c>
      <c r="M73" s="20">
        <v>3527980</v>
      </c>
      <c r="N73" s="20"/>
      <c r="O73" s="20"/>
      <c r="P73" s="20"/>
      <c r="Q73" s="20"/>
      <c r="R73" s="20"/>
      <c r="S73" s="20"/>
      <c r="T73" s="20"/>
      <c r="U73" s="20"/>
      <c r="V73" s="20">
        <v>8771484</v>
      </c>
      <c r="W73" s="20">
        <v>10536102</v>
      </c>
      <c r="X73" s="20"/>
      <c r="Y73" s="19"/>
      <c r="Z73" s="22">
        <v>21072204</v>
      </c>
    </row>
    <row r="74" spans="1:26" ht="13.5" hidden="1">
      <c r="A74" s="38" t="s">
        <v>110</v>
      </c>
      <c r="B74" s="18"/>
      <c r="C74" s="18"/>
      <c r="D74" s="19">
        <v>13944000</v>
      </c>
      <c r="E74" s="20">
        <v>13944000</v>
      </c>
      <c r="F74" s="20">
        <v>100806</v>
      </c>
      <c r="G74" s="20">
        <v>131979</v>
      </c>
      <c r="H74" s="20">
        <v>27213</v>
      </c>
      <c r="I74" s="20">
        <v>259998</v>
      </c>
      <c r="J74" s="20">
        <v>121871</v>
      </c>
      <c r="K74" s="20"/>
      <c r="L74" s="20">
        <v>73171</v>
      </c>
      <c r="M74" s="20">
        <v>195042</v>
      </c>
      <c r="N74" s="20"/>
      <c r="O74" s="20"/>
      <c r="P74" s="20"/>
      <c r="Q74" s="20"/>
      <c r="R74" s="20"/>
      <c r="S74" s="20"/>
      <c r="T74" s="20"/>
      <c r="U74" s="20"/>
      <c r="V74" s="20">
        <v>455040</v>
      </c>
      <c r="W74" s="20">
        <v>6972000</v>
      </c>
      <c r="X74" s="20"/>
      <c r="Y74" s="19"/>
      <c r="Z74" s="22">
        <v>13944000</v>
      </c>
    </row>
    <row r="75" spans="1:26" ht="13.5" hidden="1">
      <c r="A75" s="39" t="s">
        <v>111</v>
      </c>
      <c r="B75" s="27"/>
      <c r="C75" s="27"/>
      <c r="D75" s="28">
        <v>16519000</v>
      </c>
      <c r="E75" s="29">
        <v>16519000</v>
      </c>
      <c r="F75" s="29">
        <v>1514921</v>
      </c>
      <c r="G75" s="29">
        <v>1494392</v>
      </c>
      <c r="H75" s="29">
        <v>1545911</v>
      </c>
      <c r="I75" s="29">
        <v>4555224</v>
      </c>
      <c r="J75" s="29">
        <v>1539711</v>
      </c>
      <c r="K75" s="29"/>
      <c r="L75" s="29">
        <v>1457433</v>
      </c>
      <c r="M75" s="29">
        <v>2997144</v>
      </c>
      <c r="N75" s="29"/>
      <c r="O75" s="29"/>
      <c r="P75" s="29"/>
      <c r="Q75" s="29"/>
      <c r="R75" s="29"/>
      <c r="S75" s="29"/>
      <c r="T75" s="29"/>
      <c r="U75" s="29"/>
      <c r="V75" s="29">
        <v>7552368</v>
      </c>
      <c r="W75" s="29">
        <v>8259500</v>
      </c>
      <c r="X75" s="29"/>
      <c r="Y75" s="28"/>
      <c r="Z75" s="30">
        <v>16519000</v>
      </c>
    </row>
    <row r="76" spans="1:26" ht="13.5" hidden="1">
      <c r="A76" s="41" t="s">
        <v>113</v>
      </c>
      <c r="B76" s="31"/>
      <c r="C76" s="31"/>
      <c r="D76" s="32">
        <v>262442250</v>
      </c>
      <c r="E76" s="33">
        <v>262442250</v>
      </c>
      <c r="F76" s="33">
        <v>16771757</v>
      </c>
      <c r="G76" s="33">
        <v>20796714</v>
      </c>
      <c r="H76" s="33">
        <v>23500156</v>
      </c>
      <c r="I76" s="33">
        <v>61068627</v>
      </c>
      <c r="J76" s="33">
        <v>12032536</v>
      </c>
      <c r="K76" s="33">
        <v>22135142</v>
      </c>
      <c r="L76" s="33">
        <v>18653187</v>
      </c>
      <c r="M76" s="33">
        <v>52820865</v>
      </c>
      <c r="N76" s="33"/>
      <c r="O76" s="33"/>
      <c r="P76" s="33"/>
      <c r="Q76" s="33"/>
      <c r="R76" s="33"/>
      <c r="S76" s="33"/>
      <c r="T76" s="33"/>
      <c r="U76" s="33"/>
      <c r="V76" s="33">
        <v>113889492</v>
      </c>
      <c r="W76" s="33">
        <v>124404600</v>
      </c>
      <c r="X76" s="33"/>
      <c r="Y76" s="32"/>
      <c r="Z76" s="34">
        <v>262442250</v>
      </c>
    </row>
    <row r="77" spans="1:26" ht="13.5" hidden="1">
      <c r="A77" s="36" t="s">
        <v>31</v>
      </c>
      <c r="B77" s="18"/>
      <c r="C77" s="18"/>
      <c r="D77" s="19">
        <v>124554048</v>
      </c>
      <c r="E77" s="20">
        <v>124554048</v>
      </c>
      <c r="F77" s="20">
        <v>7694601</v>
      </c>
      <c r="G77" s="20">
        <v>7295123</v>
      </c>
      <c r="H77" s="20">
        <v>14753848</v>
      </c>
      <c r="I77" s="20">
        <v>29743572</v>
      </c>
      <c r="J77" s="20">
        <v>5892814</v>
      </c>
      <c r="K77" s="20">
        <v>9281100</v>
      </c>
      <c r="L77" s="20">
        <v>7009652</v>
      </c>
      <c r="M77" s="20">
        <v>22183566</v>
      </c>
      <c r="N77" s="20"/>
      <c r="O77" s="20"/>
      <c r="P77" s="20"/>
      <c r="Q77" s="20"/>
      <c r="R77" s="20"/>
      <c r="S77" s="20"/>
      <c r="T77" s="20"/>
      <c r="U77" s="20"/>
      <c r="V77" s="20">
        <v>51927138</v>
      </c>
      <c r="W77" s="20">
        <v>62277024</v>
      </c>
      <c r="X77" s="20"/>
      <c r="Y77" s="19"/>
      <c r="Z77" s="22">
        <v>124554048</v>
      </c>
    </row>
    <row r="78" spans="1:26" ht="13.5" hidden="1">
      <c r="A78" s="37" t="s">
        <v>32</v>
      </c>
      <c r="B78" s="18"/>
      <c r="C78" s="18"/>
      <c r="D78" s="19">
        <v>137888202</v>
      </c>
      <c r="E78" s="20">
        <v>137888202</v>
      </c>
      <c r="F78" s="20">
        <v>6171685</v>
      </c>
      <c r="G78" s="20">
        <v>10576894</v>
      </c>
      <c r="H78" s="20">
        <v>5772161</v>
      </c>
      <c r="I78" s="20">
        <v>22520740</v>
      </c>
      <c r="J78" s="20">
        <v>3153781</v>
      </c>
      <c r="K78" s="20">
        <v>10150674</v>
      </c>
      <c r="L78" s="20">
        <v>8611382</v>
      </c>
      <c r="M78" s="20">
        <v>21915837</v>
      </c>
      <c r="N78" s="20"/>
      <c r="O78" s="20"/>
      <c r="P78" s="20"/>
      <c r="Q78" s="20"/>
      <c r="R78" s="20"/>
      <c r="S78" s="20"/>
      <c r="T78" s="20"/>
      <c r="U78" s="20"/>
      <c r="V78" s="20">
        <v>44436577</v>
      </c>
      <c r="W78" s="20">
        <v>62127576</v>
      </c>
      <c r="X78" s="20"/>
      <c r="Y78" s="19"/>
      <c r="Z78" s="22">
        <v>137888202</v>
      </c>
    </row>
    <row r="79" spans="1:26" ht="13.5" hidden="1">
      <c r="A79" s="38" t="s">
        <v>106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/>
      <c r="C80" s="18"/>
      <c r="D80" s="19">
        <v>102229050</v>
      </c>
      <c r="E80" s="20">
        <v>102229050</v>
      </c>
      <c r="F80" s="20">
        <v>6964870</v>
      </c>
      <c r="G80" s="20">
        <v>9028698</v>
      </c>
      <c r="H80" s="20">
        <v>3549019</v>
      </c>
      <c r="I80" s="20">
        <v>19542587</v>
      </c>
      <c r="J80" s="20">
        <v>1983891</v>
      </c>
      <c r="K80" s="20">
        <v>7475323</v>
      </c>
      <c r="L80" s="20">
        <v>5533184</v>
      </c>
      <c r="M80" s="20">
        <v>14992398</v>
      </c>
      <c r="N80" s="20"/>
      <c r="O80" s="20"/>
      <c r="P80" s="20"/>
      <c r="Q80" s="20"/>
      <c r="R80" s="20"/>
      <c r="S80" s="20"/>
      <c r="T80" s="20"/>
      <c r="U80" s="20"/>
      <c r="V80" s="20">
        <v>34534985</v>
      </c>
      <c r="W80" s="20">
        <v>44298000</v>
      </c>
      <c r="X80" s="20"/>
      <c r="Y80" s="19"/>
      <c r="Z80" s="22">
        <v>102229050</v>
      </c>
    </row>
    <row r="81" spans="1:26" ht="13.5" hidden="1">
      <c r="A81" s="38" t="s">
        <v>108</v>
      </c>
      <c r="B81" s="18"/>
      <c r="C81" s="18"/>
      <c r="D81" s="19">
        <v>20734788</v>
      </c>
      <c r="E81" s="20">
        <v>20734788</v>
      </c>
      <c r="F81" s="20">
        <v>2546899</v>
      </c>
      <c r="G81" s="20">
        <v>1435489</v>
      </c>
      <c r="H81" s="20">
        <v>1064128</v>
      </c>
      <c r="I81" s="20">
        <v>5046516</v>
      </c>
      <c r="J81" s="20">
        <v>502367</v>
      </c>
      <c r="K81" s="20">
        <v>1260849</v>
      </c>
      <c r="L81" s="20">
        <v>1700857</v>
      </c>
      <c r="M81" s="20">
        <v>3464073</v>
      </c>
      <c r="N81" s="20"/>
      <c r="O81" s="20"/>
      <c r="P81" s="20"/>
      <c r="Q81" s="20"/>
      <c r="R81" s="20"/>
      <c r="S81" s="20"/>
      <c r="T81" s="20"/>
      <c r="U81" s="20"/>
      <c r="V81" s="20">
        <v>8510589</v>
      </c>
      <c r="W81" s="20">
        <v>10367394</v>
      </c>
      <c r="X81" s="20"/>
      <c r="Y81" s="19"/>
      <c r="Z81" s="22">
        <v>20734788</v>
      </c>
    </row>
    <row r="82" spans="1:26" ht="13.5" hidden="1">
      <c r="A82" s="38" t="s">
        <v>109</v>
      </c>
      <c r="B82" s="18"/>
      <c r="C82" s="18"/>
      <c r="D82" s="19">
        <v>14924364</v>
      </c>
      <c r="E82" s="20">
        <v>14924364</v>
      </c>
      <c r="F82" s="20">
        <v>1321908</v>
      </c>
      <c r="G82" s="20">
        <v>1177686</v>
      </c>
      <c r="H82" s="20">
        <v>1097322</v>
      </c>
      <c r="I82" s="20">
        <v>3596916</v>
      </c>
      <c r="J82" s="20">
        <v>557838</v>
      </c>
      <c r="K82" s="20">
        <v>1108616</v>
      </c>
      <c r="L82" s="20">
        <v>1267425</v>
      </c>
      <c r="M82" s="20">
        <v>2933879</v>
      </c>
      <c r="N82" s="20"/>
      <c r="O82" s="20"/>
      <c r="P82" s="20"/>
      <c r="Q82" s="20"/>
      <c r="R82" s="20"/>
      <c r="S82" s="20"/>
      <c r="T82" s="20"/>
      <c r="U82" s="20"/>
      <c r="V82" s="20">
        <v>6530795</v>
      </c>
      <c r="W82" s="20">
        <v>7462182</v>
      </c>
      <c r="X82" s="20"/>
      <c r="Y82" s="19"/>
      <c r="Z82" s="22">
        <v>14924364</v>
      </c>
    </row>
    <row r="83" spans="1:26" ht="13.5" hidden="1">
      <c r="A83" s="38" t="s">
        <v>110</v>
      </c>
      <c r="B83" s="18"/>
      <c r="C83" s="18"/>
      <c r="D83" s="19"/>
      <c r="E83" s="20"/>
      <c r="F83" s="20">
        <v>-4661992</v>
      </c>
      <c r="G83" s="20">
        <v>-1064979</v>
      </c>
      <c r="H83" s="20">
        <v>61692</v>
      </c>
      <c r="I83" s="20">
        <v>-5665279</v>
      </c>
      <c r="J83" s="20">
        <v>109685</v>
      </c>
      <c r="K83" s="20">
        <v>305886</v>
      </c>
      <c r="L83" s="20">
        <v>109916</v>
      </c>
      <c r="M83" s="20">
        <v>525487</v>
      </c>
      <c r="N83" s="20"/>
      <c r="O83" s="20"/>
      <c r="P83" s="20"/>
      <c r="Q83" s="20"/>
      <c r="R83" s="20"/>
      <c r="S83" s="20"/>
      <c r="T83" s="20"/>
      <c r="U83" s="20"/>
      <c r="V83" s="20">
        <v>-5139792</v>
      </c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/>
      <c r="E84" s="29"/>
      <c r="F84" s="29">
        <v>2905471</v>
      </c>
      <c r="G84" s="29">
        <v>2924697</v>
      </c>
      <c r="H84" s="29">
        <v>2974147</v>
      </c>
      <c r="I84" s="29">
        <v>8804315</v>
      </c>
      <c r="J84" s="29">
        <v>2985941</v>
      </c>
      <c r="K84" s="29">
        <v>2703368</v>
      </c>
      <c r="L84" s="29">
        <v>3032153</v>
      </c>
      <c r="M84" s="29">
        <v>8721462</v>
      </c>
      <c r="N84" s="29"/>
      <c r="O84" s="29"/>
      <c r="P84" s="29"/>
      <c r="Q84" s="29"/>
      <c r="R84" s="29"/>
      <c r="S84" s="29"/>
      <c r="T84" s="29"/>
      <c r="U84" s="29"/>
      <c r="V84" s="29">
        <v>17525777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2014-02-03T09:27:44Z</dcterms:created>
  <dcterms:modified xsi:type="dcterms:W3CDTF">2014-02-03T09:27:44Z</dcterms:modified>
  <cp:category/>
  <cp:version/>
  <cp:contentType/>
  <cp:contentStatus/>
</cp:coreProperties>
</file>