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'CPT'!$A$1:$Z$66</definedName>
    <definedName name="_xlnm.Print_Area" localSheetId="6">'DC1'!$A$1:$Z$66</definedName>
    <definedName name="_xlnm.Print_Area" localSheetId="12">'DC2'!$A$1:$Z$66</definedName>
    <definedName name="_xlnm.Print_Area" localSheetId="17">'DC3'!$A$1:$Z$66</definedName>
    <definedName name="_xlnm.Print_Area" localSheetId="25">'DC4'!$A$1:$Z$66</definedName>
    <definedName name="_xlnm.Print_Area" localSheetId="29">'DC5'!$A$1:$Z$66</definedName>
    <definedName name="_xlnm.Print_Area" localSheetId="30">'Summary'!$A$1:$Z$66</definedName>
    <definedName name="_xlnm.Print_Area" localSheetId="1">'WC011'!$A$1:$Z$66</definedName>
    <definedName name="_xlnm.Print_Area" localSheetId="2">'WC012'!$A$1:$Z$66</definedName>
    <definedName name="_xlnm.Print_Area" localSheetId="3">'WC013'!$A$1:$Z$66</definedName>
    <definedName name="_xlnm.Print_Area" localSheetId="4">'WC014'!$A$1:$Z$66</definedName>
    <definedName name="_xlnm.Print_Area" localSheetId="5">'WC015'!$A$1:$Z$66</definedName>
    <definedName name="_xlnm.Print_Area" localSheetId="7">'WC022'!$A$1:$Z$66</definedName>
    <definedName name="_xlnm.Print_Area" localSheetId="8">'WC023'!$A$1:$Z$66</definedName>
    <definedName name="_xlnm.Print_Area" localSheetId="9">'WC024'!$A$1:$Z$66</definedName>
    <definedName name="_xlnm.Print_Area" localSheetId="10">'WC025'!$A$1:$Z$66</definedName>
    <definedName name="_xlnm.Print_Area" localSheetId="11">'WC026'!$A$1:$Z$66</definedName>
    <definedName name="_xlnm.Print_Area" localSheetId="13">'WC031'!$A$1:$Z$66</definedName>
    <definedName name="_xlnm.Print_Area" localSheetId="14">'WC032'!$A$1:$Z$66</definedName>
    <definedName name="_xlnm.Print_Area" localSheetId="15">'WC033'!$A$1:$Z$66</definedName>
    <definedName name="_xlnm.Print_Area" localSheetId="16">'WC034'!$A$1:$Z$66</definedName>
    <definedName name="_xlnm.Print_Area" localSheetId="18">'WC041'!$A$1:$Z$66</definedName>
    <definedName name="_xlnm.Print_Area" localSheetId="19">'WC042'!$A$1:$Z$66</definedName>
    <definedName name="_xlnm.Print_Area" localSheetId="20">'WC043'!$A$1:$Z$66</definedName>
    <definedName name="_xlnm.Print_Area" localSheetId="21">'WC044'!$A$1:$Z$66</definedName>
    <definedName name="_xlnm.Print_Area" localSheetId="22">'WC045'!$A$1:$Z$66</definedName>
    <definedName name="_xlnm.Print_Area" localSheetId="23">'WC047'!$A$1:$Z$66</definedName>
    <definedName name="_xlnm.Print_Area" localSheetId="24">'WC048'!$A$1:$Z$66</definedName>
    <definedName name="_xlnm.Print_Area" localSheetId="26">'WC051'!$A$1:$Z$66</definedName>
    <definedName name="_xlnm.Print_Area" localSheetId="27">'WC052'!$A$1:$Z$66</definedName>
    <definedName name="_xlnm.Print_Area" localSheetId="28">'WC053'!$A$1:$Z$66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<sst xmlns="http://schemas.openxmlformats.org/spreadsheetml/2006/main" count="3441" uniqueCount="121">
  <si>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Western Cape: Cape Town(CPT)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</si>
  <si>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</si>
  <si>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</si>
  <si>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</si>
  <si>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</si>
  <si>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</si>
  <si>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</si>
  <si>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</si>
  <si>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</si>
  <si>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</si>
  <si>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</si>
  <si>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</si>
  <si>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</si>
  <si>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</si>
  <si>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</si>
  <si>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</si>
  <si>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</si>
  <si>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</si>
  <si>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</si>
  <si>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</si>
  <si>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</si>
  <si>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</si>
  <si>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</si>
  <si>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</si>
  <si>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</si>
  <si>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</si>
  <si>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</si>
  <si>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</si>
  <si>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</si>
  <si>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</si>
  <si>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</si>
  <si>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</si>
  <si>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</si>
  <si>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</si>
  <si>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</si>
  <si>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</si>
  <si>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</si>
  <si>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</si>
  <si>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</si>
  <si>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</si>
  <si>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</si>
  <si>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</si>
  <si>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</si>
  <si>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</si>
  <si>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</si>
  <si>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</si>
  <si>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</si>
  <si>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</si>
  <si>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</si>
  <si>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</si>
  <si>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</si>
  <si>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</si>
  <si>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</si>
  <si>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</si>
  <si>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</si>
  <si>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</si>
  <si>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</si>
  <si>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</si>
  <si>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</si>
  <si>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</si>
  <si>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</si>
  <si>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</si>
  <si>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</si>
  <si>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</si>
  <si>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</si>
  <si>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</si>
  <si>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C1 Schedule Quarterly Budget Statement Summary for 2nd Quarter ended 31 December 2013 (Figures Finalised as at 2014/01/31)</t>
  </si>
  <si>
    <t>Western Cape: Cederberg(WC012) - Table C1 Schedule Quarterly Budget Statement Summary for 2nd Quarter ended 31 December 2013 (Figures Finalised as at 2014/01/31)</t>
  </si>
  <si>
    <t>Western Cape: Bergrivier(WC013) - Table C1 Schedule Quarterly Budget Statement Summary for 2nd Quarter ended 31 December 2013 (Figures Finalised as at 2014/01/31)</t>
  </si>
  <si>
    <t>Western Cape: Saldanha Bay(WC014) - Table C1 Schedule Quarterly Budget Statement Summary for 2nd Quarter ended 31 December 2013 (Figures Finalised as at 2014/01/31)</t>
  </si>
  <si>
    <t>Western Cape: Swartland(WC015) - Table C1 Schedule Quarterly Budget Statement Summary for 2nd Quarter ended 31 December 2013 (Figures Finalised as at 2014/01/31)</t>
  </si>
  <si>
    <t>Western Cape: West Coast(DC1) - Table C1 Schedule Quarterly Budget Statement Summary for 2nd Quarter ended 31 December 2013 (Figures Finalised as at 2014/01/31)</t>
  </si>
  <si>
    <t>Western Cape: Witzenberg(WC022) - Table C1 Schedule Quarterly Budget Statement Summary for 2nd Quarter ended 31 December 2013 (Figures Finalised as at 2014/01/31)</t>
  </si>
  <si>
    <t>Western Cape: Drakenstein(WC023) - Table C1 Schedule Quarterly Budget Statement Summary for 2nd Quarter ended 31 December 2013 (Figures Finalised as at 2014/01/31)</t>
  </si>
  <si>
    <t>Western Cape: Stellenbosch(WC024) - Table C1 Schedule Quarterly Budget Statement Summary for 2nd Quarter ended 31 December 2013 (Figures Finalised as at 2014/01/31)</t>
  </si>
  <si>
    <t>Western Cape: Breede Valley(WC025) - Table C1 Schedule Quarterly Budget Statement Summary for 2nd Quarter ended 31 December 2013 (Figures Finalised as at 2014/01/31)</t>
  </si>
  <si>
    <t>Western Cape: Langeberg(WC026) - Table C1 Schedule Quarterly Budget Statement Summary for 2nd Quarter ended 31 December 2013 (Figures Finalised as at 2014/01/31)</t>
  </si>
  <si>
    <t>Western Cape: Cape Winelands DM(DC2) - Table C1 Schedule Quarterly Budget Statement Summary for 2nd Quarter ended 31 December 2013 (Figures Finalised as at 2014/01/31)</t>
  </si>
  <si>
    <t>Western Cape: Theewaterskloof(WC031) - Table C1 Schedule Quarterly Budget Statement Summary for 2nd Quarter ended 31 December 2013 (Figures Finalised as at 2014/01/31)</t>
  </si>
  <si>
    <t>Western Cape: Overstrand(WC032) - Table C1 Schedule Quarterly Budget Statement Summary for 2nd Quarter ended 31 December 2013 (Figures Finalised as at 2014/01/31)</t>
  </si>
  <si>
    <t>Western Cape: Cape Agulhas(WC033) - Table C1 Schedule Quarterly Budget Statement Summary for 2nd Quarter ended 31 December 2013 (Figures Finalised as at 2014/01/31)</t>
  </si>
  <si>
    <t>Western Cape: Swellendam(WC034) - Table C1 Schedule Quarterly Budget Statement Summary for 2nd Quarter ended 31 December 2013 (Figures Finalised as at 2014/01/31)</t>
  </si>
  <si>
    <t>Western Cape: Overberg(DC3) - Table C1 Schedule Quarterly Budget Statement Summary for 2nd Quarter ended 31 December 2013 (Figures Finalised as at 2014/01/31)</t>
  </si>
  <si>
    <t>Western Cape: Kannaland(WC041) - Table C1 Schedule Quarterly Budget Statement Summary for 2nd Quarter ended 31 December 2013 (Figures Finalised as at 2014/01/31)</t>
  </si>
  <si>
    <t>Western Cape: Hessequa(WC042) - Table C1 Schedule Quarterly Budget Statement Summary for 2nd Quarter ended 31 December 2013 (Figures Finalised as at 2014/01/31)</t>
  </si>
  <si>
    <t>Western Cape: Mossel Bay(WC043) - Table C1 Schedule Quarterly Budget Statement Summary for 2nd Quarter ended 31 December 2013 (Figures Finalised as at 2014/01/31)</t>
  </si>
  <si>
    <t>Western Cape: George(WC044) - Table C1 Schedule Quarterly Budget Statement Summary for 2nd Quarter ended 31 December 2013 (Figures Finalised as at 2014/01/31)</t>
  </si>
  <si>
    <t>Western Cape: Oudtshoorn(WC045) - Table C1 Schedule Quarterly Budget Statement Summary for 2nd Quarter ended 31 December 2013 (Figures Finalised as at 2014/01/31)</t>
  </si>
  <si>
    <t>Western Cape: Bitou(WC047) - Table C1 Schedule Quarterly Budget Statement Summary for 2nd Quarter ended 31 December 2013 (Figures Finalised as at 2014/01/31)</t>
  </si>
  <si>
    <t>Western Cape: Knysna(WC048) - Table C1 Schedule Quarterly Budget Statement Summary for 2nd Quarter ended 31 December 2013 (Figures Finalised as at 2014/01/31)</t>
  </si>
  <si>
    <t>Western Cape: Eden(DC4) - Table C1 Schedule Quarterly Budget Statement Summary for 2nd Quarter ended 31 December 2013 (Figures Finalised as at 2014/01/31)</t>
  </si>
  <si>
    <t>Western Cape: Laingsburg(WC051) - Table C1 Schedule Quarterly Budget Statement Summary for 2nd Quarter ended 31 December 2013 (Figures Finalised as at 2014/01/31)</t>
  </si>
  <si>
    <t>Western Cape: Prince Albert(WC052) - Table C1 Schedule Quarterly Budget Statement Summary for 2nd Quarter ended 31 December 2013 (Figures Finalised as at 2014/01/31)</t>
  </si>
  <si>
    <t>Western Cape: Beaufort West(WC053) - Table C1 Schedule Quarterly Budget Statement Summary for 2nd Quarter ended 31 December 2013 (Figures Finalised as at 2014/01/31)</t>
  </si>
  <si>
    <t>Western Cape: Central Karoo(DC5) - Table C1 Schedule Quarterly Budget Statement Summary for 2nd Quarter ended 31 December 2013 (Figures Finalised as at 2014/01/31)</t>
  </si>
  <si>
    <t>Summary - Table C1 Schedule Quarterly Budget Statement Summary for 2nd Quarter ended 31 December 2013 (Figures Finalised as at 2014/01/31)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</si>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</sst>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451189499</v>
      </c>
      <c r="C5" s="18">
        <v>0</v>
      </c>
      <c r="D5" s="63">
        <v>5488875696</v>
      </c>
      <c r="E5" s="64">
        <v>5527108506</v>
      </c>
      <c r="F5" s="64">
        <v>367489721</v>
      </c>
      <c r="G5" s="64">
        <v>529969568</v>
      </c>
      <c r="H5" s="64">
        <v>511259962</v>
      </c>
      <c r="I5" s="64">
        <v>1408719251</v>
      </c>
      <c r="J5" s="64">
        <v>436676921</v>
      </c>
      <c r="K5" s="64">
        <v>498712259</v>
      </c>
      <c r="L5" s="64">
        <v>452749414</v>
      </c>
      <c r="M5" s="64">
        <v>1388138594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2796857845</v>
      </c>
      <c r="W5" s="64">
        <v>2763554253</v>
      </c>
      <c r="X5" s="64">
        <v>33303592</v>
      </c>
      <c r="Y5" s="65">
        <v>1.21</v>
      </c>
      <c r="Z5" s="66">
        <v>5527108506</v>
      </c>
    </row>
    <row r="6" spans="1:26" ht="13.5">
      <c r="A6" s="62" t="s">
        <v>32</v>
      </c>
      <c r="B6" s="18">
        <v>1160254909</v>
      </c>
      <c r="C6" s="18">
        <v>0</v>
      </c>
      <c r="D6" s="63">
        <v>14442391019</v>
      </c>
      <c r="E6" s="64">
        <v>14442391019</v>
      </c>
      <c r="F6" s="64">
        <v>1050512404</v>
      </c>
      <c r="G6" s="64">
        <v>1190872985</v>
      </c>
      <c r="H6" s="64">
        <v>1197159859</v>
      </c>
      <c r="I6" s="64">
        <v>3438545248</v>
      </c>
      <c r="J6" s="64">
        <v>1142707217</v>
      </c>
      <c r="K6" s="64">
        <v>1066180672</v>
      </c>
      <c r="L6" s="64">
        <v>1169024395</v>
      </c>
      <c r="M6" s="64">
        <v>3377912284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6816457532</v>
      </c>
      <c r="W6" s="64">
        <v>7221195510</v>
      </c>
      <c r="X6" s="64">
        <v>-404737978</v>
      </c>
      <c r="Y6" s="65">
        <v>-5.6</v>
      </c>
      <c r="Z6" s="66">
        <v>14442391019</v>
      </c>
    </row>
    <row r="7" spans="1:26" ht="13.5">
      <c r="A7" s="62" t="s">
        <v>33</v>
      </c>
      <c r="B7" s="18">
        <v>79909677</v>
      </c>
      <c r="C7" s="18">
        <v>0</v>
      </c>
      <c r="D7" s="63">
        <v>284617753</v>
      </c>
      <c r="E7" s="64">
        <v>284617753</v>
      </c>
      <c r="F7" s="64">
        <v>12321815</v>
      </c>
      <c r="G7" s="64">
        <v>34551593</v>
      </c>
      <c r="H7" s="64">
        <v>32514823</v>
      </c>
      <c r="I7" s="64">
        <v>79388231</v>
      </c>
      <c r="J7" s="64">
        <v>39128463</v>
      </c>
      <c r="K7" s="64">
        <v>32574053</v>
      </c>
      <c r="L7" s="64">
        <v>38952835</v>
      </c>
      <c r="M7" s="64">
        <v>110655351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190043582</v>
      </c>
      <c r="W7" s="64">
        <v>142308877</v>
      </c>
      <c r="X7" s="64">
        <v>47734705</v>
      </c>
      <c r="Y7" s="65">
        <v>33.54</v>
      </c>
      <c r="Z7" s="66">
        <v>284617753</v>
      </c>
    </row>
    <row r="8" spans="1:26" ht="13.5">
      <c r="A8" s="62" t="s">
        <v>34</v>
      </c>
      <c r="B8" s="18">
        <v>177154759</v>
      </c>
      <c r="C8" s="18">
        <v>0</v>
      </c>
      <c r="D8" s="63">
        <v>2595903897</v>
      </c>
      <c r="E8" s="64">
        <v>2581300737</v>
      </c>
      <c r="F8" s="64">
        <v>557737028</v>
      </c>
      <c r="G8" s="64">
        <v>36663661</v>
      </c>
      <c r="H8" s="64">
        <v>74390402</v>
      </c>
      <c r="I8" s="64">
        <v>668791091</v>
      </c>
      <c r="J8" s="64">
        <v>97262270</v>
      </c>
      <c r="K8" s="64">
        <v>97623434</v>
      </c>
      <c r="L8" s="64">
        <v>501505914</v>
      </c>
      <c r="M8" s="64">
        <v>696391618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1365182709</v>
      </c>
      <c r="W8" s="64">
        <v>1290650369</v>
      </c>
      <c r="X8" s="64">
        <v>74532340</v>
      </c>
      <c r="Y8" s="65">
        <v>5.77</v>
      </c>
      <c r="Z8" s="66">
        <v>2581300737</v>
      </c>
    </row>
    <row r="9" spans="1:26" ht="13.5">
      <c r="A9" s="62" t="s">
        <v>35</v>
      </c>
      <c r="B9" s="18">
        <v>565061094</v>
      </c>
      <c r="C9" s="18">
        <v>0</v>
      </c>
      <c r="D9" s="63">
        <v>3131550804</v>
      </c>
      <c r="E9" s="64">
        <v>3094887651</v>
      </c>
      <c r="F9" s="64">
        <v>82689332</v>
      </c>
      <c r="G9" s="64">
        <v>714751131</v>
      </c>
      <c r="H9" s="64">
        <v>95345093</v>
      </c>
      <c r="I9" s="64">
        <v>892785556</v>
      </c>
      <c r="J9" s="64">
        <v>101234457</v>
      </c>
      <c r="K9" s="64">
        <v>100153470</v>
      </c>
      <c r="L9" s="64">
        <v>97889137</v>
      </c>
      <c r="M9" s="64">
        <v>299277064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1192062620</v>
      </c>
      <c r="W9" s="64">
        <v>1547443826</v>
      </c>
      <c r="X9" s="64">
        <v>-355381206</v>
      </c>
      <c r="Y9" s="65">
        <v>-22.97</v>
      </c>
      <c r="Z9" s="66">
        <v>3094887651</v>
      </c>
    </row>
    <row r="10" spans="1:26" ht="25.5">
      <c r="A10" s="67" t="s">
        <v>105</v>
      </c>
      <c r="B10" s="68">
        <f>SUM(B5:B9)</f>
        <v>2433569938</v>
      </c>
      <c r="C10" s="68">
        <f>SUM(C5:C9)</f>
        <v>0</v>
      </c>
      <c r="D10" s="69">
        <f aca="true" t="shared" si="0" ref="D10:Z10">SUM(D5:D9)</f>
        <v>25943339169</v>
      </c>
      <c r="E10" s="70">
        <f t="shared" si="0"/>
        <v>25930305666</v>
      </c>
      <c r="F10" s="70">
        <f t="shared" si="0"/>
        <v>2070750300</v>
      </c>
      <c r="G10" s="70">
        <f t="shared" si="0"/>
        <v>2506808938</v>
      </c>
      <c r="H10" s="70">
        <f t="shared" si="0"/>
        <v>1910670139</v>
      </c>
      <c r="I10" s="70">
        <f t="shared" si="0"/>
        <v>6488229377</v>
      </c>
      <c r="J10" s="70">
        <f t="shared" si="0"/>
        <v>1817009328</v>
      </c>
      <c r="K10" s="70">
        <f t="shared" si="0"/>
        <v>1795243888</v>
      </c>
      <c r="L10" s="70">
        <f t="shared" si="0"/>
        <v>2260121695</v>
      </c>
      <c r="M10" s="70">
        <f t="shared" si="0"/>
        <v>5872374911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12360604288</v>
      </c>
      <c r="W10" s="70">
        <f t="shared" si="0"/>
        <v>12965152835</v>
      </c>
      <c r="X10" s="70">
        <f t="shared" si="0"/>
        <v>-604548547</v>
      </c>
      <c r="Y10" s="71">
        <f>+IF(W10&lt;&gt;0,(X10/W10)*100,0)</f>
        <v>-4.662872506739717</v>
      </c>
      <c r="Z10" s="72">
        <f t="shared" si="0"/>
        <v>25930305666</v>
      </c>
    </row>
    <row r="11" spans="1:26" ht="13.5">
      <c r="A11" s="62" t="s">
        <v>36</v>
      </c>
      <c r="B11" s="18">
        <v>827486092</v>
      </c>
      <c r="C11" s="18">
        <v>0</v>
      </c>
      <c r="D11" s="63">
        <v>8253457949</v>
      </c>
      <c r="E11" s="64">
        <v>8257526187</v>
      </c>
      <c r="F11" s="64">
        <v>587623244</v>
      </c>
      <c r="G11" s="64">
        <v>673432052</v>
      </c>
      <c r="H11" s="64">
        <v>660621891</v>
      </c>
      <c r="I11" s="64">
        <v>1921677187</v>
      </c>
      <c r="J11" s="64">
        <v>639536470</v>
      </c>
      <c r="K11" s="64">
        <v>970955572</v>
      </c>
      <c r="L11" s="64">
        <v>656243622</v>
      </c>
      <c r="M11" s="64">
        <v>2266735664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4188412851</v>
      </c>
      <c r="W11" s="64">
        <v>4128763094</v>
      </c>
      <c r="X11" s="64">
        <v>59649757</v>
      </c>
      <c r="Y11" s="65">
        <v>1.44</v>
      </c>
      <c r="Z11" s="66">
        <v>8257526187</v>
      </c>
    </row>
    <row r="12" spans="1:26" ht="13.5">
      <c r="A12" s="62" t="s">
        <v>37</v>
      </c>
      <c r="B12" s="18">
        <v>9457417</v>
      </c>
      <c r="C12" s="18">
        <v>0</v>
      </c>
      <c r="D12" s="63">
        <v>123721024</v>
      </c>
      <c r="E12" s="64">
        <v>123721024</v>
      </c>
      <c r="F12" s="64">
        <v>9391713</v>
      </c>
      <c r="G12" s="64">
        <v>9436000</v>
      </c>
      <c r="H12" s="64">
        <v>9502948</v>
      </c>
      <c r="I12" s="64">
        <v>28330661</v>
      </c>
      <c r="J12" s="64">
        <v>9595520</v>
      </c>
      <c r="K12" s="64">
        <v>9565193</v>
      </c>
      <c r="L12" s="64">
        <v>9448507</v>
      </c>
      <c r="M12" s="64">
        <v>28609220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56939881</v>
      </c>
      <c r="W12" s="64">
        <v>61860512</v>
      </c>
      <c r="X12" s="64">
        <v>-4920631</v>
      </c>
      <c r="Y12" s="65">
        <v>-7.95</v>
      </c>
      <c r="Z12" s="66">
        <v>123721024</v>
      </c>
    </row>
    <row r="13" spans="1:26" ht="13.5">
      <c r="A13" s="62" t="s">
        <v>106</v>
      </c>
      <c r="B13" s="18">
        <v>162515925</v>
      </c>
      <c r="C13" s="18">
        <v>0</v>
      </c>
      <c r="D13" s="63">
        <v>1934740570</v>
      </c>
      <c r="E13" s="64">
        <v>1934740570</v>
      </c>
      <c r="F13" s="64">
        <v>163574740</v>
      </c>
      <c r="G13" s="64">
        <v>156931324</v>
      </c>
      <c r="H13" s="64">
        <v>159814108</v>
      </c>
      <c r="I13" s="64">
        <v>480320172</v>
      </c>
      <c r="J13" s="64">
        <v>159812473</v>
      </c>
      <c r="K13" s="64">
        <v>152467921</v>
      </c>
      <c r="L13" s="64">
        <v>152264356</v>
      </c>
      <c r="M13" s="64">
        <v>464544750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944864922</v>
      </c>
      <c r="W13" s="64">
        <v>967370285</v>
      </c>
      <c r="X13" s="64">
        <v>-22505363</v>
      </c>
      <c r="Y13" s="65">
        <v>-2.33</v>
      </c>
      <c r="Z13" s="66">
        <v>1934740570</v>
      </c>
    </row>
    <row r="14" spans="1:26" ht="13.5">
      <c r="A14" s="62" t="s">
        <v>38</v>
      </c>
      <c r="B14" s="18">
        <v>97493886</v>
      </c>
      <c r="C14" s="18">
        <v>0</v>
      </c>
      <c r="D14" s="63">
        <v>863894265</v>
      </c>
      <c r="E14" s="64">
        <v>863894265</v>
      </c>
      <c r="F14" s="64">
        <v>64181168</v>
      </c>
      <c r="G14" s="64">
        <v>64181734</v>
      </c>
      <c r="H14" s="64">
        <v>64181589</v>
      </c>
      <c r="I14" s="64">
        <v>192544491</v>
      </c>
      <c r="J14" s="64">
        <v>64181637</v>
      </c>
      <c r="K14" s="64">
        <v>64181722</v>
      </c>
      <c r="L14" s="64">
        <v>64182172</v>
      </c>
      <c r="M14" s="64">
        <v>192545531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385090022</v>
      </c>
      <c r="W14" s="64">
        <v>431947133</v>
      </c>
      <c r="X14" s="64">
        <v>-46857111</v>
      </c>
      <c r="Y14" s="65">
        <v>-10.85</v>
      </c>
      <c r="Z14" s="66">
        <v>863894265</v>
      </c>
    </row>
    <row r="15" spans="1:26" ht="13.5">
      <c r="A15" s="62" t="s">
        <v>39</v>
      </c>
      <c r="B15" s="18">
        <v>1179835828</v>
      </c>
      <c r="C15" s="18">
        <v>0</v>
      </c>
      <c r="D15" s="63">
        <v>7257561634</v>
      </c>
      <c r="E15" s="64">
        <v>7257561634</v>
      </c>
      <c r="F15" s="64">
        <v>42156101</v>
      </c>
      <c r="G15" s="64">
        <v>855381577</v>
      </c>
      <c r="H15" s="64">
        <v>863631448</v>
      </c>
      <c r="I15" s="64">
        <v>1761169126</v>
      </c>
      <c r="J15" s="64">
        <v>518659178</v>
      </c>
      <c r="K15" s="64">
        <v>490363238</v>
      </c>
      <c r="L15" s="64">
        <v>507550489</v>
      </c>
      <c r="M15" s="64">
        <v>1516572905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3277742031</v>
      </c>
      <c r="W15" s="64">
        <v>3628780817</v>
      </c>
      <c r="X15" s="64">
        <v>-351038786</v>
      </c>
      <c r="Y15" s="65">
        <v>-9.67</v>
      </c>
      <c r="Z15" s="66">
        <v>7257561634</v>
      </c>
    </row>
    <row r="16" spans="1:26" ht="13.5">
      <c r="A16" s="73" t="s">
        <v>40</v>
      </c>
      <c r="B16" s="18">
        <v>17290301</v>
      </c>
      <c r="C16" s="18">
        <v>0</v>
      </c>
      <c r="D16" s="63">
        <v>39544059</v>
      </c>
      <c r="E16" s="64">
        <v>39544059</v>
      </c>
      <c r="F16" s="64">
        <v>10297293</v>
      </c>
      <c r="G16" s="64">
        <v>6502425</v>
      </c>
      <c r="H16" s="64">
        <v>15906716</v>
      </c>
      <c r="I16" s="64">
        <v>32706434</v>
      </c>
      <c r="J16" s="64">
        <v>247652</v>
      </c>
      <c r="K16" s="64">
        <v>2537303</v>
      </c>
      <c r="L16" s="64">
        <v>20863741</v>
      </c>
      <c r="M16" s="64">
        <v>23648696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56355130</v>
      </c>
      <c r="W16" s="64">
        <v>19772030</v>
      </c>
      <c r="X16" s="64">
        <v>36583100</v>
      </c>
      <c r="Y16" s="65">
        <v>185.02</v>
      </c>
      <c r="Z16" s="66">
        <v>39544059</v>
      </c>
    </row>
    <row r="17" spans="1:26" ht="13.5">
      <c r="A17" s="62" t="s">
        <v>41</v>
      </c>
      <c r="B17" s="18">
        <v>1174251048</v>
      </c>
      <c r="C17" s="18">
        <v>0</v>
      </c>
      <c r="D17" s="63">
        <v>7671162707</v>
      </c>
      <c r="E17" s="64">
        <v>7652491309</v>
      </c>
      <c r="F17" s="64">
        <v>331571953</v>
      </c>
      <c r="G17" s="64">
        <v>591145765</v>
      </c>
      <c r="H17" s="64">
        <v>537954311</v>
      </c>
      <c r="I17" s="64">
        <v>1460672029</v>
      </c>
      <c r="J17" s="64">
        <v>645263891</v>
      </c>
      <c r="K17" s="64">
        <v>664633898</v>
      </c>
      <c r="L17" s="64">
        <v>738180128</v>
      </c>
      <c r="M17" s="64">
        <v>2048077917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3508749946</v>
      </c>
      <c r="W17" s="64">
        <v>3826245655</v>
      </c>
      <c r="X17" s="64">
        <v>-317495709</v>
      </c>
      <c r="Y17" s="65">
        <v>-8.3</v>
      </c>
      <c r="Z17" s="66">
        <v>7652491309</v>
      </c>
    </row>
    <row r="18" spans="1:26" ht="13.5">
      <c r="A18" s="74" t="s">
        <v>42</v>
      </c>
      <c r="B18" s="75">
        <f>SUM(B11:B17)</f>
        <v>3468330497</v>
      </c>
      <c r="C18" s="75">
        <f>SUM(C11:C17)</f>
        <v>0</v>
      </c>
      <c r="D18" s="76">
        <f aca="true" t="shared" si="1" ref="D18:Z18">SUM(D11:D17)</f>
        <v>26144082208</v>
      </c>
      <c r="E18" s="77">
        <f t="shared" si="1"/>
        <v>26129479048</v>
      </c>
      <c r="F18" s="77">
        <f t="shared" si="1"/>
        <v>1208796212</v>
      </c>
      <c r="G18" s="77">
        <f t="shared" si="1"/>
        <v>2357010877</v>
      </c>
      <c r="H18" s="77">
        <f t="shared" si="1"/>
        <v>2311613011</v>
      </c>
      <c r="I18" s="77">
        <f t="shared" si="1"/>
        <v>5877420100</v>
      </c>
      <c r="J18" s="77">
        <f t="shared" si="1"/>
        <v>2037296821</v>
      </c>
      <c r="K18" s="77">
        <f t="shared" si="1"/>
        <v>2354704847</v>
      </c>
      <c r="L18" s="77">
        <f t="shared" si="1"/>
        <v>2148733015</v>
      </c>
      <c r="M18" s="77">
        <f t="shared" si="1"/>
        <v>6540734683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12418154783</v>
      </c>
      <c r="W18" s="77">
        <f t="shared" si="1"/>
        <v>13064739526</v>
      </c>
      <c r="X18" s="77">
        <f t="shared" si="1"/>
        <v>-646584743</v>
      </c>
      <c r="Y18" s="71">
        <f>+IF(W18&lt;&gt;0,(X18/W18)*100,0)</f>
        <v>-4.949082541701184</v>
      </c>
      <c r="Z18" s="78">
        <f t="shared" si="1"/>
        <v>26129479048</v>
      </c>
    </row>
    <row r="19" spans="1:26" ht="13.5">
      <c r="A19" s="74" t="s">
        <v>43</v>
      </c>
      <c r="B19" s="79">
        <f>+B10-B18</f>
        <v>-1034760559</v>
      </c>
      <c r="C19" s="79">
        <f>+C10-C18</f>
        <v>0</v>
      </c>
      <c r="D19" s="80">
        <f aca="true" t="shared" si="2" ref="D19:Z19">+D10-D18</f>
        <v>-200743039</v>
      </c>
      <c r="E19" s="81">
        <f t="shared" si="2"/>
        <v>-199173382</v>
      </c>
      <c r="F19" s="81">
        <f t="shared" si="2"/>
        <v>861954088</v>
      </c>
      <c r="G19" s="81">
        <f t="shared" si="2"/>
        <v>149798061</v>
      </c>
      <c r="H19" s="81">
        <f t="shared" si="2"/>
        <v>-400942872</v>
      </c>
      <c r="I19" s="81">
        <f t="shared" si="2"/>
        <v>610809277</v>
      </c>
      <c r="J19" s="81">
        <f t="shared" si="2"/>
        <v>-220287493</v>
      </c>
      <c r="K19" s="81">
        <f t="shared" si="2"/>
        <v>-559460959</v>
      </c>
      <c r="L19" s="81">
        <f t="shared" si="2"/>
        <v>111388680</v>
      </c>
      <c r="M19" s="81">
        <f t="shared" si="2"/>
        <v>-668359772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-57550495</v>
      </c>
      <c r="W19" s="81">
        <f>IF(E10=E18,0,W10-W18)</f>
        <v>-99586691</v>
      </c>
      <c r="X19" s="81">
        <f t="shared" si="2"/>
        <v>42036196</v>
      </c>
      <c r="Y19" s="82">
        <f>+IF(W19&lt;&gt;0,(X19/W19)*100,0)</f>
        <v>-42.21065644203401</v>
      </c>
      <c r="Z19" s="83">
        <f t="shared" si="2"/>
        <v>-199173382</v>
      </c>
    </row>
    <row r="20" spans="1:26" ht="13.5">
      <c r="A20" s="62" t="s">
        <v>44</v>
      </c>
      <c r="B20" s="18">
        <v>1229789985</v>
      </c>
      <c r="C20" s="18">
        <v>0</v>
      </c>
      <c r="D20" s="63">
        <v>2535057961</v>
      </c>
      <c r="E20" s="64">
        <v>2567722901</v>
      </c>
      <c r="F20" s="64">
        <v>44643035</v>
      </c>
      <c r="G20" s="64">
        <v>111804411</v>
      </c>
      <c r="H20" s="64">
        <v>142647314</v>
      </c>
      <c r="I20" s="64">
        <v>299094760</v>
      </c>
      <c r="J20" s="64">
        <v>134052463</v>
      </c>
      <c r="K20" s="64">
        <v>153168711</v>
      </c>
      <c r="L20" s="64">
        <v>300229454</v>
      </c>
      <c r="M20" s="64">
        <v>587450628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886545388</v>
      </c>
      <c r="W20" s="64">
        <v>1283861451</v>
      </c>
      <c r="X20" s="64">
        <v>-397316063</v>
      </c>
      <c r="Y20" s="65">
        <v>-30.95</v>
      </c>
      <c r="Z20" s="66">
        <v>2567722901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-31177000</v>
      </c>
      <c r="I21" s="86">
        <v>-31177000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-31177000</v>
      </c>
      <c r="W21" s="86">
        <v>0</v>
      </c>
      <c r="X21" s="86">
        <v>-31177000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195029426</v>
      </c>
      <c r="C22" s="90">
        <f>SUM(C19:C21)</f>
        <v>0</v>
      </c>
      <c r="D22" s="91">
        <f aca="true" t="shared" si="3" ref="D22:Z22">SUM(D19:D21)</f>
        <v>2334314922</v>
      </c>
      <c r="E22" s="92">
        <f t="shared" si="3"/>
        <v>2368549519</v>
      </c>
      <c r="F22" s="92">
        <f t="shared" si="3"/>
        <v>906597123</v>
      </c>
      <c r="G22" s="92">
        <f t="shared" si="3"/>
        <v>261602472</v>
      </c>
      <c r="H22" s="92">
        <f t="shared" si="3"/>
        <v>-289472558</v>
      </c>
      <c r="I22" s="92">
        <f t="shared" si="3"/>
        <v>878727037</v>
      </c>
      <c r="J22" s="92">
        <f t="shared" si="3"/>
        <v>-86235030</v>
      </c>
      <c r="K22" s="92">
        <f t="shared" si="3"/>
        <v>-406292248</v>
      </c>
      <c r="L22" s="92">
        <f t="shared" si="3"/>
        <v>411618134</v>
      </c>
      <c r="M22" s="92">
        <f t="shared" si="3"/>
        <v>-80909144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797817893</v>
      </c>
      <c r="W22" s="92">
        <f t="shared" si="3"/>
        <v>1184274760</v>
      </c>
      <c r="X22" s="92">
        <f t="shared" si="3"/>
        <v>-386456867</v>
      </c>
      <c r="Y22" s="93">
        <f>+IF(W22&lt;&gt;0,(X22/W22)*100,0)</f>
        <v>-32.63236539804327</v>
      </c>
      <c r="Z22" s="94">
        <f t="shared" si="3"/>
        <v>2368549519</v>
      </c>
    </row>
    <row r="23" spans="1:26" ht="13.5">
      <c r="A23" s="95" t="s">
        <v>45</v>
      </c>
      <c r="B23" s="18">
        <v>0</v>
      </c>
      <c r="C23" s="18">
        <v>0</v>
      </c>
      <c r="D23" s="63">
        <v>1</v>
      </c>
      <c r="E23" s="64">
        <v>1</v>
      </c>
      <c r="F23" s="64">
        <v>-1</v>
      </c>
      <c r="G23" s="64">
        <v>-1</v>
      </c>
      <c r="H23" s="64">
        <v>-1</v>
      </c>
      <c r="I23" s="64">
        <v>-3</v>
      </c>
      <c r="J23" s="64">
        <v>-1</v>
      </c>
      <c r="K23" s="64">
        <v>-1</v>
      </c>
      <c r="L23" s="64">
        <v>-1</v>
      </c>
      <c r="M23" s="64">
        <v>-3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-6</v>
      </c>
      <c r="W23" s="64">
        <v>1</v>
      </c>
      <c r="X23" s="64">
        <v>-7</v>
      </c>
      <c r="Y23" s="65">
        <v>-700</v>
      </c>
      <c r="Z23" s="66">
        <v>1</v>
      </c>
    </row>
    <row r="24" spans="1:26" ht="13.5">
      <c r="A24" s="96" t="s">
        <v>46</v>
      </c>
      <c r="B24" s="79">
        <f>SUM(B22:B23)</f>
        <v>195029426</v>
      </c>
      <c r="C24" s="79">
        <f>SUM(C22:C23)</f>
        <v>0</v>
      </c>
      <c r="D24" s="80">
        <f aca="true" t="shared" si="4" ref="D24:Z24">SUM(D22:D23)</f>
        <v>2334314923</v>
      </c>
      <c r="E24" s="81">
        <f t="shared" si="4"/>
        <v>2368549520</v>
      </c>
      <c r="F24" s="81">
        <f t="shared" si="4"/>
        <v>906597122</v>
      </c>
      <c r="G24" s="81">
        <f t="shared" si="4"/>
        <v>261602471</v>
      </c>
      <c r="H24" s="81">
        <f t="shared" si="4"/>
        <v>-289472559</v>
      </c>
      <c r="I24" s="81">
        <f t="shared" si="4"/>
        <v>878727034</v>
      </c>
      <c r="J24" s="81">
        <f t="shared" si="4"/>
        <v>-86235031</v>
      </c>
      <c r="K24" s="81">
        <f t="shared" si="4"/>
        <v>-406292249</v>
      </c>
      <c r="L24" s="81">
        <f t="shared" si="4"/>
        <v>411618133</v>
      </c>
      <c r="M24" s="81">
        <f t="shared" si="4"/>
        <v>-80909147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797817887</v>
      </c>
      <c r="W24" s="81">
        <f t="shared" si="4"/>
        <v>1184274761</v>
      </c>
      <c r="X24" s="81">
        <f t="shared" si="4"/>
        <v>-386456874</v>
      </c>
      <c r="Y24" s="82">
        <f>+IF(W24&lt;&gt;0,(X24/W24)*100,0)</f>
        <v>-32.632365961567594</v>
      </c>
      <c r="Z24" s="83">
        <f t="shared" si="4"/>
        <v>2368549520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5868809746</v>
      </c>
      <c r="C27" s="21">
        <v>0</v>
      </c>
      <c r="D27" s="103">
        <v>5450592474</v>
      </c>
      <c r="E27" s="104">
        <v>5612765466</v>
      </c>
      <c r="F27" s="104">
        <v>52400748</v>
      </c>
      <c r="G27" s="104">
        <v>198025005</v>
      </c>
      <c r="H27" s="104">
        <v>255734636</v>
      </c>
      <c r="I27" s="104">
        <v>506160389</v>
      </c>
      <c r="J27" s="104">
        <v>284834656</v>
      </c>
      <c r="K27" s="104">
        <v>341978449</v>
      </c>
      <c r="L27" s="104">
        <v>490309070</v>
      </c>
      <c r="M27" s="104">
        <v>1117122175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1623282564</v>
      </c>
      <c r="W27" s="104">
        <v>2806382733</v>
      </c>
      <c r="X27" s="104">
        <v>-1183100169</v>
      </c>
      <c r="Y27" s="105">
        <v>-42.16</v>
      </c>
      <c r="Z27" s="106">
        <v>5612765466</v>
      </c>
    </row>
    <row r="28" spans="1:26" ht="13.5">
      <c r="A28" s="107" t="s">
        <v>44</v>
      </c>
      <c r="B28" s="18">
        <v>3414644998</v>
      </c>
      <c r="C28" s="18">
        <v>0</v>
      </c>
      <c r="D28" s="63">
        <v>2537157961</v>
      </c>
      <c r="E28" s="64">
        <v>2569822896</v>
      </c>
      <c r="F28" s="64">
        <v>44643034</v>
      </c>
      <c r="G28" s="64">
        <v>111804411</v>
      </c>
      <c r="H28" s="64">
        <v>142647315</v>
      </c>
      <c r="I28" s="64">
        <v>299094760</v>
      </c>
      <c r="J28" s="64">
        <v>134052461</v>
      </c>
      <c r="K28" s="64">
        <v>153170620</v>
      </c>
      <c r="L28" s="64">
        <v>300234045</v>
      </c>
      <c r="M28" s="64">
        <v>587457126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886551886</v>
      </c>
      <c r="W28" s="64">
        <v>1284911448</v>
      </c>
      <c r="X28" s="64">
        <v>-398359562</v>
      </c>
      <c r="Y28" s="65">
        <v>-31</v>
      </c>
      <c r="Z28" s="66">
        <v>2569822896</v>
      </c>
    </row>
    <row r="29" spans="1:26" ht="13.5">
      <c r="A29" s="62" t="s">
        <v>110</v>
      </c>
      <c r="B29" s="18">
        <v>35075750</v>
      </c>
      <c r="C29" s="18">
        <v>0</v>
      </c>
      <c r="D29" s="63">
        <v>46150000</v>
      </c>
      <c r="E29" s="64">
        <v>47719657</v>
      </c>
      <c r="F29" s="64">
        <v>1586814</v>
      </c>
      <c r="G29" s="64">
        <v>3411847</v>
      </c>
      <c r="H29" s="64">
        <v>3579899</v>
      </c>
      <c r="I29" s="64">
        <v>8578560</v>
      </c>
      <c r="J29" s="64">
        <v>5595825</v>
      </c>
      <c r="K29" s="64">
        <v>7161253</v>
      </c>
      <c r="L29" s="64">
        <v>2363162</v>
      </c>
      <c r="M29" s="64">
        <v>15120240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23698800</v>
      </c>
      <c r="W29" s="64">
        <v>23859829</v>
      </c>
      <c r="X29" s="64">
        <v>-161029</v>
      </c>
      <c r="Y29" s="65">
        <v>-0.67</v>
      </c>
      <c r="Z29" s="66">
        <v>47719657</v>
      </c>
    </row>
    <row r="30" spans="1:26" ht="13.5">
      <c r="A30" s="62" t="s">
        <v>48</v>
      </c>
      <c r="B30" s="18">
        <v>1753424711</v>
      </c>
      <c r="C30" s="18">
        <v>0</v>
      </c>
      <c r="D30" s="63">
        <v>2149496759</v>
      </c>
      <c r="E30" s="64">
        <v>2228668674</v>
      </c>
      <c r="F30" s="64">
        <v>292322</v>
      </c>
      <c r="G30" s="64">
        <v>66704279</v>
      </c>
      <c r="H30" s="64">
        <v>87943342</v>
      </c>
      <c r="I30" s="64">
        <v>154939943</v>
      </c>
      <c r="J30" s="64">
        <v>116100815</v>
      </c>
      <c r="K30" s="64">
        <v>138389370</v>
      </c>
      <c r="L30" s="64">
        <v>144203784</v>
      </c>
      <c r="M30" s="64">
        <v>398693969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553633912</v>
      </c>
      <c r="W30" s="64">
        <v>1114334337</v>
      </c>
      <c r="X30" s="64">
        <v>-560700425</v>
      </c>
      <c r="Y30" s="65">
        <v>-50.32</v>
      </c>
      <c r="Z30" s="66">
        <v>2228668674</v>
      </c>
    </row>
    <row r="31" spans="1:26" ht="13.5">
      <c r="A31" s="62" t="s">
        <v>49</v>
      </c>
      <c r="B31" s="18">
        <v>665664284</v>
      </c>
      <c r="C31" s="18">
        <v>0</v>
      </c>
      <c r="D31" s="63">
        <v>717787755</v>
      </c>
      <c r="E31" s="64">
        <v>766554239</v>
      </c>
      <c r="F31" s="64">
        <v>5878577</v>
      </c>
      <c r="G31" s="64">
        <v>16104468</v>
      </c>
      <c r="H31" s="64">
        <v>21564085</v>
      </c>
      <c r="I31" s="64">
        <v>43547130</v>
      </c>
      <c r="J31" s="64">
        <v>29085559</v>
      </c>
      <c r="K31" s="64">
        <v>43257211</v>
      </c>
      <c r="L31" s="64">
        <v>43508076</v>
      </c>
      <c r="M31" s="64">
        <v>115850846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159397976</v>
      </c>
      <c r="W31" s="64">
        <v>383277120</v>
      </c>
      <c r="X31" s="64">
        <v>-223879144</v>
      </c>
      <c r="Y31" s="65">
        <v>-58.41</v>
      </c>
      <c r="Z31" s="66">
        <v>766554239</v>
      </c>
    </row>
    <row r="32" spans="1:26" ht="13.5">
      <c r="A32" s="74" t="s">
        <v>50</v>
      </c>
      <c r="B32" s="21">
        <f>SUM(B28:B31)</f>
        <v>5868809743</v>
      </c>
      <c r="C32" s="21">
        <f>SUM(C28:C31)</f>
        <v>0</v>
      </c>
      <c r="D32" s="103">
        <f aca="true" t="shared" si="5" ref="D32:Z32">SUM(D28:D31)</f>
        <v>5450592475</v>
      </c>
      <c r="E32" s="104">
        <f t="shared" si="5"/>
        <v>5612765466</v>
      </c>
      <c r="F32" s="104">
        <f t="shared" si="5"/>
        <v>52400747</v>
      </c>
      <c r="G32" s="104">
        <f t="shared" si="5"/>
        <v>198025005</v>
      </c>
      <c r="H32" s="104">
        <f t="shared" si="5"/>
        <v>255734641</v>
      </c>
      <c r="I32" s="104">
        <f t="shared" si="5"/>
        <v>506160393</v>
      </c>
      <c r="J32" s="104">
        <f t="shared" si="5"/>
        <v>284834660</v>
      </c>
      <c r="K32" s="104">
        <f t="shared" si="5"/>
        <v>341978454</v>
      </c>
      <c r="L32" s="104">
        <f t="shared" si="5"/>
        <v>490309067</v>
      </c>
      <c r="M32" s="104">
        <f t="shared" si="5"/>
        <v>1117122181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1623282574</v>
      </c>
      <c r="W32" s="104">
        <f t="shared" si="5"/>
        <v>2806382734</v>
      </c>
      <c r="X32" s="104">
        <f t="shared" si="5"/>
        <v>-1183100160</v>
      </c>
      <c r="Y32" s="105">
        <f>+IF(W32&lt;&gt;0,(X32/W32)*100,0)</f>
        <v>-42.15747715614331</v>
      </c>
      <c r="Z32" s="106">
        <f t="shared" si="5"/>
        <v>5612765466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12900815</v>
      </c>
      <c r="C35" s="18">
        <v>0</v>
      </c>
      <c r="D35" s="63">
        <v>10849857</v>
      </c>
      <c r="E35" s="64">
        <v>11370810215</v>
      </c>
      <c r="F35" s="64">
        <v>9847295824</v>
      </c>
      <c r="G35" s="64">
        <v>10540194133</v>
      </c>
      <c r="H35" s="64">
        <v>11353839923</v>
      </c>
      <c r="I35" s="64">
        <v>11353839923</v>
      </c>
      <c r="J35" s="64">
        <v>11088589610</v>
      </c>
      <c r="K35" s="64">
        <v>11398592523</v>
      </c>
      <c r="L35" s="64">
        <v>11755507542</v>
      </c>
      <c r="M35" s="64">
        <v>11755507542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11755507542</v>
      </c>
      <c r="W35" s="64">
        <v>5685405108</v>
      </c>
      <c r="X35" s="64">
        <v>6070102434</v>
      </c>
      <c r="Y35" s="65">
        <v>106.77</v>
      </c>
      <c r="Z35" s="66">
        <v>11370810215</v>
      </c>
    </row>
    <row r="36" spans="1:26" ht="13.5">
      <c r="A36" s="62" t="s">
        <v>53</v>
      </c>
      <c r="B36" s="18">
        <v>29033825</v>
      </c>
      <c r="C36" s="18">
        <v>0</v>
      </c>
      <c r="D36" s="63">
        <v>33493602</v>
      </c>
      <c r="E36" s="64">
        <v>35848981143</v>
      </c>
      <c r="F36" s="64">
        <v>28644215102</v>
      </c>
      <c r="G36" s="64">
        <v>28698428151</v>
      </c>
      <c r="H36" s="64">
        <v>28791818040</v>
      </c>
      <c r="I36" s="64">
        <v>28791818040</v>
      </c>
      <c r="J36" s="64">
        <v>29002766258</v>
      </c>
      <c r="K36" s="64">
        <v>29350487890</v>
      </c>
      <c r="L36" s="64">
        <v>29525904558</v>
      </c>
      <c r="M36" s="64">
        <v>29525904558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29525904558</v>
      </c>
      <c r="W36" s="64">
        <v>17924490572</v>
      </c>
      <c r="X36" s="64">
        <v>11601413986</v>
      </c>
      <c r="Y36" s="65">
        <v>64.72</v>
      </c>
      <c r="Z36" s="66">
        <v>35848981143</v>
      </c>
    </row>
    <row r="37" spans="1:26" ht="13.5">
      <c r="A37" s="62" t="s">
        <v>54</v>
      </c>
      <c r="B37" s="18">
        <v>7988695</v>
      </c>
      <c r="C37" s="18">
        <v>0</v>
      </c>
      <c r="D37" s="63">
        <v>8346166</v>
      </c>
      <c r="E37" s="64">
        <v>10979467355</v>
      </c>
      <c r="F37" s="64">
        <v>3307843061</v>
      </c>
      <c r="G37" s="64">
        <v>3675674013</v>
      </c>
      <c r="H37" s="64">
        <v>5239698674</v>
      </c>
      <c r="I37" s="64">
        <v>5239698674</v>
      </c>
      <c r="J37" s="64">
        <v>5392997920</v>
      </c>
      <c r="K37" s="64">
        <v>5372472332</v>
      </c>
      <c r="L37" s="64">
        <v>5783748844</v>
      </c>
      <c r="M37" s="64">
        <v>5783748844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5783748844</v>
      </c>
      <c r="W37" s="64">
        <v>5489733678</v>
      </c>
      <c r="X37" s="64">
        <v>294015166</v>
      </c>
      <c r="Y37" s="65">
        <v>5.36</v>
      </c>
      <c r="Z37" s="66">
        <v>10979467355</v>
      </c>
    </row>
    <row r="38" spans="1:26" ht="13.5">
      <c r="A38" s="62" t="s">
        <v>55</v>
      </c>
      <c r="B38" s="18">
        <v>11488749</v>
      </c>
      <c r="C38" s="18">
        <v>0</v>
      </c>
      <c r="D38" s="63">
        <v>11249547</v>
      </c>
      <c r="E38" s="64">
        <v>11402696826</v>
      </c>
      <c r="F38" s="64">
        <v>11872322523</v>
      </c>
      <c r="G38" s="64">
        <v>11951174666</v>
      </c>
      <c r="H38" s="64">
        <v>11505122098</v>
      </c>
      <c r="I38" s="64">
        <v>11505122098</v>
      </c>
      <c r="J38" s="64">
        <v>11418491739</v>
      </c>
      <c r="K38" s="64">
        <v>11482673328</v>
      </c>
      <c r="L38" s="64">
        <v>11303408140</v>
      </c>
      <c r="M38" s="64">
        <v>11303408140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11303408140</v>
      </c>
      <c r="W38" s="64">
        <v>5701348413</v>
      </c>
      <c r="X38" s="64">
        <v>5602059727</v>
      </c>
      <c r="Y38" s="65">
        <v>98.26</v>
      </c>
      <c r="Z38" s="66">
        <v>11402696826</v>
      </c>
    </row>
    <row r="39" spans="1:26" ht="13.5">
      <c r="A39" s="62" t="s">
        <v>56</v>
      </c>
      <c r="B39" s="18">
        <v>22457196</v>
      </c>
      <c r="C39" s="18">
        <v>0</v>
      </c>
      <c r="D39" s="63">
        <v>24747746</v>
      </c>
      <c r="E39" s="64">
        <v>24837627177</v>
      </c>
      <c r="F39" s="64">
        <v>23311345342</v>
      </c>
      <c r="G39" s="64">
        <v>23611773605</v>
      </c>
      <c r="H39" s="64">
        <v>23400837191</v>
      </c>
      <c r="I39" s="64">
        <v>23400837191</v>
      </c>
      <c r="J39" s="64">
        <v>23279866209</v>
      </c>
      <c r="K39" s="64">
        <v>23893934753</v>
      </c>
      <c r="L39" s="64">
        <v>24194255116</v>
      </c>
      <c r="M39" s="64">
        <v>24194255116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24194255116</v>
      </c>
      <c r="W39" s="64">
        <v>12418813589</v>
      </c>
      <c r="X39" s="64">
        <v>11775441527</v>
      </c>
      <c r="Y39" s="65">
        <v>94.82</v>
      </c>
      <c r="Z39" s="66">
        <v>24837627177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3359043314</v>
      </c>
      <c r="C42" s="18">
        <v>0</v>
      </c>
      <c r="D42" s="63">
        <v>4194026477</v>
      </c>
      <c r="E42" s="64">
        <v>4064552218</v>
      </c>
      <c r="F42" s="64">
        <v>308813153</v>
      </c>
      <c r="G42" s="64">
        <v>228130415</v>
      </c>
      <c r="H42" s="64">
        <v>-315414320</v>
      </c>
      <c r="I42" s="64">
        <v>221529248</v>
      </c>
      <c r="J42" s="64">
        <v>260452199</v>
      </c>
      <c r="K42" s="64">
        <v>2219033910</v>
      </c>
      <c r="L42" s="64">
        <v>159815269</v>
      </c>
      <c r="M42" s="64">
        <v>2639301378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2860830626</v>
      </c>
      <c r="W42" s="64">
        <v>2656860852</v>
      </c>
      <c r="X42" s="64">
        <v>203969774</v>
      </c>
      <c r="Y42" s="65">
        <v>7.68</v>
      </c>
      <c r="Z42" s="66">
        <v>4064552218</v>
      </c>
    </row>
    <row r="43" spans="1:26" ht="13.5">
      <c r="A43" s="62" t="s">
        <v>59</v>
      </c>
      <c r="B43" s="18">
        <v>-3621887750</v>
      </c>
      <c r="C43" s="18">
        <v>0</v>
      </c>
      <c r="D43" s="63">
        <v>-5109062852</v>
      </c>
      <c r="E43" s="64">
        <v>-5544435162</v>
      </c>
      <c r="F43" s="64">
        <v>-479793326</v>
      </c>
      <c r="G43" s="64">
        <v>-197865735</v>
      </c>
      <c r="H43" s="64">
        <v>-113617420</v>
      </c>
      <c r="I43" s="64">
        <v>-791276481</v>
      </c>
      <c r="J43" s="64">
        <v>-213734721</v>
      </c>
      <c r="K43" s="64">
        <v>-1456469400</v>
      </c>
      <c r="L43" s="64">
        <v>-429685146</v>
      </c>
      <c r="M43" s="64">
        <v>-2099889267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-2891165748</v>
      </c>
      <c r="W43" s="64">
        <v>-2871577930</v>
      </c>
      <c r="X43" s="64">
        <v>-19587818</v>
      </c>
      <c r="Y43" s="65">
        <v>0.68</v>
      </c>
      <c r="Z43" s="66">
        <v>-5544435162</v>
      </c>
    </row>
    <row r="44" spans="1:26" ht="13.5">
      <c r="A44" s="62" t="s">
        <v>60</v>
      </c>
      <c r="B44" s="18">
        <v>2201369797</v>
      </c>
      <c r="C44" s="18">
        <v>0</v>
      </c>
      <c r="D44" s="63">
        <v>-345066274</v>
      </c>
      <c r="E44" s="64">
        <v>-345066000</v>
      </c>
      <c r="F44" s="64">
        <v>-29946921</v>
      </c>
      <c r="G44" s="64">
        <v>0</v>
      </c>
      <c r="H44" s="64">
        <v>-89480665</v>
      </c>
      <c r="I44" s="64">
        <v>-119427586</v>
      </c>
      <c r="J44" s="64">
        <v>0</v>
      </c>
      <c r="K44" s="64">
        <v>0</v>
      </c>
      <c r="L44" s="64">
        <v>-64403102</v>
      </c>
      <c r="M44" s="64">
        <v>-64403102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-183830688</v>
      </c>
      <c r="W44" s="64">
        <v>-183830690</v>
      </c>
      <c r="X44" s="64">
        <v>2</v>
      </c>
      <c r="Y44" s="65">
        <v>0</v>
      </c>
      <c r="Z44" s="66">
        <v>-345066000</v>
      </c>
    </row>
    <row r="45" spans="1:26" ht="13.5">
      <c r="A45" s="74" t="s">
        <v>61</v>
      </c>
      <c r="B45" s="21">
        <v>8099365361</v>
      </c>
      <c r="C45" s="21">
        <v>0</v>
      </c>
      <c r="D45" s="103">
        <v>6279360351</v>
      </c>
      <c r="E45" s="104">
        <v>6274417057</v>
      </c>
      <c r="F45" s="104">
        <v>7898438871</v>
      </c>
      <c r="G45" s="104">
        <v>7928703551</v>
      </c>
      <c r="H45" s="104">
        <v>7410191146</v>
      </c>
      <c r="I45" s="104">
        <v>7410191146</v>
      </c>
      <c r="J45" s="104">
        <v>7456908624</v>
      </c>
      <c r="K45" s="104">
        <v>8219473134</v>
      </c>
      <c r="L45" s="104">
        <v>7885200155</v>
      </c>
      <c r="M45" s="104">
        <v>7885200155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7885200155</v>
      </c>
      <c r="W45" s="104">
        <v>7700818233</v>
      </c>
      <c r="X45" s="104">
        <v>184381922</v>
      </c>
      <c r="Y45" s="105">
        <v>2.39</v>
      </c>
      <c r="Z45" s="106">
        <v>6274417057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1455602550</v>
      </c>
      <c r="C49" s="56">
        <v>0</v>
      </c>
      <c r="D49" s="133">
        <v>120275301</v>
      </c>
      <c r="E49" s="58">
        <v>135746879</v>
      </c>
      <c r="F49" s="58">
        <v>0</v>
      </c>
      <c r="G49" s="58">
        <v>0</v>
      </c>
      <c r="H49" s="58">
        <v>0</v>
      </c>
      <c r="I49" s="58">
        <v>154222826</v>
      </c>
      <c r="J49" s="58">
        <v>0</v>
      </c>
      <c r="K49" s="58">
        <v>0</v>
      </c>
      <c r="L49" s="58">
        <v>0</v>
      </c>
      <c r="M49" s="58">
        <v>152756290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550463617</v>
      </c>
      <c r="W49" s="58">
        <v>726218997</v>
      </c>
      <c r="X49" s="58">
        <v>3054264619</v>
      </c>
      <c r="Y49" s="58">
        <v>6349551079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175046847</v>
      </c>
      <c r="C51" s="56">
        <v>0</v>
      </c>
      <c r="D51" s="133">
        <v>139141</v>
      </c>
      <c r="E51" s="58">
        <v>-444650</v>
      </c>
      <c r="F51" s="58">
        <v>0</v>
      </c>
      <c r="G51" s="58">
        <v>0</v>
      </c>
      <c r="H51" s="58">
        <v>0</v>
      </c>
      <c r="I51" s="58">
        <v>-179429</v>
      </c>
      <c r="J51" s="58">
        <v>0</v>
      </c>
      <c r="K51" s="58">
        <v>0</v>
      </c>
      <c r="L51" s="58">
        <v>0</v>
      </c>
      <c r="M51" s="58">
        <v>1276917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569103</v>
      </c>
      <c r="W51" s="58">
        <v>75860</v>
      </c>
      <c r="X51" s="58">
        <v>54055</v>
      </c>
      <c r="Y51" s="58">
        <v>176537844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1099.547562980592</v>
      </c>
      <c r="C58" s="5">
        <f>IF(C67=0,0,+(C76/C67)*100)</f>
        <v>0</v>
      </c>
      <c r="D58" s="6">
        <f aca="true" t="shared" si="6" ref="D58:Z58">IF(D67=0,0,+(D76/D67)*100)</f>
        <v>97.21809163298012</v>
      </c>
      <c r="E58" s="7">
        <f t="shared" si="6"/>
        <v>96.43777706891493</v>
      </c>
      <c r="F58" s="7">
        <f t="shared" si="6"/>
        <v>107.96159452873215</v>
      </c>
      <c r="G58" s="7">
        <f t="shared" si="6"/>
        <v>88.73707118999147</v>
      </c>
      <c r="H58" s="7">
        <f t="shared" si="6"/>
        <v>94.55127881870165</v>
      </c>
      <c r="I58" s="7">
        <f t="shared" si="6"/>
        <v>96.4046806135299</v>
      </c>
      <c r="J58" s="7">
        <f t="shared" si="6"/>
        <v>108.47028836493149</v>
      </c>
      <c r="K58" s="7">
        <f t="shared" si="6"/>
        <v>100.32296987142932</v>
      </c>
      <c r="L58" s="7">
        <f t="shared" si="6"/>
        <v>96.03495423494543</v>
      </c>
      <c r="M58" s="7">
        <f t="shared" si="6"/>
        <v>101.56214090860448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98.9628694228824</v>
      </c>
      <c r="W58" s="7">
        <f t="shared" si="6"/>
        <v>98.64879667611646</v>
      </c>
      <c r="X58" s="7">
        <f t="shared" si="6"/>
        <v>0</v>
      </c>
      <c r="Y58" s="7">
        <f t="shared" si="6"/>
        <v>0</v>
      </c>
      <c r="Z58" s="8">
        <f t="shared" si="6"/>
        <v>96.43777706891493</v>
      </c>
    </row>
    <row r="59" spans="1:26" ht="13.5">
      <c r="A59" s="36" t="s">
        <v>31</v>
      </c>
      <c r="B59" s="9">
        <f aca="true" t="shared" si="7" ref="B59:Z66">IF(B68=0,0,+(B77/B68)*100)</f>
        <v>1076.411106762736</v>
      </c>
      <c r="C59" s="9">
        <f t="shared" si="7"/>
        <v>0</v>
      </c>
      <c r="D59" s="2">
        <f t="shared" si="7"/>
        <v>99.3452533070814</v>
      </c>
      <c r="E59" s="10">
        <f t="shared" si="7"/>
        <v>98.645423440259</v>
      </c>
      <c r="F59" s="10">
        <f t="shared" si="7"/>
        <v>133.1418052928975</v>
      </c>
      <c r="G59" s="10">
        <f t="shared" si="7"/>
        <v>82.5032976433723</v>
      </c>
      <c r="H59" s="10">
        <f t="shared" si="7"/>
        <v>105.45283582808082</v>
      </c>
      <c r="I59" s="10">
        <f t="shared" si="7"/>
        <v>104.03422843586235</v>
      </c>
      <c r="J59" s="10">
        <f t="shared" si="7"/>
        <v>120.41313717876206</v>
      </c>
      <c r="K59" s="10">
        <f t="shared" si="7"/>
        <v>96.85724102040673</v>
      </c>
      <c r="L59" s="10">
        <f t="shared" si="7"/>
        <v>107.84486834556782</v>
      </c>
      <c r="M59" s="10">
        <f t="shared" si="7"/>
        <v>107.8577613116431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105.93449014348435</v>
      </c>
      <c r="W59" s="10">
        <f t="shared" si="7"/>
        <v>107.35187924223106</v>
      </c>
      <c r="X59" s="10">
        <f t="shared" si="7"/>
        <v>0</v>
      </c>
      <c r="Y59" s="10">
        <f t="shared" si="7"/>
        <v>0</v>
      </c>
      <c r="Z59" s="11">
        <f t="shared" si="7"/>
        <v>98.645423440259</v>
      </c>
    </row>
    <row r="60" spans="1:26" ht="13.5">
      <c r="A60" s="37" t="s">
        <v>32</v>
      </c>
      <c r="B60" s="12">
        <f t="shared" si="7"/>
        <v>1120.441621074839</v>
      </c>
      <c r="C60" s="12">
        <f t="shared" si="7"/>
        <v>0</v>
      </c>
      <c r="D60" s="3">
        <f t="shared" si="7"/>
        <v>96.4014603792663</v>
      </c>
      <c r="E60" s="13">
        <f t="shared" si="7"/>
        <v>96.40146037234224</v>
      </c>
      <c r="F60" s="13">
        <f t="shared" si="7"/>
        <v>99.8977432350242</v>
      </c>
      <c r="G60" s="13">
        <f t="shared" si="7"/>
        <v>92.25472337001582</v>
      </c>
      <c r="H60" s="13">
        <f t="shared" si="7"/>
        <v>90.79601548852132</v>
      </c>
      <c r="I60" s="13">
        <f t="shared" si="7"/>
        <v>94.08188578823086</v>
      </c>
      <c r="J60" s="13">
        <f t="shared" si="7"/>
        <v>104.65951087101605</v>
      </c>
      <c r="K60" s="13">
        <f t="shared" si="7"/>
        <v>102.867211702746</v>
      </c>
      <c r="L60" s="13">
        <f t="shared" si="7"/>
        <v>92.34958993306552</v>
      </c>
      <c r="M60" s="13">
        <f t="shared" si="7"/>
        <v>99.83359733683362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96.9321605831432</v>
      </c>
      <c r="W60" s="13">
        <f t="shared" si="7"/>
        <v>96.18971115543307</v>
      </c>
      <c r="X60" s="13">
        <f t="shared" si="7"/>
        <v>0</v>
      </c>
      <c r="Y60" s="13">
        <f t="shared" si="7"/>
        <v>0</v>
      </c>
      <c r="Z60" s="14">
        <f t="shared" si="7"/>
        <v>96.40146037234224</v>
      </c>
    </row>
    <row r="61" spans="1:26" ht="13.5">
      <c r="A61" s="38" t="s">
        <v>113</v>
      </c>
      <c r="B61" s="12">
        <f t="shared" si="7"/>
        <v>1163.271044743261</v>
      </c>
      <c r="C61" s="12">
        <f t="shared" si="7"/>
        <v>0</v>
      </c>
      <c r="D61" s="3">
        <f t="shared" si="7"/>
        <v>99.50411665923463</v>
      </c>
      <c r="E61" s="13">
        <f t="shared" si="7"/>
        <v>99.5041166902486</v>
      </c>
      <c r="F61" s="13">
        <f t="shared" si="7"/>
        <v>97.82050163775938</v>
      </c>
      <c r="G61" s="13">
        <f t="shared" si="7"/>
        <v>100.01805246109431</v>
      </c>
      <c r="H61" s="13">
        <f t="shared" si="7"/>
        <v>92.32655247015168</v>
      </c>
      <c r="I61" s="13">
        <f t="shared" si="7"/>
        <v>96.61226811806306</v>
      </c>
      <c r="J61" s="13">
        <f t="shared" si="7"/>
        <v>103.59449921599561</v>
      </c>
      <c r="K61" s="13">
        <f t="shared" si="7"/>
        <v>115.77035874570886</v>
      </c>
      <c r="L61" s="13">
        <f t="shared" si="7"/>
        <v>97.11923200862395</v>
      </c>
      <c r="M61" s="13">
        <f t="shared" si="7"/>
        <v>104.99808151600043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100.66511948435341</v>
      </c>
      <c r="W61" s="13">
        <f t="shared" si="7"/>
        <v>98.62129605242835</v>
      </c>
      <c r="X61" s="13">
        <f t="shared" si="7"/>
        <v>0</v>
      </c>
      <c r="Y61" s="13">
        <f t="shared" si="7"/>
        <v>0</v>
      </c>
      <c r="Z61" s="14">
        <f t="shared" si="7"/>
        <v>99.5041166902486</v>
      </c>
    </row>
    <row r="62" spans="1:26" ht="13.5">
      <c r="A62" s="38" t="s">
        <v>114</v>
      </c>
      <c r="B62" s="12">
        <f t="shared" si="7"/>
        <v>1034.3450216857682</v>
      </c>
      <c r="C62" s="12">
        <f t="shared" si="7"/>
        <v>0</v>
      </c>
      <c r="D62" s="3">
        <f t="shared" si="7"/>
        <v>86.38674128333636</v>
      </c>
      <c r="E62" s="13">
        <f t="shared" si="7"/>
        <v>86.38674132566864</v>
      </c>
      <c r="F62" s="13">
        <f t="shared" si="7"/>
        <v>95.77791245409065</v>
      </c>
      <c r="G62" s="13">
        <f t="shared" si="7"/>
        <v>76.61030673182717</v>
      </c>
      <c r="H62" s="13">
        <f t="shared" si="7"/>
        <v>90.180219868111</v>
      </c>
      <c r="I62" s="13">
        <f t="shared" si="7"/>
        <v>86.2561584853949</v>
      </c>
      <c r="J62" s="13">
        <f t="shared" si="7"/>
        <v>109.66407231314844</v>
      </c>
      <c r="K62" s="13">
        <f t="shared" si="7"/>
        <v>80.07023551780382</v>
      </c>
      <c r="L62" s="13">
        <f t="shared" si="7"/>
        <v>80.49595578893654</v>
      </c>
      <c r="M62" s="13">
        <f t="shared" si="7"/>
        <v>89.21514817280723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87.83361133335919</v>
      </c>
      <c r="W62" s="13">
        <f t="shared" si="7"/>
        <v>90.83415065662942</v>
      </c>
      <c r="X62" s="13">
        <f t="shared" si="7"/>
        <v>0</v>
      </c>
      <c r="Y62" s="13">
        <f t="shared" si="7"/>
        <v>0</v>
      </c>
      <c r="Z62" s="14">
        <f t="shared" si="7"/>
        <v>86.38674132566864</v>
      </c>
    </row>
    <row r="63" spans="1:26" ht="13.5">
      <c r="A63" s="38" t="s">
        <v>115</v>
      </c>
      <c r="B63" s="12">
        <f t="shared" si="7"/>
        <v>1066.588874107512</v>
      </c>
      <c r="C63" s="12">
        <f t="shared" si="7"/>
        <v>0</v>
      </c>
      <c r="D63" s="3">
        <f t="shared" si="7"/>
        <v>86.99228235370624</v>
      </c>
      <c r="E63" s="13">
        <f t="shared" si="7"/>
        <v>86.992281962937</v>
      </c>
      <c r="F63" s="13">
        <f t="shared" si="7"/>
        <v>122.21219411983648</v>
      </c>
      <c r="G63" s="13">
        <f t="shared" si="7"/>
        <v>77.39485701669831</v>
      </c>
      <c r="H63" s="13">
        <f t="shared" si="7"/>
        <v>99.21222381070335</v>
      </c>
      <c r="I63" s="13">
        <f t="shared" si="7"/>
        <v>96.2720855831644</v>
      </c>
      <c r="J63" s="13">
        <f t="shared" si="7"/>
        <v>132.17245831070255</v>
      </c>
      <c r="K63" s="13">
        <f t="shared" si="7"/>
        <v>83.00716623008026</v>
      </c>
      <c r="L63" s="13">
        <f t="shared" si="7"/>
        <v>93.64263591741484</v>
      </c>
      <c r="M63" s="13">
        <f t="shared" si="7"/>
        <v>101.18402854230322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98.87226395702015</v>
      </c>
      <c r="W63" s="13">
        <f t="shared" si="7"/>
        <v>83.13680678373892</v>
      </c>
      <c r="X63" s="13">
        <f t="shared" si="7"/>
        <v>0</v>
      </c>
      <c r="Y63" s="13">
        <f t="shared" si="7"/>
        <v>0</v>
      </c>
      <c r="Z63" s="14">
        <f t="shared" si="7"/>
        <v>86.992281962937</v>
      </c>
    </row>
    <row r="64" spans="1:26" ht="13.5">
      <c r="A64" s="38" t="s">
        <v>116</v>
      </c>
      <c r="B64" s="12">
        <f t="shared" si="7"/>
        <v>902.1720401279484</v>
      </c>
      <c r="C64" s="12">
        <f t="shared" si="7"/>
        <v>0</v>
      </c>
      <c r="D64" s="3">
        <f t="shared" si="7"/>
        <v>95.40085911997348</v>
      </c>
      <c r="E64" s="13">
        <f t="shared" si="7"/>
        <v>95.40085911997348</v>
      </c>
      <c r="F64" s="13">
        <f t="shared" si="7"/>
        <v>97.84453706109998</v>
      </c>
      <c r="G64" s="13">
        <f t="shared" si="7"/>
        <v>65.24276322172065</v>
      </c>
      <c r="H64" s="13">
        <f t="shared" si="7"/>
        <v>63.42557555571188</v>
      </c>
      <c r="I64" s="13">
        <f t="shared" si="7"/>
        <v>75.0663582231551</v>
      </c>
      <c r="J64" s="13">
        <f t="shared" si="7"/>
        <v>77.1132671982276</v>
      </c>
      <c r="K64" s="13">
        <f t="shared" si="7"/>
        <v>64.56274349926073</v>
      </c>
      <c r="L64" s="13">
        <f t="shared" si="7"/>
        <v>66.56867246652197</v>
      </c>
      <c r="M64" s="13">
        <f t="shared" si="7"/>
        <v>69.44516076151162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72.2669070759459</v>
      </c>
      <c r="W64" s="13">
        <f t="shared" si="7"/>
        <v>96.85181140850244</v>
      </c>
      <c r="X64" s="13">
        <f t="shared" si="7"/>
        <v>0</v>
      </c>
      <c r="Y64" s="13">
        <f t="shared" si="7"/>
        <v>0</v>
      </c>
      <c r="Z64" s="14">
        <f t="shared" si="7"/>
        <v>95.40085911997348</v>
      </c>
    </row>
    <row r="65" spans="1:26" ht="13.5">
      <c r="A65" s="38" t="s">
        <v>117</v>
      </c>
      <c r="B65" s="12">
        <f t="shared" si="7"/>
        <v>1149.8626646123994</v>
      </c>
      <c r="C65" s="12">
        <f t="shared" si="7"/>
        <v>0</v>
      </c>
      <c r="D65" s="3">
        <f t="shared" si="7"/>
        <v>133.2181725200027</v>
      </c>
      <c r="E65" s="13">
        <f t="shared" si="7"/>
        <v>133.2181725200027</v>
      </c>
      <c r="F65" s="13">
        <f t="shared" si="7"/>
        <v>156.81049144923395</v>
      </c>
      <c r="G65" s="13">
        <f t="shared" si="7"/>
        <v>96.14456374062883</v>
      </c>
      <c r="H65" s="13">
        <f t="shared" si="7"/>
        <v>108.90384995115706</v>
      </c>
      <c r="I65" s="13">
        <f t="shared" si="7"/>
        <v>119.26492658173792</v>
      </c>
      <c r="J65" s="13">
        <f t="shared" si="7"/>
        <v>97.03538212305882</v>
      </c>
      <c r="K65" s="13">
        <f t="shared" si="7"/>
        <v>109.76752661668749</v>
      </c>
      <c r="L65" s="13">
        <f t="shared" si="7"/>
        <v>98.99351441945598</v>
      </c>
      <c r="M65" s="13">
        <f t="shared" si="7"/>
        <v>102.25511644615366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110.33034701431586</v>
      </c>
      <c r="W65" s="13">
        <f t="shared" si="7"/>
        <v>125.08062230203383</v>
      </c>
      <c r="X65" s="13">
        <f t="shared" si="7"/>
        <v>0</v>
      </c>
      <c r="Y65" s="13">
        <f t="shared" si="7"/>
        <v>0</v>
      </c>
      <c r="Z65" s="14">
        <f t="shared" si="7"/>
        <v>133.2181725200027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99.99999494969161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1615874185</v>
      </c>
      <c r="C67" s="23"/>
      <c r="D67" s="24">
        <v>19950351082</v>
      </c>
      <c r="E67" s="25">
        <v>19988583892</v>
      </c>
      <c r="F67" s="25">
        <v>1417939429</v>
      </c>
      <c r="G67" s="25">
        <v>1723413832</v>
      </c>
      <c r="H67" s="25">
        <v>1711738808</v>
      </c>
      <c r="I67" s="25">
        <v>4853092069</v>
      </c>
      <c r="J67" s="25">
        <v>1582061687</v>
      </c>
      <c r="K67" s="25">
        <v>1568677901</v>
      </c>
      <c r="L67" s="25">
        <v>1625647138</v>
      </c>
      <c r="M67" s="25">
        <v>4776386726</v>
      </c>
      <c r="N67" s="25"/>
      <c r="O67" s="25"/>
      <c r="P67" s="25"/>
      <c r="Q67" s="25"/>
      <c r="R67" s="25"/>
      <c r="S67" s="25"/>
      <c r="T67" s="25"/>
      <c r="U67" s="25"/>
      <c r="V67" s="25">
        <v>9629478795</v>
      </c>
      <c r="W67" s="25">
        <v>9994291948</v>
      </c>
      <c r="X67" s="25"/>
      <c r="Y67" s="24"/>
      <c r="Z67" s="26">
        <v>19988583892</v>
      </c>
    </row>
    <row r="68" spans="1:26" ht="13.5" hidden="1">
      <c r="A68" s="36" t="s">
        <v>31</v>
      </c>
      <c r="B68" s="18">
        <v>442890851</v>
      </c>
      <c r="C68" s="18"/>
      <c r="D68" s="19">
        <v>5389155437</v>
      </c>
      <c r="E68" s="20">
        <v>5427388247</v>
      </c>
      <c r="F68" s="20">
        <v>361563246</v>
      </c>
      <c r="G68" s="20">
        <v>522003839</v>
      </c>
      <c r="H68" s="20">
        <v>504014404</v>
      </c>
      <c r="I68" s="20">
        <v>1387581489</v>
      </c>
      <c r="J68" s="20">
        <v>431942147</v>
      </c>
      <c r="K68" s="20">
        <v>492471109</v>
      </c>
      <c r="L68" s="20">
        <v>446567609</v>
      </c>
      <c r="M68" s="20">
        <v>1370980865</v>
      </c>
      <c r="N68" s="20"/>
      <c r="O68" s="20"/>
      <c r="P68" s="20"/>
      <c r="Q68" s="20"/>
      <c r="R68" s="20"/>
      <c r="S68" s="20"/>
      <c r="T68" s="20"/>
      <c r="U68" s="20"/>
      <c r="V68" s="20">
        <v>2758562354</v>
      </c>
      <c r="W68" s="20">
        <v>2713694124</v>
      </c>
      <c r="X68" s="20"/>
      <c r="Y68" s="19"/>
      <c r="Z68" s="22">
        <v>5427388247</v>
      </c>
    </row>
    <row r="69" spans="1:26" ht="13.5" hidden="1">
      <c r="A69" s="37" t="s">
        <v>32</v>
      </c>
      <c r="B69" s="18">
        <v>1160254909</v>
      </c>
      <c r="C69" s="18"/>
      <c r="D69" s="19">
        <v>14442391019</v>
      </c>
      <c r="E69" s="20">
        <v>14442391019</v>
      </c>
      <c r="F69" s="20">
        <v>1050512404</v>
      </c>
      <c r="G69" s="20">
        <v>1190872985</v>
      </c>
      <c r="H69" s="20">
        <v>1197159859</v>
      </c>
      <c r="I69" s="20">
        <v>3438545248</v>
      </c>
      <c r="J69" s="20">
        <v>1142707217</v>
      </c>
      <c r="K69" s="20">
        <v>1066180672</v>
      </c>
      <c r="L69" s="20">
        <v>1169024395</v>
      </c>
      <c r="M69" s="20">
        <v>3377912284</v>
      </c>
      <c r="N69" s="20"/>
      <c r="O69" s="20"/>
      <c r="P69" s="20"/>
      <c r="Q69" s="20"/>
      <c r="R69" s="20"/>
      <c r="S69" s="20"/>
      <c r="T69" s="20"/>
      <c r="U69" s="20"/>
      <c r="V69" s="20">
        <v>6816457532</v>
      </c>
      <c r="W69" s="20">
        <v>7221195511</v>
      </c>
      <c r="X69" s="20"/>
      <c r="Y69" s="19"/>
      <c r="Z69" s="22">
        <v>14442391019</v>
      </c>
    </row>
    <row r="70" spans="1:26" ht="13.5" hidden="1">
      <c r="A70" s="38" t="s">
        <v>113</v>
      </c>
      <c r="B70" s="18">
        <v>807696026</v>
      </c>
      <c r="C70" s="18"/>
      <c r="D70" s="19">
        <v>9673062605</v>
      </c>
      <c r="E70" s="20">
        <v>9673062605</v>
      </c>
      <c r="F70" s="20">
        <v>779141627</v>
      </c>
      <c r="G70" s="20">
        <v>814154919</v>
      </c>
      <c r="H70" s="20">
        <v>866651316</v>
      </c>
      <c r="I70" s="20">
        <v>2459947862</v>
      </c>
      <c r="J70" s="20">
        <v>808632587</v>
      </c>
      <c r="K70" s="20">
        <v>691244979</v>
      </c>
      <c r="L70" s="20">
        <v>801043370</v>
      </c>
      <c r="M70" s="20">
        <v>2300920936</v>
      </c>
      <c r="N70" s="20"/>
      <c r="O70" s="20"/>
      <c r="P70" s="20"/>
      <c r="Q70" s="20"/>
      <c r="R70" s="20"/>
      <c r="S70" s="20"/>
      <c r="T70" s="20"/>
      <c r="U70" s="20"/>
      <c r="V70" s="20">
        <v>4760868798</v>
      </c>
      <c r="W70" s="20">
        <v>4836531303</v>
      </c>
      <c r="X70" s="20"/>
      <c r="Y70" s="19"/>
      <c r="Z70" s="22">
        <v>9673062605</v>
      </c>
    </row>
    <row r="71" spans="1:26" ht="13.5" hidden="1">
      <c r="A71" s="38" t="s">
        <v>114</v>
      </c>
      <c r="B71" s="18">
        <v>176234476</v>
      </c>
      <c r="C71" s="18"/>
      <c r="D71" s="19">
        <v>2362263920</v>
      </c>
      <c r="E71" s="20">
        <v>2362263920</v>
      </c>
      <c r="F71" s="20">
        <v>118864423</v>
      </c>
      <c r="G71" s="20">
        <v>178941359</v>
      </c>
      <c r="H71" s="20">
        <v>151435967</v>
      </c>
      <c r="I71" s="20">
        <v>449241749</v>
      </c>
      <c r="J71" s="20">
        <v>155907691</v>
      </c>
      <c r="K71" s="20">
        <v>176252705</v>
      </c>
      <c r="L71" s="20">
        <v>180788413</v>
      </c>
      <c r="M71" s="20">
        <v>512948809</v>
      </c>
      <c r="N71" s="20"/>
      <c r="O71" s="20"/>
      <c r="P71" s="20"/>
      <c r="Q71" s="20"/>
      <c r="R71" s="20"/>
      <c r="S71" s="20"/>
      <c r="T71" s="20"/>
      <c r="U71" s="20"/>
      <c r="V71" s="20">
        <v>962190558</v>
      </c>
      <c r="W71" s="20">
        <v>1181131960</v>
      </c>
      <c r="X71" s="20"/>
      <c r="Y71" s="19"/>
      <c r="Z71" s="22">
        <v>2362263920</v>
      </c>
    </row>
    <row r="72" spans="1:26" ht="13.5" hidden="1">
      <c r="A72" s="38" t="s">
        <v>115</v>
      </c>
      <c r="B72" s="18">
        <v>90500515</v>
      </c>
      <c r="C72" s="18"/>
      <c r="D72" s="19">
        <v>1279527543</v>
      </c>
      <c r="E72" s="20">
        <v>1279527543</v>
      </c>
      <c r="F72" s="20">
        <v>64137536</v>
      </c>
      <c r="G72" s="20">
        <v>101975754</v>
      </c>
      <c r="H72" s="20">
        <v>88868261</v>
      </c>
      <c r="I72" s="20">
        <v>254981551</v>
      </c>
      <c r="J72" s="20">
        <v>84661597</v>
      </c>
      <c r="K72" s="20">
        <v>103350296</v>
      </c>
      <c r="L72" s="20">
        <v>98780940</v>
      </c>
      <c r="M72" s="20">
        <v>286792833</v>
      </c>
      <c r="N72" s="20"/>
      <c r="O72" s="20"/>
      <c r="P72" s="20"/>
      <c r="Q72" s="20"/>
      <c r="R72" s="20"/>
      <c r="S72" s="20"/>
      <c r="T72" s="20"/>
      <c r="U72" s="20"/>
      <c r="V72" s="20">
        <v>541774384</v>
      </c>
      <c r="W72" s="20">
        <v>639763772</v>
      </c>
      <c r="X72" s="20"/>
      <c r="Y72" s="19"/>
      <c r="Z72" s="22">
        <v>1279527543</v>
      </c>
    </row>
    <row r="73" spans="1:26" ht="13.5" hidden="1">
      <c r="A73" s="38" t="s">
        <v>116</v>
      </c>
      <c r="B73" s="18">
        <v>68921839</v>
      </c>
      <c r="C73" s="18"/>
      <c r="D73" s="19">
        <v>947388287</v>
      </c>
      <c r="E73" s="20">
        <v>947388287</v>
      </c>
      <c r="F73" s="20">
        <v>73811058</v>
      </c>
      <c r="G73" s="20">
        <v>76967157</v>
      </c>
      <c r="H73" s="20">
        <v>79478101</v>
      </c>
      <c r="I73" s="20">
        <v>230256316</v>
      </c>
      <c r="J73" s="20">
        <v>77072128</v>
      </c>
      <c r="K73" s="20">
        <v>77569024</v>
      </c>
      <c r="L73" s="20">
        <v>73795864</v>
      </c>
      <c r="M73" s="20">
        <v>228437016</v>
      </c>
      <c r="N73" s="20"/>
      <c r="O73" s="20"/>
      <c r="P73" s="20"/>
      <c r="Q73" s="20"/>
      <c r="R73" s="20"/>
      <c r="S73" s="20"/>
      <c r="T73" s="20"/>
      <c r="U73" s="20"/>
      <c r="V73" s="20">
        <v>458693332</v>
      </c>
      <c r="W73" s="20">
        <v>473694144</v>
      </c>
      <c r="X73" s="20"/>
      <c r="Y73" s="19"/>
      <c r="Z73" s="22">
        <v>947388287</v>
      </c>
    </row>
    <row r="74" spans="1:26" ht="13.5" hidden="1">
      <c r="A74" s="38" t="s">
        <v>117</v>
      </c>
      <c r="B74" s="18">
        <v>16902053</v>
      </c>
      <c r="C74" s="18"/>
      <c r="D74" s="19">
        <v>180148664</v>
      </c>
      <c r="E74" s="20">
        <v>180148664</v>
      </c>
      <c r="F74" s="20">
        <v>14557760</v>
      </c>
      <c r="G74" s="20">
        <v>18833796</v>
      </c>
      <c r="H74" s="20">
        <v>10726214</v>
      </c>
      <c r="I74" s="20">
        <v>44117770</v>
      </c>
      <c r="J74" s="20">
        <v>16433214</v>
      </c>
      <c r="K74" s="20">
        <v>17763668</v>
      </c>
      <c r="L74" s="20">
        <v>14615808</v>
      </c>
      <c r="M74" s="20">
        <v>48812690</v>
      </c>
      <c r="N74" s="20"/>
      <c r="O74" s="20"/>
      <c r="P74" s="20"/>
      <c r="Q74" s="20"/>
      <c r="R74" s="20"/>
      <c r="S74" s="20"/>
      <c r="T74" s="20"/>
      <c r="U74" s="20"/>
      <c r="V74" s="20">
        <v>92930460</v>
      </c>
      <c r="W74" s="20">
        <v>90074332</v>
      </c>
      <c r="X74" s="20"/>
      <c r="Y74" s="19"/>
      <c r="Z74" s="22">
        <v>180148664</v>
      </c>
    </row>
    <row r="75" spans="1:26" ht="13.5" hidden="1">
      <c r="A75" s="39" t="s">
        <v>118</v>
      </c>
      <c r="B75" s="27">
        <v>12728425</v>
      </c>
      <c r="C75" s="27"/>
      <c r="D75" s="28">
        <v>118804626</v>
      </c>
      <c r="E75" s="29">
        <v>118804626</v>
      </c>
      <c r="F75" s="29">
        <v>5863779</v>
      </c>
      <c r="G75" s="29">
        <v>10537008</v>
      </c>
      <c r="H75" s="29">
        <v>10564545</v>
      </c>
      <c r="I75" s="29">
        <v>26965332</v>
      </c>
      <c r="J75" s="29">
        <v>7412323</v>
      </c>
      <c r="K75" s="29">
        <v>10026120</v>
      </c>
      <c r="L75" s="29">
        <v>10055134</v>
      </c>
      <c r="M75" s="29">
        <v>27493577</v>
      </c>
      <c r="N75" s="29"/>
      <c r="O75" s="29"/>
      <c r="P75" s="29"/>
      <c r="Q75" s="29"/>
      <c r="R75" s="29"/>
      <c r="S75" s="29"/>
      <c r="T75" s="29"/>
      <c r="U75" s="29"/>
      <c r="V75" s="29">
        <v>54458909</v>
      </c>
      <c r="W75" s="29">
        <v>59402313</v>
      </c>
      <c r="X75" s="29"/>
      <c r="Y75" s="28"/>
      <c r="Z75" s="30">
        <v>118804626</v>
      </c>
    </row>
    <row r="76" spans="1:26" ht="13.5" hidden="1">
      <c r="A76" s="41" t="s">
        <v>120</v>
      </c>
      <c r="B76" s="31">
        <v>17767305222</v>
      </c>
      <c r="C76" s="31"/>
      <c r="D76" s="32">
        <v>19395350596</v>
      </c>
      <c r="E76" s="33">
        <v>19276545973</v>
      </c>
      <c r="F76" s="33">
        <v>1530830017</v>
      </c>
      <c r="G76" s="33">
        <v>1529306959</v>
      </c>
      <c r="H76" s="33">
        <v>1618470933</v>
      </c>
      <c r="I76" s="33">
        <v>4678607909</v>
      </c>
      <c r="J76" s="33">
        <v>1716066874</v>
      </c>
      <c r="K76" s="33">
        <v>1573744258</v>
      </c>
      <c r="L76" s="33">
        <v>1561189485</v>
      </c>
      <c r="M76" s="33">
        <v>4851000617</v>
      </c>
      <c r="N76" s="33"/>
      <c r="O76" s="33"/>
      <c r="P76" s="33"/>
      <c r="Q76" s="33"/>
      <c r="R76" s="33"/>
      <c r="S76" s="33"/>
      <c r="T76" s="33"/>
      <c r="U76" s="33"/>
      <c r="V76" s="33">
        <v>9529608526</v>
      </c>
      <c r="W76" s="33">
        <v>9859248743</v>
      </c>
      <c r="X76" s="33"/>
      <c r="Y76" s="32"/>
      <c r="Z76" s="34">
        <v>19276545973</v>
      </c>
    </row>
    <row r="77" spans="1:26" ht="13.5" hidden="1">
      <c r="A77" s="36" t="s">
        <v>31</v>
      </c>
      <c r="B77" s="18">
        <v>4767326311</v>
      </c>
      <c r="C77" s="18"/>
      <c r="D77" s="19">
        <v>5353870120</v>
      </c>
      <c r="E77" s="20">
        <v>5353870118</v>
      </c>
      <c r="F77" s="20">
        <v>481391833</v>
      </c>
      <c r="G77" s="20">
        <v>430670381</v>
      </c>
      <c r="H77" s="20">
        <v>531497482</v>
      </c>
      <c r="I77" s="20">
        <v>1443559696</v>
      </c>
      <c r="J77" s="20">
        <v>520115090</v>
      </c>
      <c r="K77" s="20">
        <v>476993929</v>
      </c>
      <c r="L77" s="20">
        <v>481600250</v>
      </c>
      <c r="M77" s="20">
        <v>1478709269</v>
      </c>
      <c r="N77" s="20"/>
      <c r="O77" s="20"/>
      <c r="P77" s="20"/>
      <c r="Q77" s="20"/>
      <c r="R77" s="20"/>
      <c r="S77" s="20"/>
      <c r="T77" s="20"/>
      <c r="U77" s="20"/>
      <c r="V77" s="20">
        <v>2922268965</v>
      </c>
      <c r="W77" s="20">
        <v>2913201639</v>
      </c>
      <c r="X77" s="20"/>
      <c r="Y77" s="19"/>
      <c r="Z77" s="22">
        <v>5353870118</v>
      </c>
    </row>
    <row r="78" spans="1:26" ht="13.5" hidden="1">
      <c r="A78" s="37" t="s">
        <v>32</v>
      </c>
      <c r="B78" s="18">
        <v>12999978911</v>
      </c>
      <c r="C78" s="18"/>
      <c r="D78" s="19">
        <v>13922675856</v>
      </c>
      <c r="E78" s="20">
        <v>13922675855</v>
      </c>
      <c r="F78" s="20">
        <v>1049438184</v>
      </c>
      <c r="G78" s="20">
        <v>1098636578</v>
      </c>
      <c r="H78" s="20">
        <v>1086973451</v>
      </c>
      <c r="I78" s="20">
        <v>3235048213</v>
      </c>
      <c r="J78" s="20">
        <v>1195951784</v>
      </c>
      <c r="K78" s="20">
        <v>1096750329</v>
      </c>
      <c r="L78" s="20">
        <v>1079589235</v>
      </c>
      <c r="M78" s="20">
        <v>3372291348</v>
      </c>
      <c r="N78" s="20"/>
      <c r="O78" s="20"/>
      <c r="P78" s="20"/>
      <c r="Q78" s="20"/>
      <c r="R78" s="20"/>
      <c r="S78" s="20"/>
      <c r="T78" s="20"/>
      <c r="U78" s="20"/>
      <c r="V78" s="20">
        <v>6607339561</v>
      </c>
      <c r="W78" s="20">
        <v>6946047104</v>
      </c>
      <c r="X78" s="20"/>
      <c r="Y78" s="19"/>
      <c r="Z78" s="22">
        <v>13922675855</v>
      </c>
    </row>
    <row r="79" spans="1:26" ht="13.5" hidden="1">
      <c r="A79" s="38" t="s">
        <v>113</v>
      </c>
      <c r="B79" s="18">
        <v>9395694000</v>
      </c>
      <c r="C79" s="18"/>
      <c r="D79" s="19">
        <v>9625095499</v>
      </c>
      <c r="E79" s="20">
        <v>9625095502</v>
      </c>
      <c r="F79" s="20">
        <v>762160248</v>
      </c>
      <c r="G79" s="20">
        <v>814301894</v>
      </c>
      <c r="H79" s="20">
        <v>800149282</v>
      </c>
      <c r="I79" s="20">
        <v>2376611424</v>
      </c>
      <c r="J79" s="20">
        <v>837698879</v>
      </c>
      <c r="K79" s="20">
        <v>800256792</v>
      </c>
      <c r="L79" s="20">
        <v>777967169</v>
      </c>
      <c r="M79" s="20">
        <v>2415922840</v>
      </c>
      <c r="N79" s="20"/>
      <c r="O79" s="20"/>
      <c r="P79" s="20"/>
      <c r="Q79" s="20"/>
      <c r="R79" s="20"/>
      <c r="S79" s="20"/>
      <c r="T79" s="20"/>
      <c r="U79" s="20"/>
      <c r="V79" s="20">
        <v>4792534264</v>
      </c>
      <c r="W79" s="20">
        <v>4769849855</v>
      </c>
      <c r="X79" s="20"/>
      <c r="Y79" s="19"/>
      <c r="Z79" s="22">
        <v>9625095502</v>
      </c>
    </row>
    <row r="80" spans="1:26" ht="13.5" hidden="1">
      <c r="A80" s="38" t="s">
        <v>114</v>
      </c>
      <c r="B80" s="18">
        <v>1822872529</v>
      </c>
      <c r="C80" s="18"/>
      <c r="D80" s="19">
        <v>2040682821</v>
      </c>
      <c r="E80" s="20">
        <v>2040682822</v>
      </c>
      <c r="F80" s="20">
        <v>113845863</v>
      </c>
      <c r="G80" s="20">
        <v>137087524</v>
      </c>
      <c r="H80" s="20">
        <v>136565288</v>
      </c>
      <c r="I80" s="20">
        <v>387498675</v>
      </c>
      <c r="J80" s="20">
        <v>170974723</v>
      </c>
      <c r="K80" s="20">
        <v>141125956</v>
      </c>
      <c r="L80" s="20">
        <v>145527361</v>
      </c>
      <c r="M80" s="20">
        <v>457628040</v>
      </c>
      <c r="N80" s="20"/>
      <c r="O80" s="20"/>
      <c r="P80" s="20"/>
      <c r="Q80" s="20"/>
      <c r="R80" s="20"/>
      <c r="S80" s="20"/>
      <c r="T80" s="20"/>
      <c r="U80" s="20"/>
      <c r="V80" s="20">
        <v>845126715</v>
      </c>
      <c r="W80" s="20">
        <v>1072871184</v>
      </c>
      <c r="X80" s="20"/>
      <c r="Y80" s="19"/>
      <c r="Z80" s="22">
        <v>2040682822</v>
      </c>
    </row>
    <row r="81" spans="1:26" ht="13.5" hidden="1">
      <c r="A81" s="38" t="s">
        <v>115</v>
      </c>
      <c r="B81" s="18">
        <v>965268424</v>
      </c>
      <c r="C81" s="18"/>
      <c r="D81" s="19">
        <v>1113090213</v>
      </c>
      <c r="E81" s="20">
        <v>1113090208</v>
      </c>
      <c r="F81" s="20">
        <v>78383890</v>
      </c>
      <c r="G81" s="20">
        <v>78923989</v>
      </c>
      <c r="H81" s="20">
        <v>88168178</v>
      </c>
      <c r="I81" s="20">
        <v>245476057</v>
      </c>
      <c r="J81" s="20">
        <v>111899314</v>
      </c>
      <c r="K81" s="20">
        <v>85788152</v>
      </c>
      <c r="L81" s="20">
        <v>92501076</v>
      </c>
      <c r="M81" s="20">
        <v>290188542</v>
      </c>
      <c r="N81" s="20"/>
      <c r="O81" s="20"/>
      <c r="P81" s="20"/>
      <c r="Q81" s="20"/>
      <c r="R81" s="20"/>
      <c r="S81" s="20"/>
      <c r="T81" s="20"/>
      <c r="U81" s="20"/>
      <c r="V81" s="20">
        <v>535664599</v>
      </c>
      <c r="W81" s="20">
        <v>531879171</v>
      </c>
      <c r="X81" s="20"/>
      <c r="Y81" s="19"/>
      <c r="Z81" s="22">
        <v>1113090208</v>
      </c>
    </row>
    <row r="82" spans="1:26" ht="13.5" hidden="1">
      <c r="A82" s="38" t="s">
        <v>116</v>
      </c>
      <c r="B82" s="18">
        <v>621793561</v>
      </c>
      <c r="C82" s="18"/>
      <c r="D82" s="19">
        <v>903816565</v>
      </c>
      <c r="E82" s="20">
        <v>903816565</v>
      </c>
      <c r="F82" s="20">
        <v>72220088</v>
      </c>
      <c r="G82" s="20">
        <v>50215500</v>
      </c>
      <c r="H82" s="20">
        <v>50409443</v>
      </c>
      <c r="I82" s="20">
        <v>172845031</v>
      </c>
      <c r="J82" s="20">
        <v>59432836</v>
      </c>
      <c r="K82" s="20">
        <v>50080690</v>
      </c>
      <c r="L82" s="20">
        <v>49124927</v>
      </c>
      <c r="M82" s="20">
        <v>158638453</v>
      </c>
      <c r="N82" s="20"/>
      <c r="O82" s="20"/>
      <c r="P82" s="20"/>
      <c r="Q82" s="20"/>
      <c r="R82" s="20"/>
      <c r="S82" s="20"/>
      <c r="T82" s="20"/>
      <c r="U82" s="20"/>
      <c r="V82" s="20">
        <v>331483484</v>
      </c>
      <c r="W82" s="20">
        <v>458781359</v>
      </c>
      <c r="X82" s="20"/>
      <c r="Y82" s="19"/>
      <c r="Z82" s="22">
        <v>903816565</v>
      </c>
    </row>
    <row r="83" spans="1:26" ht="13.5" hidden="1">
      <c r="A83" s="38" t="s">
        <v>117</v>
      </c>
      <c r="B83" s="18">
        <v>194350397</v>
      </c>
      <c r="C83" s="18"/>
      <c r="D83" s="19">
        <v>239990758</v>
      </c>
      <c r="E83" s="20">
        <v>239990758</v>
      </c>
      <c r="F83" s="20">
        <v>22828095</v>
      </c>
      <c r="G83" s="20">
        <v>18107671</v>
      </c>
      <c r="H83" s="20">
        <v>11681260</v>
      </c>
      <c r="I83" s="20">
        <v>52617026</v>
      </c>
      <c r="J83" s="20">
        <v>15946032</v>
      </c>
      <c r="K83" s="20">
        <v>19498739</v>
      </c>
      <c r="L83" s="20">
        <v>14468702</v>
      </c>
      <c r="M83" s="20">
        <v>49913473</v>
      </c>
      <c r="N83" s="20"/>
      <c r="O83" s="20"/>
      <c r="P83" s="20"/>
      <c r="Q83" s="20"/>
      <c r="R83" s="20"/>
      <c r="S83" s="20"/>
      <c r="T83" s="20"/>
      <c r="U83" s="20"/>
      <c r="V83" s="20">
        <v>102530499</v>
      </c>
      <c r="W83" s="20">
        <v>112665535</v>
      </c>
      <c r="X83" s="20"/>
      <c r="Y83" s="19"/>
      <c r="Z83" s="22">
        <v>239990758</v>
      </c>
    </row>
    <row r="84" spans="1:26" ht="13.5" hidden="1">
      <c r="A84" s="39" t="s">
        <v>118</v>
      </c>
      <c r="B84" s="27"/>
      <c r="C84" s="27"/>
      <c r="D84" s="28">
        <v>118804620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206477172</v>
      </c>
      <c r="C5" s="18">
        <v>0</v>
      </c>
      <c r="D5" s="63">
        <v>241610649</v>
      </c>
      <c r="E5" s="64">
        <v>241610649</v>
      </c>
      <c r="F5" s="64">
        <v>238252149</v>
      </c>
      <c r="G5" s="64">
        <v>-4127206</v>
      </c>
      <c r="H5" s="64">
        <v>1920928</v>
      </c>
      <c r="I5" s="64">
        <v>236045871</v>
      </c>
      <c r="J5" s="64">
        <v>111046</v>
      </c>
      <c r="K5" s="64">
        <v>269952</v>
      </c>
      <c r="L5" s="64">
        <v>124667</v>
      </c>
      <c r="M5" s="64">
        <v>505665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236551536</v>
      </c>
      <c r="W5" s="64">
        <v>120805325</v>
      </c>
      <c r="X5" s="64">
        <v>115746211</v>
      </c>
      <c r="Y5" s="65">
        <v>95.81</v>
      </c>
      <c r="Z5" s="66">
        <v>241610649</v>
      </c>
    </row>
    <row r="6" spans="1:26" ht="13.5">
      <c r="A6" s="62" t="s">
        <v>32</v>
      </c>
      <c r="B6" s="18">
        <v>566312337</v>
      </c>
      <c r="C6" s="18">
        <v>0</v>
      </c>
      <c r="D6" s="63">
        <v>590067800</v>
      </c>
      <c r="E6" s="64">
        <v>590067800</v>
      </c>
      <c r="F6" s="64">
        <v>129139897</v>
      </c>
      <c r="G6" s="64">
        <v>23256478</v>
      </c>
      <c r="H6" s="64">
        <v>46264954</v>
      </c>
      <c r="I6" s="64">
        <v>198661329</v>
      </c>
      <c r="J6" s="64">
        <v>42380900</v>
      </c>
      <c r="K6" s="64">
        <v>42188186</v>
      </c>
      <c r="L6" s="64">
        <v>39830516</v>
      </c>
      <c r="M6" s="64">
        <v>124399602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323060931</v>
      </c>
      <c r="W6" s="64">
        <v>295033900</v>
      </c>
      <c r="X6" s="64">
        <v>28027031</v>
      </c>
      <c r="Y6" s="65">
        <v>9.5</v>
      </c>
      <c r="Z6" s="66">
        <v>590067800</v>
      </c>
    </row>
    <row r="7" spans="1:26" ht="13.5">
      <c r="A7" s="62" t="s">
        <v>33</v>
      </c>
      <c r="B7" s="18">
        <v>24835054</v>
      </c>
      <c r="C7" s="18">
        <v>0</v>
      </c>
      <c r="D7" s="63">
        <v>24139412</v>
      </c>
      <c r="E7" s="64">
        <v>24139412</v>
      </c>
      <c r="F7" s="64">
        <v>167336</v>
      </c>
      <c r="G7" s="64">
        <v>233850</v>
      </c>
      <c r="H7" s="64">
        <v>4111567</v>
      </c>
      <c r="I7" s="64">
        <v>4512753</v>
      </c>
      <c r="J7" s="64">
        <v>1919729</v>
      </c>
      <c r="K7" s="64">
        <v>2335680</v>
      </c>
      <c r="L7" s="64">
        <v>2364889</v>
      </c>
      <c r="M7" s="64">
        <v>6620298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11133051</v>
      </c>
      <c r="W7" s="64">
        <v>12069706</v>
      </c>
      <c r="X7" s="64">
        <v>-936655</v>
      </c>
      <c r="Y7" s="65">
        <v>-7.76</v>
      </c>
      <c r="Z7" s="66">
        <v>24139412</v>
      </c>
    </row>
    <row r="8" spans="1:26" ht="13.5">
      <c r="A8" s="62" t="s">
        <v>34</v>
      </c>
      <c r="B8" s="18">
        <v>99223257</v>
      </c>
      <c r="C8" s="18">
        <v>0</v>
      </c>
      <c r="D8" s="63">
        <v>95630920</v>
      </c>
      <c r="E8" s="64">
        <v>96619809</v>
      </c>
      <c r="F8" s="64">
        <v>24028827</v>
      </c>
      <c r="G8" s="64">
        <v>360650</v>
      </c>
      <c r="H8" s="64">
        <v>5618835</v>
      </c>
      <c r="I8" s="64">
        <v>30008312</v>
      </c>
      <c r="J8" s="64">
        <v>3015600</v>
      </c>
      <c r="K8" s="64">
        <v>2765672</v>
      </c>
      <c r="L8" s="64">
        <v>16719000</v>
      </c>
      <c r="M8" s="64">
        <v>22500272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52508584</v>
      </c>
      <c r="W8" s="64">
        <v>48309905</v>
      </c>
      <c r="X8" s="64">
        <v>4198679</v>
      </c>
      <c r="Y8" s="65">
        <v>8.69</v>
      </c>
      <c r="Z8" s="66">
        <v>96619809</v>
      </c>
    </row>
    <row r="9" spans="1:26" ht="13.5">
      <c r="A9" s="62" t="s">
        <v>35</v>
      </c>
      <c r="B9" s="18">
        <v>74527255</v>
      </c>
      <c r="C9" s="18">
        <v>0</v>
      </c>
      <c r="D9" s="63">
        <v>51080127</v>
      </c>
      <c r="E9" s="64">
        <v>51080127</v>
      </c>
      <c r="F9" s="64">
        <v>4606611</v>
      </c>
      <c r="G9" s="64">
        <v>5505924</v>
      </c>
      <c r="H9" s="64">
        <v>3874570</v>
      </c>
      <c r="I9" s="64">
        <v>13987105</v>
      </c>
      <c r="J9" s="64">
        <v>6083035</v>
      </c>
      <c r="K9" s="64">
        <v>5130931</v>
      </c>
      <c r="L9" s="64">
        <v>5126748</v>
      </c>
      <c r="M9" s="64">
        <v>16340714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30327819</v>
      </c>
      <c r="W9" s="64">
        <v>25540064</v>
      </c>
      <c r="X9" s="64">
        <v>4787755</v>
      </c>
      <c r="Y9" s="65">
        <v>18.75</v>
      </c>
      <c r="Z9" s="66">
        <v>51080127</v>
      </c>
    </row>
    <row r="10" spans="1:26" ht="25.5">
      <c r="A10" s="67" t="s">
        <v>105</v>
      </c>
      <c r="B10" s="68">
        <f>SUM(B5:B9)</f>
        <v>971375075</v>
      </c>
      <c r="C10" s="68">
        <f>SUM(C5:C9)</f>
        <v>0</v>
      </c>
      <c r="D10" s="69">
        <f aca="true" t="shared" si="0" ref="D10:Z10">SUM(D5:D9)</f>
        <v>1002528908</v>
      </c>
      <c r="E10" s="70">
        <f t="shared" si="0"/>
        <v>1003517797</v>
      </c>
      <c r="F10" s="70">
        <f t="shared" si="0"/>
        <v>396194820</v>
      </c>
      <c r="G10" s="70">
        <f t="shared" si="0"/>
        <v>25229696</v>
      </c>
      <c r="H10" s="70">
        <f t="shared" si="0"/>
        <v>61790854</v>
      </c>
      <c r="I10" s="70">
        <f t="shared" si="0"/>
        <v>483215370</v>
      </c>
      <c r="J10" s="70">
        <f t="shared" si="0"/>
        <v>53510310</v>
      </c>
      <c r="K10" s="70">
        <f t="shared" si="0"/>
        <v>52690421</v>
      </c>
      <c r="L10" s="70">
        <f t="shared" si="0"/>
        <v>64165820</v>
      </c>
      <c r="M10" s="70">
        <f t="shared" si="0"/>
        <v>170366551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653581921</v>
      </c>
      <c r="W10" s="70">
        <f t="shared" si="0"/>
        <v>501758900</v>
      </c>
      <c r="X10" s="70">
        <f t="shared" si="0"/>
        <v>151823021</v>
      </c>
      <c r="Y10" s="71">
        <f>+IF(W10&lt;&gt;0,(X10/W10)*100,0)</f>
        <v>30.258162037584185</v>
      </c>
      <c r="Z10" s="72">
        <f t="shared" si="0"/>
        <v>1003517797</v>
      </c>
    </row>
    <row r="11" spans="1:26" ht="13.5">
      <c r="A11" s="62" t="s">
        <v>36</v>
      </c>
      <c r="B11" s="18">
        <v>243507304</v>
      </c>
      <c r="C11" s="18">
        <v>0</v>
      </c>
      <c r="D11" s="63">
        <v>278947065</v>
      </c>
      <c r="E11" s="64">
        <v>278961095</v>
      </c>
      <c r="F11" s="64">
        <v>20574202</v>
      </c>
      <c r="G11" s="64">
        <v>18495980</v>
      </c>
      <c r="H11" s="64">
        <v>22438202</v>
      </c>
      <c r="I11" s="64">
        <v>61508384</v>
      </c>
      <c r="J11" s="64">
        <v>20924985</v>
      </c>
      <c r="K11" s="64">
        <v>31450758</v>
      </c>
      <c r="L11" s="64">
        <v>21240245</v>
      </c>
      <c r="M11" s="64">
        <v>73615988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135124372</v>
      </c>
      <c r="W11" s="64">
        <v>139480548</v>
      </c>
      <c r="X11" s="64">
        <v>-4356176</v>
      </c>
      <c r="Y11" s="65">
        <v>-3.12</v>
      </c>
      <c r="Z11" s="66">
        <v>278961095</v>
      </c>
    </row>
    <row r="12" spans="1:26" ht="13.5">
      <c r="A12" s="62" t="s">
        <v>37</v>
      </c>
      <c r="B12" s="18">
        <v>12257777</v>
      </c>
      <c r="C12" s="18">
        <v>0</v>
      </c>
      <c r="D12" s="63">
        <v>14286195</v>
      </c>
      <c r="E12" s="64">
        <v>14286195</v>
      </c>
      <c r="F12" s="64">
        <v>1032062</v>
      </c>
      <c r="G12" s="64">
        <v>1030006</v>
      </c>
      <c r="H12" s="64">
        <v>1030012</v>
      </c>
      <c r="I12" s="64">
        <v>3092080</v>
      </c>
      <c r="J12" s="64">
        <v>1030007</v>
      </c>
      <c r="K12" s="64">
        <v>1030008</v>
      </c>
      <c r="L12" s="64">
        <v>1039410</v>
      </c>
      <c r="M12" s="64">
        <v>3099425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6191505</v>
      </c>
      <c r="W12" s="64">
        <v>7143098</v>
      </c>
      <c r="X12" s="64">
        <v>-951593</v>
      </c>
      <c r="Y12" s="65">
        <v>-13.32</v>
      </c>
      <c r="Z12" s="66">
        <v>14286195</v>
      </c>
    </row>
    <row r="13" spans="1:26" ht="13.5">
      <c r="A13" s="62" t="s">
        <v>106</v>
      </c>
      <c r="B13" s="18">
        <v>132849170</v>
      </c>
      <c r="C13" s="18">
        <v>0</v>
      </c>
      <c r="D13" s="63">
        <v>123212510</v>
      </c>
      <c r="E13" s="64">
        <v>123212510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61606255</v>
      </c>
      <c r="X13" s="64">
        <v>-61606255</v>
      </c>
      <c r="Y13" s="65">
        <v>-100</v>
      </c>
      <c r="Z13" s="66">
        <v>123212510</v>
      </c>
    </row>
    <row r="14" spans="1:26" ht="13.5">
      <c r="A14" s="62" t="s">
        <v>38</v>
      </c>
      <c r="B14" s="18">
        <v>8451161</v>
      </c>
      <c r="C14" s="18">
        <v>0</v>
      </c>
      <c r="D14" s="63">
        <v>15109665</v>
      </c>
      <c r="E14" s="64">
        <v>15109665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5158879</v>
      </c>
      <c r="M14" s="64">
        <v>5158879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5158879</v>
      </c>
      <c r="W14" s="64">
        <v>7554833</v>
      </c>
      <c r="X14" s="64">
        <v>-2395954</v>
      </c>
      <c r="Y14" s="65">
        <v>-31.71</v>
      </c>
      <c r="Z14" s="66">
        <v>15109665</v>
      </c>
    </row>
    <row r="15" spans="1:26" ht="13.5">
      <c r="A15" s="62" t="s">
        <v>39</v>
      </c>
      <c r="B15" s="18">
        <v>255338150</v>
      </c>
      <c r="C15" s="18">
        <v>0</v>
      </c>
      <c r="D15" s="63">
        <v>272229560</v>
      </c>
      <c r="E15" s="64">
        <v>272229560</v>
      </c>
      <c r="F15" s="64">
        <v>0</v>
      </c>
      <c r="G15" s="64">
        <v>30931096</v>
      </c>
      <c r="H15" s="64">
        <v>33335743</v>
      </c>
      <c r="I15" s="64">
        <v>64266839</v>
      </c>
      <c r="J15" s="64">
        <v>19256660</v>
      </c>
      <c r="K15" s="64">
        <v>18994232</v>
      </c>
      <c r="L15" s="64">
        <v>16985849</v>
      </c>
      <c r="M15" s="64">
        <v>55236741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119503580</v>
      </c>
      <c r="W15" s="64">
        <v>136114780</v>
      </c>
      <c r="X15" s="64">
        <v>-16611200</v>
      </c>
      <c r="Y15" s="65">
        <v>-12.2</v>
      </c>
      <c r="Z15" s="66">
        <v>272229560</v>
      </c>
    </row>
    <row r="16" spans="1:26" ht="13.5">
      <c r="A16" s="73" t="s">
        <v>40</v>
      </c>
      <c r="B16" s="18">
        <v>16210256</v>
      </c>
      <c r="C16" s="18">
        <v>0</v>
      </c>
      <c r="D16" s="63">
        <v>32121070</v>
      </c>
      <c r="E16" s="64">
        <v>32121070</v>
      </c>
      <c r="F16" s="64">
        <v>8133399</v>
      </c>
      <c r="G16" s="64">
        <v>411745</v>
      </c>
      <c r="H16" s="64">
        <v>440541</v>
      </c>
      <c r="I16" s="64">
        <v>8985685</v>
      </c>
      <c r="J16" s="64">
        <v>449415</v>
      </c>
      <c r="K16" s="64">
        <v>1067483</v>
      </c>
      <c r="L16" s="64">
        <v>367838</v>
      </c>
      <c r="M16" s="64">
        <v>1884736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10870421</v>
      </c>
      <c r="W16" s="64">
        <v>16060535</v>
      </c>
      <c r="X16" s="64">
        <v>-5190114</v>
      </c>
      <c r="Y16" s="65">
        <v>-32.32</v>
      </c>
      <c r="Z16" s="66">
        <v>32121070</v>
      </c>
    </row>
    <row r="17" spans="1:26" ht="13.5">
      <c r="A17" s="62" t="s">
        <v>41</v>
      </c>
      <c r="B17" s="18">
        <v>290602246</v>
      </c>
      <c r="C17" s="18">
        <v>0</v>
      </c>
      <c r="D17" s="63">
        <v>265054780</v>
      </c>
      <c r="E17" s="64">
        <v>266029639</v>
      </c>
      <c r="F17" s="64">
        <v>4154948</v>
      </c>
      <c r="G17" s="64">
        <v>11964166</v>
      </c>
      <c r="H17" s="64">
        <v>15285443</v>
      </c>
      <c r="I17" s="64">
        <v>31404557</v>
      </c>
      <c r="J17" s="64">
        <v>26698215</v>
      </c>
      <c r="K17" s="64">
        <v>12553723</v>
      </c>
      <c r="L17" s="64">
        <v>25725977</v>
      </c>
      <c r="M17" s="64">
        <v>64977915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96382472</v>
      </c>
      <c r="W17" s="64">
        <v>133014820</v>
      </c>
      <c r="X17" s="64">
        <v>-36632348</v>
      </c>
      <c r="Y17" s="65">
        <v>-27.54</v>
      </c>
      <c r="Z17" s="66">
        <v>266029639</v>
      </c>
    </row>
    <row r="18" spans="1:26" ht="13.5">
      <c r="A18" s="74" t="s">
        <v>42</v>
      </c>
      <c r="B18" s="75">
        <f>SUM(B11:B17)</f>
        <v>959216064</v>
      </c>
      <c r="C18" s="75">
        <f>SUM(C11:C17)</f>
        <v>0</v>
      </c>
      <c r="D18" s="76">
        <f aca="true" t="shared" si="1" ref="D18:Z18">SUM(D11:D17)</f>
        <v>1000960845</v>
      </c>
      <c r="E18" s="77">
        <f t="shared" si="1"/>
        <v>1001949734</v>
      </c>
      <c r="F18" s="77">
        <f t="shared" si="1"/>
        <v>33894611</v>
      </c>
      <c r="G18" s="77">
        <f t="shared" si="1"/>
        <v>62832993</v>
      </c>
      <c r="H18" s="77">
        <f t="shared" si="1"/>
        <v>72529941</v>
      </c>
      <c r="I18" s="77">
        <f t="shared" si="1"/>
        <v>169257545</v>
      </c>
      <c r="J18" s="77">
        <f t="shared" si="1"/>
        <v>68359282</v>
      </c>
      <c r="K18" s="77">
        <f t="shared" si="1"/>
        <v>65096204</v>
      </c>
      <c r="L18" s="77">
        <f t="shared" si="1"/>
        <v>70518198</v>
      </c>
      <c r="M18" s="77">
        <f t="shared" si="1"/>
        <v>203973684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373231229</v>
      </c>
      <c r="W18" s="77">
        <f t="shared" si="1"/>
        <v>500974869</v>
      </c>
      <c r="X18" s="77">
        <f t="shared" si="1"/>
        <v>-127743640</v>
      </c>
      <c r="Y18" s="71">
        <f>+IF(W18&lt;&gt;0,(X18/W18)*100,0)</f>
        <v>-25.49901160810524</v>
      </c>
      <c r="Z18" s="78">
        <f t="shared" si="1"/>
        <v>1001949734</v>
      </c>
    </row>
    <row r="19" spans="1:26" ht="13.5">
      <c r="A19" s="74" t="s">
        <v>43</v>
      </c>
      <c r="B19" s="79">
        <f>+B10-B18</f>
        <v>12159011</v>
      </c>
      <c r="C19" s="79">
        <f>+C10-C18</f>
        <v>0</v>
      </c>
      <c r="D19" s="80">
        <f aca="true" t="shared" si="2" ref="D19:Z19">+D10-D18</f>
        <v>1568063</v>
      </c>
      <c r="E19" s="81">
        <f t="shared" si="2"/>
        <v>1568063</v>
      </c>
      <c r="F19" s="81">
        <f t="shared" si="2"/>
        <v>362300209</v>
      </c>
      <c r="G19" s="81">
        <f t="shared" si="2"/>
        <v>-37603297</v>
      </c>
      <c r="H19" s="81">
        <f t="shared" si="2"/>
        <v>-10739087</v>
      </c>
      <c r="I19" s="81">
        <f t="shared" si="2"/>
        <v>313957825</v>
      </c>
      <c r="J19" s="81">
        <f t="shared" si="2"/>
        <v>-14848972</v>
      </c>
      <c r="K19" s="81">
        <f t="shared" si="2"/>
        <v>-12405783</v>
      </c>
      <c r="L19" s="81">
        <f t="shared" si="2"/>
        <v>-6352378</v>
      </c>
      <c r="M19" s="81">
        <f t="shared" si="2"/>
        <v>-33607133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280350692</v>
      </c>
      <c r="W19" s="81">
        <f>IF(E10=E18,0,W10-W18)</f>
        <v>784031</v>
      </c>
      <c r="X19" s="81">
        <f t="shared" si="2"/>
        <v>279566661</v>
      </c>
      <c r="Y19" s="82">
        <f>+IF(W19&lt;&gt;0,(X19/W19)*100,0)</f>
        <v>35657.60295192409</v>
      </c>
      <c r="Z19" s="83">
        <f t="shared" si="2"/>
        <v>1568063</v>
      </c>
    </row>
    <row r="20" spans="1:26" ht="13.5">
      <c r="A20" s="62" t="s">
        <v>44</v>
      </c>
      <c r="B20" s="18">
        <v>77694692</v>
      </c>
      <c r="C20" s="18">
        <v>0</v>
      </c>
      <c r="D20" s="63">
        <v>84160525</v>
      </c>
      <c r="E20" s="64">
        <v>86869528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43434764</v>
      </c>
      <c r="X20" s="64">
        <v>-43434764</v>
      </c>
      <c r="Y20" s="65">
        <v>-100</v>
      </c>
      <c r="Z20" s="66">
        <v>86869528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89853703</v>
      </c>
      <c r="C22" s="90">
        <f>SUM(C19:C21)</f>
        <v>0</v>
      </c>
      <c r="D22" s="91">
        <f aca="true" t="shared" si="3" ref="D22:Z22">SUM(D19:D21)</f>
        <v>85728588</v>
      </c>
      <c r="E22" s="92">
        <f t="shared" si="3"/>
        <v>88437591</v>
      </c>
      <c r="F22" s="92">
        <f t="shared" si="3"/>
        <v>362300209</v>
      </c>
      <c r="G22" s="92">
        <f t="shared" si="3"/>
        <v>-37603297</v>
      </c>
      <c r="H22" s="92">
        <f t="shared" si="3"/>
        <v>-10739087</v>
      </c>
      <c r="I22" s="92">
        <f t="shared" si="3"/>
        <v>313957825</v>
      </c>
      <c r="J22" s="92">
        <f t="shared" si="3"/>
        <v>-14848972</v>
      </c>
      <c r="K22" s="92">
        <f t="shared" si="3"/>
        <v>-12405783</v>
      </c>
      <c r="L22" s="92">
        <f t="shared" si="3"/>
        <v>-6352378</v>
      </c>
      <c r="M22" s="92">
        <f t="shared" si="3"/>
        <v>-33607133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280350692</v>
      </c>
      <c r="W22" s="92">
        <f t="shared" si="3"/>
        <v>44218795</v>
      </c>
      <c r="X22" s="92">
        <f t="shared" si="3"/>
        <v>236131897</v>
      </c>
      <c r="Y22" s="93">
        <f>+IF(W22&lt;&gt;0,(X22/W22)*100,0)</f>
        <v>534.0079868752642</v>
      </c>
      <c r="Z22" s="94">
        <f t="shared" si="3"/>
        <v>88437591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89853703</v>
      </c>
      <c r="C24" s="79">
        <f>SUM(C22:C23)</f>
        <v>0</v>
      </c>
      <c r="D24" s="80">
        <f aca="true" t="shared" si="4" ref="D24:Z24">SUM(D22:D23)</f>
        <v>85728588</v>
      </c>
      <c r="E24" s="81">
        <f t="shared" si="4"/>
        <v>88437591</v>
      </c>
      <c r="F24" s="81">
        <f t="shared" si="4"/>
        <v>362300209</v>
      </c>
      <c r="G24" s="81">
        <f t="shared" si="4"/>
        <v>-37603297</v>
      </c>
      <c r="H24" s="81">
        <f t="shared" si="4"/>
        <v>-10739087</v>
      </c>
      <c r="I24" s="81">
        <f t="shared" si="4"/>
        <v>313957825</v>
      </c>
      <c r="J24" s="81">
        <f t="shared" si="4"/>
        <v>-14848972</v>
      </c>
      <c r="K24" s="81">
        <f t="shared" si="4"/>
        <v>-12405783</v>
      </c>
      <c r="L24" s="81">
        <f t="shared" si="4"/>
        <v>-6352378</v>
      </c>
      <c r="M24" s="81">
        <f t="shared" si="4"/>
        <v>-33607133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280350692</v>
      </c>
      <c r="W24" s="81">
        <f t="shared" si="4"/>
        <v>44218795</v>
      </c>
      <c r="X24" s="81">
        <f t="shared" si="4"/>
        <v>236131897</v>
      </c>
      <c r="Y24" s="82">
        <f>+IF(W24&lt;&gt;0,(X24/W24)*100,0)</f>
        <v>534.0079868752642</v>
      </c>
      <c r="Z24" s="83">
        <f t="shared" si="4"/>
        <v>88437591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191764436</v>
      </c>
      <c r="C27" s="21">
        <v>0</v>
      </c>
      <c r="D27" s="103">
        <v>200065525</v>
      </c>
      <c r="E27" s="104">
        <v>212150254</v>
      </c>
      <c r="F27" s="104">
        <v>573195</v>
      </c>
      <c r="G27" s="104">
        <v>115521</v>
      </c>
      <c r="H27" s="104">
        <v>9546993</v>
      </c>
      <c r="I27" s="104">
        <v>10235709</v>
      </c>
      <c r="J27" s="104">
        <v>11608155</v>
      </c>
      <c r="K27" s="104">
        <v>7896472</v>
      </c>
      <c r="L27" s="104">
        <v>5061661</v>
      </c>
      <c r="M27" s="104">
        <v>24566288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34801997</v>
      </c>
      <c r="W27" s="104">
        <v>106075127</v>
      </c>
      <c r="X27" s="104">
        <v>-71273130</v>
      </c>
      <c r="Y27" s="105">
        <v>-67.19</v>
      </c>
      <c r="Z27" s="106">
        <v>212150254</v>
      </c>
    </row>
    <row r="28" spans="1:26" ht="13.5">
      <c r="A28" s="107" t="s">
        <v>44</v>
      </c>
      <c r="B28" s="18">
        <v>63945490</v>
      </c>
      <c r="C28" s="18">
        <v>0</v>
      </c>
      <c r="D28" s="63">
        <v>84160525</v>
      </c>
      <c r="E28" s="64">
        <v>86869528</v>
      </c>
      <c r="F28" s="64">
        <v>0</v>
      </c>
      <c r="G28" s="64">
        <v>0</v>
      </c>
      <c r="H28" s="64">
        <v>412752</v>
      </c>
      <c r="I28" s="64">
        <v>412752</v>
      </c>
      <c r="J28" s="64">
        <v>1396545</v>
      </c>
      <c r="K28" s="64">
        <v>2906776</v>
      </c>
      <c r="L28" s="64">
        <v>1074502</v>
      </c>
      <c r="M28" s="64">
        <v>5377823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5790575</v>
      </c>
      <c r="W28" s="64">
        <v>43434764</v>
      </c>
      <c r="X28" s="64">
        <v>-37644189</v>
      </c>
      <c r="Y28" s="65">
        <v>-86.67</v>
      </c>
      <c r="Z28" s="66">
        <v>86869528</v>
      </c>
    </row>
    <row r="29" spans="1:26" ht="13.5">
      <c r="A29" s="62" t="s">
        <v>110</v>
      </c>
      <c r="B29" s="18">
        <v>12901123</v>
      </c>
      <c r="C29" s="18">
        <v>0</v>
      </c>
      <c r="D29" s="63">
        <v>9655000</v>
      </c>
      <c r="E29" s="64">
        <v>9655000</v>
      </c>
      <c r="F29" s="64">
        <v>0</v>
      </c>
      <c r="G29" s="64">
        <v>40156</v>
      </c>
      <c r="H29" s="64">
        <v>54647</v>
      </c>
      <c r="I29" s="64">
        <v>94803</v>
      </c>
      <c r="J29" s="64">
        <v>897209</v>
      </c>
      <c r="K29" s="64">
        <v>810967</v>
      </c>
      <c r="L29" s="64">
        <v>1667465</v>
      </c>
      <c r="M29" s="64">
        <v>3375641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3470444</v>
      </c>
      <c r="W29" s="64">
        <v>4827500</v>
      </c>
      <c r="X29" s="64">
        <v>-1357056</v>
      </c>
      <c r="Y29" s="65">
        <v>-28.11</v>
      </c>
      <c r="Z29" s="66">
        <v>9655000</v>
      </c>
    </row>
    <row r="30" spans="1:26" ht="13.5">
      <c r="A30" s="62" t="s">
        <v>48</v>
      </c>
      <c r="B30" s="18">
        <v>25477676</v>
      </c>
      <c r="C30" s="18">
        <v>0</v>
      </c>
      <c r="D30" s="63">
        <v>4000000</v>
      </c>
      <c r="E30" s="64">
        <v>10372681</v>
      </c>
      <c r="F30" s="64">
        <v>0</v>
      </c>
      <c r="G30" s="64">
        <v>0</v>
      </c>
      <c r="H30" s="64">
        <v>7825357</v>
      </c>
      <c r="I30" s="64">
        <v>7825357</v>
      </c>
      <c r="J30" s="64">
        <v>1906846</v>
      </c>
      <c r="K30" s="64">
        <v>623202</v>
      </c>
      <c r="L30" s="64">
        <v>511437</v>
      </c>
      <c r="M30" s="64">
        <v>3041485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10866842</v>
      </c>
      <c r="W30" s="64">
        <v>5186341</v>
      </c>
      <c r="X30" s="64">
        <v>5680501</v>
      </c>
      <c r="Y30" s="65">
        <v>109.53</v>
      </c>
      <c r="Z30" s="66">
        <v>10372681</v>
      </c>
    </row>
    <row r="31" spans="1:26" ht="13.5">
      <c r="A31" s="62" t="s">
        <v>49</v>
      </c>
      <c r="B31" s="18">
        <v>89440147</v>
      </c>
      <c r="C31" s="18">
        <v>0</v>
      </c>
      <c r="D31" s="63">
        <v>102250000</v>
      </c>
      <c r="E31" s="64">
        <v>105253045</v>
      </c>
      <c r="F31" s="64">
        <v>573195</v>
      </c>
      <c r="G31" s="64">
        <v>75365</v>
      </c>
      <c r="H31" s="64">
        <v>1254237</v>
      </c>
      <c r="I31" s="64">
        <v>1902797</v>
      </c>
      <c r="J31" s="64">
        <v>7407555</v>
      </c>
      <c r="K31" s="64">
        <v>3555527</v>
      </c>
      <c r="L31" s="64">
        <v>1808257</v>
      </c>
      <c r="M31" s="64">
        <v>12771339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14674136</v>
      </c>
      <c r="W31" s="64">
        <v>52626523</v>
      </c>
      <c r="X31" s="64">
        <v>-37952387</v>
      </c>
      <c r="Y31" s="65">
        <v>-72.12</v>
      </c>
      <c r="Z31" s="66">
        <v>105253045</v>
      </c>
    </row>
    <row r="32" spans="1:26" ht="13.5">
      <c r="A32" s="74" t="s">
        <v>50</v>
      </c>
      <c r="B32" s="21">
        <f>SUM(B28:B31)</f>
        <v>191764436</v>
      </c>
      <c r="C32" s="21">
        <f>SUM(C28:C31)</f>
        <v>0</v>
      </c>
      <c r="D32" s="103">
        <f aca="true" t="shared" si="5" ref="D32:Z32">SUM(D28:D31)</f>
        <v>200065525</v>
      </c>
      <c r="E32" s="104">
        <f t="shared" si="5"/>
        <v>212150254</v>
      </c>
      <c r="F32" s="104">
        <f t="shared" si="5"/>
        <v>573195</v>
      </c>
      <c r="G32" s="104">
        <f t="shared" si="5"/>
        <v>115521</v>
      </c>
      <c r="H32" s="104">
        <f t="shared" si="5"/>
        <v>9546993</v>
      </c>
      <c r="I32" s="104">
        <f t="shared" si="5"/>
        <v>10235709</v>
      </c>
      <c r="J32" s="104">
        <f t="shared" si="5"/>
        <v>11608155</v>
      </c>
      <c r="K32" s="104">
        <f t="shared" si="5"/>
        <v>7896472</v>
      </c>
      <c r="L32" s="104">
        <f t="shared" si="5"/>
        <v>5061661</v>
      </c>
      <c r="M32" s="104">
        <f t="shared" si="5"/>
        <v>24566288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34801997</v>
      </c>
      <c r="W32" s="104">
        <f t="shared" si="5"/>
        <v>106075128</v>
      </c>
      <c r="X32" s="104">
        <f t="shared" si="5"/>
        <v>-71273131</v>
      </c>
      <c r="Y32" s="105">
        <f>+IF(W32&lt;&gt;0,(X32/W32)*100,0)</f>
        <v>-67.19118076388274</v>
      </c>
      <c r="Z32" s="106">
        <f t="shared" si="5"/>
        <v>212150254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587546582</v>
      </c>
      <c r="C35" s="18">
        <v>0</v>
      </c>
      <c r="D35" s="63">
        <v>516400327</v>
      </c>
      <c r="E35" s="64">
        <v>516400327</v>
      </c>
      <c r="F35" s="64">
        <v>598658885</v>
      </c>
      <c r="G35" s="64">
        <v>938698839</v>
      </c>
      <c r="H35" s="64">
        <v>833886558</v>
      </c>
      <c r="I35" s="64">
        <v>833886558</v>
      </c>
      <c r="J35" s="64">
        <v>814813875</v>
      </c>
      <c r="K35" s="64">
        <v>820828098</v>
      </c>
      <c r="L35" s="64">
        <v>798670049</v>
      </c>
      <c r="M35" s="64">
        <v>798670049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798670049</v>
      </c>
      <c r="W35" s="64">
        <v>258200164</v>
      </c>
      <c r="X35" s="64">
        <v>540469885</v>
      </c>
      <c r="Y35" s="65">
        <v>209.32</v>
      </c>
      <c r="Z35" s="66">
        <v>516400327</v>
      </c>
    </row>
    <row r="36" spans="1:26" ht="13.5">
      <c r="A36" s="62" t="s">
        <v>53</v>
      </c>
      <c r="B36" s="18">
        <v>4670399759</v>
      </c>
      <c r="C36" s="18">
        <v>0</v>
      </c>
      <c r="D36" s="63">
        <v>3650650993</v>
      </c>
      <c r="E36" s="64">
        <v>3662735722</v>
      </c>
      <c r="F36" s="64">
        <v>3668101344</v>
      </c>
      <c r="G36" s="64">
        <v>4657422776</v>
      </c>
      <c r="H36" s="64">
        <v>4667043696</v>
      </c>
      <c r="I36" s="64">
        <v>4667043696</v>
      </c>
      <c r="J36" s="64">
        <v>4678613564</v>
      </c>
      <c r="K36" s="64">
        <v>4686499297</v>
      </c>
      <c r="L36" s="64">
        <v>4636394418</v>
      </c>
      <c r="M36" s="64">
        <v>4636394418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4636394418</v>
      </c>
      <c r="W36" s="64">
        <v>1831367861</v>
      </c>
      <c r="X36" s="64">
        <v>2805026557</v>
      </c>
      <c r="Y36" s="65">
        <v>153.17</v>
      </c>
      <c r="Z36" s="66">
        <v>3662735722</v>
      </c>
    </row>
    <row r="37" spans="1:26" ht="13.5">
      <c r="A37" s="62" t="s">
        <v>54</v>
      </c>
      <c r="B37" s="18">
        <v>210040734</v>
      </c>
      <c r="C37" s="18">
        <v>0</v>
      </c>
      <c r="D37" s="63">
        <v>99306104</v>
      </c>
      <c r="E37" s="64">
        <v>99306104</v>
      </c>
      <c r="F37" s="64">
        <v>224037027</v>
      </c>
      <c r="G37" s="64">
        <v>156168169</v>
      </c>
      <c r="H37" s="64">
        <v>127211252</v>
      </c>
      <c r="I37" s="64">
        <v>127211252</v>
      </c>
      <c r="J37" s="64">
        <v>134001731</v>
      </c>
      <c r="K37" s="64">
        <v>160780981</v>
      </c>
      <c r="L37" s="64">
        <v>160017569</v>
      </c>
      <c r="M37" s="64">
        <v>160017569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160017569</v>
      </c>
      <c r="W37" s="64">
        <v>49653052</v>
      </c>
      <c r="X37" s="64">
        <v>110364517</v>
      </c>
      <c r="Y37" s="65">
        <v>222.27</v>
      </c>
      <c r="Z37" s="66">
        <v>99306104</v>
      </c>
    </row>
    <row r="38" spans="1:26" ht="13.5">
      <c r="A38" s="62" t="s">
        <v>55</v>
      </c>
      <c r="B38" s="18">
        <v>330417786</v>
      </c>
      <c r="C38" s="18">
        <v>0</v>
      </c>
      <c r="D38" s="63">
        <v>328337283</v>
      </c>
      <c r="E38" s="64">
        <v>334709964</v>
      </c>
      <c r="F38" s="64">
        <v>307964916</v>
      </c>
      <c r="G38" s="64">
        <v>353120953</v>
      </c>
      <c r="H38" s="64">
        <v>352052713</v>
      </c>
      <c r="I38" s="64">
        <v>352052713</v>
      </c>
      <c r="J38" s="64">
        <v>351533709</v>
      </c>
      <c r="K38" s="64">
        <v>350979623</v>
      </c>
      <c r="L38" s="64">
        <v>346117614</v>
      </c>
      <c r="M38" s="64">
        <v>346117614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346117614</v>
      </c>
      <c r="W38" s="64">
        <v>167354982</v>
      </c>
      <c r="X38" s="64">
        <v>178762632</v>
      </c>
      <c r="Y38" s="65">
        <v>106.82</v>
      </c>
      <c r="Z38" s="66">
        <v>334709964</v>
      </c>
    </row>
    <row r="39" spans="1:26" ht="13.5">
      <c r="A39" s="62" t="s">
        <v>56</v>
      </c>
      <c r="B39" s="18">
        <v>4717487821</v>
      </c>
      <c r="C39" s="18">
        <v>0</v>
      </c>
      <c r="D39" s="63">
        <v>3739407932</v>
      </c>
      <c r="E39" s="64">
        <v>3745119980</v>
      </c>
      <c r="F39" s="64">
        <v>3734758286</v>
      </c>
      <c r="G39" s="64">
        <v>5086832493</v>
      </c>
      <c r="H39" s="64">
        <v>5021666289</v>
      </c>
      <c r="I39" s="64">
        <v>5021666289</v>
      </c>
      <c r="J39" s="64">
        <v>5007891999</v>
      </c>
      <c r="K39" s="64">
        <v>4995566791</v>
      </c>
      <c r="L39" s="64">
        <v>4928929284</v>
      </c>
      <c r="M39" s="64">
        <v>4928929284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4928929284</v>
      </c>
      <c r="W39" s="64">
        <v>1872559990</v>
      </c>
      <c r="X39" s="64">
        <v>3056369294</v>
      </c>
      <c r="Y39" s="65">
        <v>163.22</v>
      </c>
      <c r="Z39" s="66">
        <v>3745119980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235164457</v>
      </c>
      <c r="C42" s="18">
        <v>0</v>
      </c>
      <c r="D42" s="63">
        <v>204486879</v>
      </c>
      <c r="E42" s="64">
        <v>203497990</v>
      </c>
      <c r="F42" s="64">
        <v>21828608</v>
      </c>
      <c r="G42" s="64">
        <v>15309689</v>
      </c>
      <c r="H42" s="64">
        <v>18269727</v>
      </c>
      <c r="I42" s="64">
        <v>55408024</v>
      </c>
      <c r="J42" s="64">
        <v>34114254</v>
      </c>
      <c r="K42" s="64">
        <v>27843881</v>
      </c>
      <c r="L42" s="64">
        <v>-2398023</v>
      </c>
      <c r="M42" s="64">
        <v>59560112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114968136</v>
      </c>
      <c r="W42" s="64">
        <v>86054531</v>
      </c>
      <c r="X42" s="64">
        <v>28913605</v>
      </c>
      <c r="Y42" s="65">
        <v>33.6</v>
      </c>
      <c r="Z42" s="66">
        <v>203497990</v>
      </c>
    </row>
    <row r="43" spans="1:26" ht="13.5">
      <c r="A43" s="62" t="s">
        <v>59</v>
      </c>
      <c r="B43" s="18">
        <v>-190969702</v>
      </c>
      <c r="C43" s="18">
        <v>0</v>
      </c>
      <c r="D43" s="63">
        <v>-200091579</v>
      </c>
      <c r="E43" s="64">
        <v>-212176308</v>
      </c>
      <c r="F43" s="64">
        <v>-957</v>
      </c>
      <c r="G43" s="64">
        <v>-70</v>
      </c>
      <c r="H43" s="64">
        <v>-8957116</v>
      </c>
      <c r="I43" s="64">
        <v>-8958143</v>
      </c>
      <c r="J43" s="64">
        <v>-10731932</v>
      </c>
      <c r="K43" s="64">
        <v>-6247307</v>
      </c>
      <c r="L43" s="64">
        <v>-3019611</v>
      </c>
      <c r="M43" s="64">
        <v>-19998850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-28956993</v>
      </c>
      <c r="W43" s="64">
        <v>-55863530</v>
      </c>
      <c r="X43" s="64">
        <v>26906537</v>
      </c>
      <c r="Y43" s="65">
        <v>-48.16</v>
      </c>
      <c r="Z43" s="66">
        <v>-212176308</v>
      </c>
    </row>
    <row r="44" spans="1:26" ht="13.5">
      <c r="A44" s="62" t="s">
        <v>60</v>
      </c>
      <c r="B44" s="18">
        <v>17995810</v>
      </c>
      <c r="C44" s="18">
        <v>0</v>
      </c>
      <c r="D44" s="63">
        <v>-12373</v>
      </c>
      <c r="E44" s="64">
        <v>6360308</v>
      </c>
      <c r="F44" s="64">
        <v>363132</v>
      </c>
      <c r="G44" s="64">
        <v>758959</v>
      </c>
      <c r="H44" s="64">
        <v>574393</v>
      </c>
      <c r="I44" s="64">
        <v>1696484</v>
      </c>
      <c r="J44" s="64">
        <v>829683</v>
      </c>
      <c r="K44" s="64">
        <v>363307</v>
      </c>
      <c r="L44" s="64">
        <v>21064939</v>
      </c>
      <c r="M44" s="64">
        <v>22257929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23954413</v>
      </c>
      <c r="W44" s="64">
        <v>2029806</v>
      </c>
      <c r="X44" s="64">
        <v>21924607</v>
      </c>
      <c r="Y44" s="65">
        <v>1080.13</v>
      </c>
      <c r="Z44" s="66">
        <v>6360308</v>
      </c>
    </row>
    <row r="45" spans="1:26" ht="13.5">
      <c r="A45" s="74" t="s">
        <v>61</v>
      </c>
      <c r="B45" s="21">
        <v>438891571</v>
      </c>
      <c r="C45" s="21">
        <v>0</v>
      </c>
      <c r="D45" s="103">
        <v>371601875</v>
      </c>
      <c r="E45" s="104">
        <v>364900938</v>
      </c>
      <c r="F45" s="104">
        <v>461082354</v>
      </c>
      <c r="G45" s="104">
        <v>477150932</v>
      </c>
      <c r="H45" s="104">
        <v>487037936</v>
      </c>
      <c r="I45" s="104">
        <v>487037936</v>
      </c>
      <c r="J45" s="104">
        <v>511249941</v>
      </c>
      <c r="K45" s="104">
        <v>533209822</v>
      </c>
      <c r="L45" s="104">
        <v>548857127</v>
      </c>
      <c r="M45" s="104">
        <v>548857127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548857127</v>
      </c>
      <c r="W45" s="104">
        <v>399439755</v>
      </c>
      <c r="X45" s="104">
        <v>149417372</v>
      </c>
      <c r="Y45" s="105">
        <v>37.41</v>
      </c>
      <c r="Z45" s="106">
        <v>364900938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35209245</v>
      </c>
      <c r="C49" s="56">
        <v>0</v>
      </c>
      <c r="D49" s="133">
        <v>5364573</v>
      </c>
      <c r="E49" s="58">
        <v>3846088</v>
      </c>
      <c r="F49" s="58">
        <v>0</v>
      </c>
      <c r="G49" s="58">
        <v>0</v>
      </c>
      <c r="H49" s="58">
        <v>0</v>
      </c>
      <c r="I49" s="58">
        <v>3450061</v>
      </c>
      <c r="J49" s="58">
        <v>0</v>
      </c>
      <c r="K49" s="58">
        <v>0</v>
      </c>
      <c r="L49" s="58">
        <v>0</v>
      </c>
      <c r="M49" s="58">
        <v>105001391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152871358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60921409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60921409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96.42249888624752</v>
      </c>
      <c r="C58" s="5">
        <f>IF(C67=0,0,+(C76/C67)*100)</f>
        <v>0</v>
      </c>
      <c r="D58" s="6">
        <f aca="true" t="shared" si="6" ref="D58:Z58">IF(D67=0,0,+(D76/D67)*100)</f>
        <v>97.82260745968357</v>
      </c>
      <c r="E58" s="7">
        <f t="shared" si="6"/>
        <v>97.82260745968357</v>
      </c>
      <c r="F58" s="7">
        <f t="shared" si="6"/>
        <v>13.739992212765276</v>
      </c>
      <c r="G58" s="7">
        <f t="shared" si="6"/>
        <v>473.7477997370825</v>
      </c>
      <c r="H58" s="7">
        <f t="shared" si="6"/>
        <v>181.26630469094619</v>
      </c>
      <c r="I58" s="7">
        <f t="shared" si="6"/>
        <v>52.672604648353804</v>
      </c>
      <c r="J58" s="7">
        <f t="shared" si="6"/>
        <v>218.5691341059568</v>
      </c>
      <c r="K58" s="7">
        <f t="shared" si="6"/>
        <v>137.15736584885565</v>
      </c>
      <c r="L58" s="7">
        <f t="shared" si="6"/>
        <v>141.6349151772012</v>
      </c>
      <c r="M58" s="7">
        <f t="shared" si="6"/>
        <v>166.21392748127758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78.10371168005224</v>
      </c>
      <c r="W58" s="7">
        <f t="shared" si="6"/>
        <v>100.67480746207274</v>
      </c>
      <c r="X58" s="7">
        <f t="shared" si="6"/>
        <v>0</v>
      </c>
      <c r="Y58" s="7">
        <f t="shared" si="6"/>
        <v>0</v>
      </c>
      <c r="Z58" s="8">
        <f t="shared" si="6"/>
        <v>97.82260745968357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98.00000016735098</v>
      </c>
      <c r="E59" s="10">
        <f t="shared" si="7"/>
        <v>98.00000016735098</v>
      </c>
      <c r="F59" s="10">
        <f t="shared" si="7"/>
        <v>5.8226133389997425</v>
      </c>
      <c r="G59" s="10">
        <f t="shared" si="7"/>
        <v>-847.8835298961712</v>
      </c>
      <c r="H59" s="10">
        <f t="shared" si="7"/>
        <v>1965.160448510556</v>
      </c>
      <c r="I59" s="10">
        <f t="shared" si="7"/>
        <v>35.7611342191771</v>
      </c>
      <c r="J59" s="10">
        <f t="shared" si="7"/>
        <v>-22245.176362803482</v>
      </c>
      <c r="K59" s="10">
        <f t="shared" si="7"/>
        <v>21631.793792740664</v>
      </c>
      <c r="L59" s="10">
        <f t="shared" si="7"/>
        <v>27786.716425036208</v>
      </c>
      <c r="M59" s="10">
        <f t="shared" si="7"/>
        <v>-487346.6518337759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64.60146454975862</v>
      </c>
      <c r="W59" s="10">
        <f t="shared" si="7"/>
        <v>113.47290934907079</v>
      </c>
      <c r="X59" s="10">
        <f t="shared" si="7"/>
        <v>0</v>
      </c>
      <c r="Y59" s="10">
        <f t="shared" si="7"/>
        <v>0</v>
      </c>
      <c r="Z59" s="11">
        <f t="shared" si="7"/>
        <v>98.00000016735098</v>
      </c>
    </row>
    <row r="60" spans="1:26" ht="13.5">
      <c r="A60" s="37" t="s">
        <v>32</v>
      </c>
      <c r="B60" s="12">
        <f t="shared" si="7"/>
        <v>93.75314174022665</v>
      </c>
      <c r="C60" s="12">
        <f t="shared" si="7"/>
        <v>0</v>
      </c>
      <c r="D60" s="3">
        <f t="shared" si="7"/>
        <v>97.74917272218548</v>
      </c>
      <c r="E60" s="13">
        <f t="shared" si="7"/>
        <v>97.74917272218548</v>
      </c>
      <c r="F60" s="13">
        <f t="shared" si="7"/>
        <v>28.198742484671484</v>
      </c>
      <c r="G60" s="13">
        <f t="shared" si="7"/>
        <v>233.45804123909045</v>
      </c>
      <c r="H60" s="13">
        <f t="shared" si="7"/>
        <v>115.88025138855645</v>
      </c>
      <c r="I60" s="13">
        <f t="shared" si="7"/>
        <v>72.64719848924398</v>
      </c>
      <c r="J60" s="13">
        <f t="shared" si="7"/>
        <v>138.6192530125599</v>
      </c>
      <c r="K60" s="13">
        <f t="shared" si="7"/>
        <v>99.23415763834927</v>
      </c>
      <c r="L60" s="13">
        <f t="shared" si="7"/>
        <v>99.31143247052084</v>
      </c>
      <c r="M60" s="13">
        <f t="shared" si="7"/>
        <v>112.67675438382834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88.06119734732022</v>
      </c>
      <c r="W60" s="13">
        <f t="shared" si="7"/>
        <v>95.5192020458693</v>
      </c>
      <c r="X60" s="13">
        <f t="shared" si="7"/>
        <v>0</v>
      </c>
      <c r="Y60" s="13">
        <f t="shared" si="7"/>
        <v>0</v>
      </c>
      <c r="Z60" s="14">
        <f t="shared" si="7"/>
        <v>97.74917272218548</v>
      </c>
    </row>
    <row r="61" spans="1:26" ht="13.5">
      <c r="A61" s="38" t="s">
        <v>113</v>
      </c>
      <c r="B61" s="12">
        <f t="shared" si="7"/>
        <v>95.13491992773214</v>
      </c>
      <c r="C61" s="12">
        <f t="shared" si="7"/>
        <v>0</v>
      </c>
      <c r="D61" s="3">
        <f t="shared" si="7"/>
        <v>97.99999989376442</v>
      </c>
      <c r="E61" s="13">
        <f t="shared" si="7"/>
        <v>97.99999989376442</v>
      </c>
      <c r="F61" s="13">
        <f t="shared" si="7"/>
        <v>62.230577712179205</v>
      </c>
      <c r="G61" s="13">
        <f t="shared" si="7"/>
        <v>201.5757383654768</v>
      </c>
      <c r="H61" s="13">
        <f t="shared" si="7"/>
        <v>117.4675198639117</v>
      </c>
      <c r="I61" s="13">
        <f t="shared" si="7"/>
        <v>112.20015231962724</v>
      </c>
      <c r="J61" s="13">
        <f t="shared" si="7"/>
        <v>133.96602935714168</v>
      </c>
      <c r="K61" s="13">
        <f t="shared" si="7"/>
        <v>109.35821514693713</v>
      </c>
      <c r="L61" s="13">
        <f t="shared" si="7"/>
        <v>124.44194369442225</v>
      </c>
      <c r="M61" s="13">
        <f t="shared" si="7"/>
        <v>122.69683869251287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117.47089540485585</v>
      </c>
      <c r="W61" s="13">
        <f t="shared" si="7"/>
        <v>95.68490001385615</v>
      </c>
      <c r="X61" s="13">
        <f t="shared" si="7"/>
        <v>0</v>
      </c>
      <c r="Y61" s="13">
        <f t="shared" si="7"/>
        <v>0</v>
      </c>
      <c r="Z61" s="14">
        <f t="shared" si="7"/>
        <v>97.99999989376442</v>
      </c>
    </row>
    <row r="62" spans="1:26" ht="13.5">
      <c r="A62" s="38" t="s">
        <v>114</v>
      </c>
      <c r="B62" s="12">
        <f t="shared" si="7"/>
        <v>96.79121409191482</v>
      </c>
      <c r="C62" s="12">
        <f t="shared" si="7"/>
        <v>0</v>
      </c>
      <c r="D62" s="3">
        <f t="shared" si="7"/>
        <v>97.00000009872684</v>
      </c>
      <c r="E62" s="13">
        <f t="shared" si="7"/>
        <v>97.00000009872684</v>
      </c>
      <c r="F62" s="13">
        <f t="shared" si="7"/>
        <v>78.39425094192285</v>
      </c>
      <c r="G62" s="13">
        <f t="shared" si="7"/>
        <v>237.17312922430725</v>
      </c>
      <c r="H62" s="13">
        <f t="shared" si="7"/>
        <v>79.37235788342751</v>
      </c>
      <c r="I62" s="13">
        <f t="shared" si="7"/>
        <v>102.99509186926163</v>
      </c>
      <c r="J62" s="13">
        <f t="shared" si="7"/>
        <v>106.95990375061596</v>
      </c>
      <c r="K62" s="13">
        <f t="shared" si="7"/>
        <v>81.48255009759873</v>
      </c>
      <c r="L62" s="13">
        <f t="shared" si="7"/>
        <v>86.18667386304142</v>
      </c>
      <c r="M62" s="13">
        <f t="shared" si="7"/>
        <v>90.94548562443919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96.17462495499379</v>
      </c>
      <c r="W62" s="13">
        <f t="shared" si="7"/>
        <v>78.84581601047374</v>
      </c>
      <c r="X62" s="13">
        <f t="shared" si="7"/>
        <v>0</v>
      </c>
      <c r="Y62" s="13">
        <f t="shared" si="7"/>
        <v>0</v>
      </c>
      <c r="Z62" s="14">
        <f t="shared" si="7"/>
        <v>97.00000009872684</v>
      </c>
    </row>
    <row r="63" spans="1:26" ht="13.5">
      <c r="A63" s="38" t="s">
        <v>115</v>
      </c>
      <c r="B63" s="12">
        <f t="shared" si="7"/>
        <v>98.16804023244298</v>
      </c>
      <c r="C63" s="12">
        <f t="shared" si="7"/>
        <v>0</v>
      </c>
      <c r="D63" s="3">
        <f t="shared" si="7"/>
        <v>97.49999579710475</v>
      </c>
      <c r="E63" s="13">
        <f t="shared" si="7"/>
        <v>97.49999579710475</v>
      </c>
      <c r="F63" s="13">
        <f t="shared" si="7"/>
        <v>10.890914576937352</v>
      </c>
      <c r="G63" s="13">
        <f t="shared" si="7"/>
        <v>454.9531965659917</v>
      </c>
      <c r="H63" s="13">
        <f t="shared" si="7"/>
        <v>126.95123148308483</v>
      </c>
      <c r="I63" s="13">
        <f t="shared" si="7"/>
        <v>17.62496685257646</v>
      </c>
      <c r="J63" s="13">
        <f t="shared" si="7"/>
        <v>122.82970077576654</v>
      </c>
      <c r="K63" s="13">
        <f t="shared" si="7"/>
        <v>-8.965048288713563</v>
      </c>
      <c r="L63" s="13">
        <f t="shared" si="7"/>
        <v>-5.314455729968196</v>
      </c>
      <c r="M63" s="13">
        <f t="shared" si="7"/>
        <v>19.856368884199448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17.759511132150276</v>
      </c>
      <c r="W63" s="13">
        <f t="shared" si="7"/>
        <v>112.89396214024943</v>
      </c>
      <c r="X63" s="13">
        <f t="shared" si="7"/>
        <v>0</v>
      </c>
      <c r="Y63" s="13">
        <f t="shared" si="7"/>
        <v>0</v>
      </c>
      <c r="Z63" s="14">
        <f t="shared" si="7"/>
        <v>97.49999579710475</v>
      </c>
    </row>
    <row r="64" spans="1:26" ht="13.5">
      <c r="A64" s="38" t="s">
        <v>116</v>
      </c>
      <c r="B64" s="12">
        <f t="shared" si="7"/>
        <v>96.83347855195026</v>
      </c>
      <c r="C64" s="12">
        <f t="shared" si="7"/>
        <v>0</v>
      </c>
      <c r="D64" s="3">
        <f t="shared" si="7"/>
        <v>97.49999905205019</v>
      </c>
      <c r="E64" s="13">
        <f t="shared" si="7"/>
        <v>97.49999905205019</v>
      </c>
      <c r="F64" s="13">
        <f t="shared" si="7"/>
        <v>7.848200948786012</v>
      </c>
      <c r="G64" s="13">
        <f t="shared" si="7"/>
        <v>-2047.5751618871418</v>
      </c>
      <c r="H64" s="13">
        <f t="shared" si="7"/>
        <v>-21541.718610863758</v>
      </c>
      <c r="I64" s="13">
        <f t="shared" si="7"/>
        <v>15.544590725445762</v>
      </c>
      <c r="J64" s="13">
        <f t="shared" si="7"/>
        <v>-691.0133888723594</v>
      </c>
      <c r="K64" s="13">
        <f t="shared" si="7"/>
        <v>460.84675404543185</v>
      </c>
      <c r="L64" s="13">
        <f t="shared" si="7"/>
        <v>525.1853658536585</v>
      </c>
      <c r="M64" s="13">
        <f t="shared" si="7"/>
        <v>-338.2552455691152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17.946867479883277</v>
      </c>
      <c r="W64" s="13">
        <f t="shared" si="7"/>
        <v>112.89396455523577</v>
      </c>
      <c r="X64" s="13">
        <f t="shared" si="7"/>
        <v>0</v>
      </c>
      <c r="Y64" s="13">
        <f t="shared" si="7"/>
        <v>0</v>
      </c>
      <c r="Z64" s="14">
        <f t="shared" si="7"/>
        <v>97.49999905205019</v>
      </c>
    </row>
    <row r="65" spans="1:26" ht="13.5">
      <c r="A65" s="38" t="s">
        <v>117</v>
      </c>
      <c r="B65" s="12">
        <f t="shared" si="7"/>
        <v>149814.61973278518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1288.686895947581</v>
      </c>
      <c r="M65" s="13">
        <f t="shared" si="7"/>
        <v>888.5700949671607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483.78789118926846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300.3541104157691</v>
      </c>
      <c r="C66" s="15">
        <f t="shared" si="7"/>
        <v>0</v>
      </c>
      <c r="D66" s="4">
        <f t="shared" si="7"/>
        <v>97.99999276222321</v>
      </c>
      <c r="E66" s="16">
        <f t="shared" si="7"/>
        <v>97.99999276222321</v>
      </c>
      <c r="F66" s="16">
        <f t="shared" si="7"/>
        <v>58.68583425074887</v>
      </c>
      <c r="G66" s="16">
        <f t="shared" si="7"/>
        <v>85.34373072930083</v>
      </c>
      <c r="H66" s="16">
        <f t="shared" si="7"/>
        <v>60.859607280194794</v>
      </c>
      <c r="I66" s="16">
        <f t="shared" si="7"/>
        <v>66.03508765234085</v>
      </c>
      <c r="J66" s="16">
        <f t="shared" si="7"/>
        <v>103.22435462177441</v>
      </c>
      <c r="K66" s="16">
        <f t="shared" si="7"/>
        <v>53.60461150311683</v>
      </c>
      <c r="L66" s="16">
        <f t="shared" si="7"/>
        <v>20.00847656277747</v>
      </c>
      <c r="M66" s="16">
        <f t="shared" si="7"/>
        <v>57.60759722947327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61.501681957860676</v>
      </c>
      <c r="W66" s="16">
        <f t="shared" si="7"/>
        <v>97.46963562753037</v>
      </c>
      <c r="X66" s="16">
        <f t="shared" si="7"/>
        <v>0</v>
      </c>
      <c r="Y66" s="16">
        <f t="shared" si="7"/>
        <v>0</v>
      </c>
      <c r="Z66" s="17">
        <f t="shared" si="7"/>
        <v>97.99999276222321</v>
      </c>
    </row>
    <row r="67" spans="1:26" ht="13.5" hidden="1">
      <c r="A67" s="40" t="s">
        <v>119</v>
      </c>
      <c r="B67" s="23">
        <v>773856866</v>
      </c>
      <c r="C67" s="23"/>
      <c r="D67" s="24">
        <v>834336651</v>
      </c>
      <c r="E67" s="25">
        <v>834336651</v>
      </c>
      <c r="F67" s="25">
        <v>367583629</v>
      </c>
      <c r="G67" s="25">
        <v>19209068</v>
      </c>
      <c r="H67" s="25">
        <v>48389065</v>
      </c>
      <c r="I67" s="25">
        <v>435181762</v>
      </c>
      <c r="J67" s="25">
        <v>42612477</v>
      </c>
      <c r="K67" s="25">
        <v>42677627</v>
      </c>
      <c r="L67" s="25">
        <v>40315694</v>
      </c>
      <c r="M67" s="25">
        <v>125605798</v>
      </c>
      <c r="N67" s="25"/>
      <c r="O67" s="25"/>
      <c r="P67" s="25"/>
      <c r="Q67" s="25"/>
      <c r="R67" s="25"/>
      <c r="S67" s="25"/>
      <c r="T67" s="25"/>
      <c r="U67" s="25"/>
      <c r="V67" s="25">
        <v>560787560</v>
      </c>
      <c r="W67" s="25">
        <v>417168327</v>
      </c>
      <c r="X67" s="25"/>
      <c r="Y67" s="24"/>
      <c r="Z67" s="26">
        <v>834336651</v>
      </c>
    </row>
    <row r="68" spans="1:26" ht="13.5" hidden="1">
      <c r="A68" s="36" t="s">
        <v>31</v>
      </c>
      <c r="B68" s="18">
        <v>203705331</v>
      </c>
      <c r="C68" s="18"/>
      <c r="D68" s="19">
        <v>239018620</v>
      </c>
      <c r="E68" s="20">
        <v>239018620</v>
      </c>
      <c r="F68" s="20">
        <v>238053142</v>
      </c>
      <c r="G68" s="20">
        <v>-4303628</v>
      </c>
      <c r="H68" s="20">
        <v>1722858</v>
      </c>
      <c r="I68" s="20">
        <v>235472372</v>
      </c>
      <c r="J68" s="20">
        <v>-152810</v>
      </c>
      <c r="K68" s="20">
        <v>76040</v>
      </c>
      <c r="L68" s="20">
        <v>62837</v>
      </c>
      <c r="M68" s="20">
        <v>-13933</v>
      </c>
      <c r="N68" s="20"/>
      <c r="O68" s="20"/>
      <c r="P68" s="20"/>
      <c r="Q68" s="20"/>
      <c r="R68" s="20"/>
      <c r="S68" s="20"/>
      <c r="T68" s="20"/>
      <c r="U68" s="20"/>
      <c r="V68" s="20">
        <v>235458439</v>
      </c>
      <c r="W68" s="20">
        <v>119509310</v>
      </c>
      <c r="X68" s="20"/>
      <c r="Y68" s="19"/>
      <c r="Z68" s="22">
        <v>239018620</v>
      </c>
    </row>
    <row r="69" spans="1:26" ht="13.5" hidden="1">
      <c r="A69" s="37" t="s">
        <v>32</v>
      </c>
      <c r="B69" s="18">
        <v>566312337</v>
      </c>
      <c r="C69" s="18"/>
      <c r="D69" s="19">
        <v>590067800</v>
      </c>
      <c r="E69" s="20">
        <v>590067800</v>
      </c>
      <c r="F69" s="20">
        <v>129139897</v>
      </c>
      <c r="G69" s="20">
        <v>23256478</v>
      </c>
      <c r="H69" s="20">
        <v>46264954</v>
      </c>
      <c r="I69" s="20">
        <v>198661329</v>
      </c>
      <c r="J69" s="20">
        <v>42380900</v>
      </c>
      <c r="K69" s="20">
        <v>42188186</v>
      </c>
      <c r="L69" s="20">
        <v>39830516</v>
      </c>
      <c r="M69" s="20">
        <v>124399602</v>
      </c>
      <c r="N69" s="20"/>
      <c r="O69" s="20"/>
      <c r="P69" s="20"/>
      <c r="Q69" s="20"/>
      <c r="R69" s="20"/>
      <c r="S69" s="20"/>
      <c r="T69" s="20"/>
      <c r="U69" s="20"/>
      <c r="V69" s="20">
        <v>323060931</v>
      </c>
      <c r="W69" s="20">
        <v>295033901</v>
      </c>
      <c r="X69" s="20"/>
      <c r="Y69" s="19"/>
      <c r="Z69" s="22">
        <v>590067800</v>
      </c>
    </row>
    <row r="70" spans="1:26" ht="13.5" hidden="1">
      <c r="A70" s="38" t="s">
        <v>113</v>
      </c>
      <c r="B70" s="18">
        <v>381221187</v>
      </c>
      <c r="C70" s="18"/>
      <c r="D70" s="19">
        <v>395347779</v>
      </c>
      <c r="E70" s="20">
        <v>395347779</v>
      </c>
      <c r="F70" s="20">
        <v>40342338</v>
      </c>
      <c r="G70" s="20">
        <v>20285855</v>
      </c>
      <c r="H70" s="20">
        <v>38506766</v>
      </c>
      <c r="I70" s="20">
        <v>99134959</v>
      </c>
      <c r="J70" s="20">
        <v>35222707</v>
      </c>
      <c r="K70" s="20">
        <v>33807825</v>
      </c>
      <c r="L70" s="20">
        <v>30954269</v>
      </c>
      <c r="M70" s="20">
        <v>99984801</v>
      </c>
      <c r="N70" s="20"/>
      <c r="O70" s="20"/>
      <c r="P70" s="20"/>
      <c r="Q70" s="20"/>
      <c r="R70" s="20"/>
      <c r="S70" s="20"/>
      <c r="T70" s="20"/>
      <c r="U70" s="20"/>
      <c r="V70" s="20">
        <v>199119760</v>
      </c>
      <c r="W70" s="20">
        <v>197673890</v>
      </c>
      <c r="X70" s="20"/>
      <c r="Y70" s="19"/>
      <c r="Z70" s="22">
        <v>395347779</v>
      </c>
    </row>
    <row r="71" spans="1:26" ht="13.5" hidden="1">
      <c r="A71" s="38" t="s">
        <v>114</v>
      </c>
      <c r="B71" s="18">
        <v>98622566</v>
      </c>
      <c r="C71" s="18"/>
      <c r="D71" s="19">
        <v>101289570</v>
      </c>
      <c r="E71" s="20">
        <v>101289570</v>
      </c>
      <c r="F71" s="20">
        <v>7503003</v>
      </c>
      <c r="G71" s="20">
        <v>2582672</v>
      </c>
      <c r="H71" s="20">
        <v>6856009</v>
      </c>
      <c r="I71" s="20">
        <v>16941684</v>
      </c>
      <c r="J71" s="20">
        <v>6700926</v>
      </c>
      <c r="K71" s="20">
        <v>7236774</v>
      </c>
      <c r="L71" s="20">
        <v>8159664</v>
      </c>
      <c r="M71" s="20">
        <v>22097364</v>
      </c>
      <c r="N71" s="20"/>
      <c r="O71" s="20"/>
      <c r="P71" s="20"/>
      <c r="Q71" s="20"/>
      <c r="R71" s="20"/>
      <c r="S71" s="20"/>
      <c r="T71" s="20"/>
      <c r="U71" s="20"/>
      <c r="V71" s="20">
        <v>39039048</v>
      </c>
      <c r="W71" s="20">
        <v>50644785</v>
      </c>
      <c r="X71" s="20"/>
      <c r="Y71" s="19"/>
      <c r="Z71" s="22">
        <v>101289570</v>
      </c>
    </row>
    <row r="72" spans="1:26" ht="13.5" hidden="1">
      <c r="A72" s="38" t="s">
        <v>115</v>
      </c>
      <c r="B72" s="18">
        <v>54448794</v>
      </c>
      <c r="C72" s="18"/>
      <c r="D72" s="19">
        <v>56508665</v>
      </c>
      <c r="E72" s="20">
        <v>56508665</v>
      </c>
      <c r="F72" s="20">
        <v>45530538</v>
      </c>
      <c r="G72" s="20">
        <v>474431</v>
      </c>
      <c r="H72" s="20">
        <v>906671</v>
      </c>
      <c r="I72" s="20">
        <v>46911640</v>
      </c>
      <c r="J72" s="20">
        <v>625317</v>
      </c>
      <c r="K72" s="20">
        <v>1195621</v>
      </c>
      <c r="L72" s="20">
        <v>1189134</v>
      </c>
      <c r="M72" s="20">
        <v>3010072</v>
      </c>
      <c r="N72" s="20"/>
      <c r="O72" s="20"/>
      <c r="P72" s="20"/>
      <c r="Q72" s="20"/>
      <c r="R72" s="20"/>
      <c r="S72" s="20"/>
      <c r="T72" s="20"/>
      <c r="U72" s="20"/>
      <c r="V72" s="20">
        <v>49921712</v>
      </c>
      <c r="W72" s="20">
        <v>28254333</v>
      </c>
      <c r="X72" s="20"/>
      <c r="Y72" s="19"/>
      <c r="Z72" s="22">
        <v>56508665</v>
      </c>
    </row>
    <row r="73" spans="1:26" ht="13.5" hidden="1">
      <c r="A73" s="38" t="s">
        <v>116</v>
      </c>
      <c r="B73" s="18">
        <v>32027574</v>
      </c>
      <c r="C73" s="18"/>
      <c r="D73" s="19">
        <v>36921786</v>
      </c>
      <c r="E73" s="20">
        <v>36921786</v>
      </c>
      <c r="F73" s="20">
        <v>35764018</v>
      </c>
      <c r="G73" s="20">
        <v>-86480</v>
      </c>
      <c r="H73" s="20">
        <v>-4492</v>
      </c>
      <c r="I73" s="20">
        <v>35673046</v>
      </c>
      <c r="J73" s="20">
        <v>-168050</v>
      </c>
      <c r="K73" s="20">
        <v>-52034</v>
      </c>
      <c r="L73" s="20">
        <v>-20500</v>
      </c>
      <c r="M73" s="20">
        <v>-240584</v>
      </c>
      <c r="N73" s="20"/>
      <c r="O73" s="20"/>
      <c r="P73" s="20"/>
      <c r="Q73" s="20"/>
      <c r="R73" s="20"/>
      <c r="S73" s="20"/>
      <c r="T73" s="20"/>
      <c r="U73" s="20"/>
      <c r="V73" s="20">
        <v>35432462</v>
      </c>
      <c r="W73" s="20">
        <v>18460893</v>
      </c>
      <c r="X73" s="20"/>
      <c r="Y73" s="19"/>
      <c r="Z73" s="22">
        <v>36921786</v>
      </c>
    </row>
    <row r="74" spans="1:26" ht="13.5" hidden="1">
      <c r="A74" s="38" t="s">
        <v>117</v>
      </c>
      <c r="B74" s="18">
        <v>-7784</v>
      </c>
      <c r="C74" s="18"/>
      <c r="D74" s="19"/>
      <c r="E74" s="20"/>
      <c r="F74" s="20"/>
      <c r="G74" s="20"/>
      <c r="H74" s="20"/>
      <c r="I74" s="20"/>
      <c r="J74" s="20"/>
      <c r="K74" s="20"/>
      <c r="L74" s="20">
        <v>-452051</v>
      </c>
      <c r="M74" s="20">
        <v>-452051</v>
      </c>
      <c r="N74" s="20"/>
      <c r="O74" s="20"/>
      <c r="P74" s="20"/>
      <c r="Q74" s="20"/>
      <c r="R74" s="20"/>
      <c r="S74" s="20"/>
      <c r="T74" s="20"/>
      <c r="U74" s="20"/>
      <c r="V74" s="20">
        <v>-452051</v>
      </c>
      <c r="W74" s="20"/>
      <c r="X74" s="20"/>
      <c r="Y74" s="19"/>
      <c r="Z74" s="22"/>
    </row>
    <row r="75" spans="1:26" ht="13.5" hidden="1">
      <c r="A75" s="39" t="s">
        <v>118</v>
      </c>
      <c r="B75" s="27">
        <v>3839198</v>
      </c>
      <c r="C75" s="27"/>
      <c r="D75" s="28">
        <v>5250231</v>
      </c>
      <c r="E75" s="29">
        <v>5250231</v>
      </c>
      <c r="F75" s="29">
        <v>390590</v>
      </c>
      <c r="G75" s="29">
        <v>256218</v>
      </c>
      <c r="H75" s="29">
        <v>401253</v>
      </c>
      <c r="I75" s="29">
        <v>1048061</v>
      </c>
      <c r="J75" s="29">
        <v>384387</v>
      </c>
      <c r="K75" s="29">
        <v>413401</v>
      </c>
      <c r="L75" s="29">
        <v>422341</v>
      </c>
      <c r="M75" s="29">
        <v>1220129</v>
      </c>
      <c r="N75" s="29"/>
      <c r="O75" s="29"/>
      <c r="P75" s="29"/>
      <c r="Q75" s="29"/>
      <c r="R75" s="29"/>
      <c r="S75" s="29"/>
      <c r="T75" s="29"/>
      <c r="U75" s="29"/>
      <c r="V75" s="29">
        <v>2268190</v>
      </c>
      <c r="W75" s="29">
        <v>2625116</v>
      </c>
      <c r="X75" s="29"/>
      <c r="Y75" s="28"/>
      <c r="Z75" s="30">
        <v>5250231</v>
      </c>
    </row>
    <row r="76" spans="1:26" ht="13.5" hidden="1">
      <c r="A76" s="41" t="s">
        <v>120</v>
      </c>
      <c r="B76" s="31">
        <v>746172128</v>
      </c>
      <c r="C76" s="31"/>
      <c r="D76" s="32">
        <v>816169867</v>
      </c>
      <c r="E76" s="33">
        <v>816169867</v>
      </c>
      <c r="F76" s="33">
        <v>50505962</v>
      </c>
      <c r="G76" s="33">
        <v>91002537</v>
      </c>
      <c r="H76" s="33">
        <v>87713070</v>
      </c>
      <c r="I76" s="33">
        <v>229221569</v>
      </c>
      <c r="J76" s="33">
        <v>93137722</v>
      </c>
      <c r="K76" s="33">
        <v>58535509</v>
      </c>
      <c r="L76" s="33">
        <v>57101099</v>
      </c>
      <c r="M76" s="33">
        <v>208774330</v>
      </c>
      <c r="N76" s="33"/>
      <c r="O76" s="33"/>
      <c r="P76" s="33"/>
      <c r="Q76" s="33"/>
      <c r="R76" s="33"/>
      <c r="S76" s="33"/>
      <c r="T76" s="33"/>
      <c r="U76" s="33"/>
      <c r="V76" s="33">
        <v>437995899</v>
      </c>
      <c r="W76" s="33">
        <v>419983410</v>
      </c>
      <c r="X76" s="33"/>
      <c r="Y76" s="32"/>
      <c r="Z76" s="34">
        <v>816169867</v>
      </c>
    </row>
    <row r="77" spans="1:26" ht="13.5" hidden="1">
      <c r="A77" s="36" t="s">
        <v>31</v>
      </c>
      <c r="B77" s="18">
        <v>203705331</v>
      </c>
      <c r="C77" s="18"/>
      <c r="D77" s="19">
        <v>234238248</v>
      </c>
      <c r="E77" s="20">
        <v>234238248</v>
      </c>
      <c r="F77" s="20">
        <v>13860914</v>
      </c>
      <c r="G77" s="20">
        <v>36489753</v>
      </c>
      <c r="H77" s="20">
        <v>33856924</v>
      </c>
      <c r="I77" s="20">
        <v>84207591</v>
      </c>
      <c r="J77" s="20">
        <v>33992854</v>
      </c>
      <c r="K77" s="20">
        <v>16448816</v>
      </c>
      <c r="L77" s="20">
        <v>17460339</v>
      </c>
      <c r="M77" s="20">
        <v>67902009</v>
      </c>
      <c r="N77" s="20"/>
      <c r="O77" s="20"/>
      <c r="P77" s="20"/>
      <c r="Q77" s="20"/>
      <c r="R77" s="20"/>
      <c r="S77" s="20"/>
      <c r="T77" s="20"/>
      <c r="U77" s="20"/>
      <c r="V77" s="20">
        <v>152109600</v>
      </c>
      <c r="W77" s="20">
        <v>135610691</v>
      </c>
      <c r="X77" s="20"/>
      <c r="Y77" s="19"/>
      <c r="Z77" s="22">
        <v>234238248</v>
      </c>
    </row>
    <row r="78" spans="1:26" ht="13.5" hidden="1">
      <c r="A78" s="37" t="s">
        <v>32</v>
      </c>
      <c r="B78" s="18">
        <v>530935608</v>
      </c>
      <c r="C78" s="18"/>
      <c r="D78" s="19">
        <v>576786393</v>
      </c>
      <c r="E78" s="20">
        <v>576786393</v>
      </c>
      <c r="F78" s="20">
        <v>36415827</v>
      </c>
      <c r="G78" s="20">
        <v>54294118</v>
      </c>
      <c r="H78" s="20">
        <v>53611945</v>
      </c>
      <c r="I78" s="20">
        <v>144321890</v>
      </c>
      <c r="J78" s="20">
        <v>58748087</v>
      </c>
      <c r="K78" s="20">
        <v>41865091</v>
      </c>
      <c r="L78" s="20">
        <v>39556256</v>
      </c>
      <c r="M78" s="20">
        <v>140169434</v>
      </c>
      <c r="N78" s="20"/>
      <c r="O78" s="20"/>
      <c r="P78" s="20"/>
      <c r="Q78" s="20"/>
      <c r="R78" s="20"/>
      <c r="S78" s="20"/>
      <c r="T78" s="20"/>
      <c r="U78" s="20"/>
      <c r="V78" s="20">
        <v>284491324</v>
      </c>
      <c r="W78" s="20">
        <v>281814028</v>
      </c>
      <c r="X78" s="20"/>
      <c r="Y78" s="19"/>
      <c r="Z78" s="22">
        <v>576786393</v>
      </c>
    </row>
    <row r="79" spans="1:26" ht="13.5" hidden="1">
      <c r="A79" s="38" t="s">
        <v>113</v>
      </c>
      <c r="B79" s="18">
        <v>362674471</v>
      </c>
      <c r="C79" s="18"/>
      <c r="D79" s="19">
        <v>387440823</v>
      </c>
      <c r="E79" s="20">
        <v>387440823</v>
      </c>
      <c r="F79" s="20">
        <v>25105270</v>
      </c>
      <c r="G79" s="20">
        <v>40891362</v>
      </c>
      <c r="H79" s="20">
        <v>45232943</v>
      </c>
      <c r="I79" s="20">
        <v>111229575</v>
      </c>
      <c r="J79" s="20">
        <v>47186462</v>
      </c>
      <c r="K79" s="20">
        <v>36971634</v>
      </c>
      <c r="L79" s="20">
        <v>38520094</v>
      </c>
      <c r="M79" s="20">
        <v>122678190</v>
      </c>
      <c r="N79" s="20"/>
      <c r="O79" s="20"/>
      <c r="P79" s="20"/>
      <c r="Q79" s="20"/>
      <c r="R79" s="20"/>
      <c r="S79" s="20"/>
      <c r="T79" s="20"/>
      <c r="U79" s="20"/>
      <c r="V79" s="20">
        <v>233907765</v>
      </c>
      <c r="W79" s="20">
        <v>189144064</v>
      </c>
      <c r="X79" s="20"/>
      <c r="Y79" s="19"/>
      <c r="Z79" s="22">
        <v>387440823</v>
      </c>
    </row>
    <row r="80" spans="1:26" ht="13.5" hidden="1">
      <c r="A80" s="38" t="s">
        <v>114</v>
      </c>
      <c r="B80" s="18">
        <v>95457979</v>
      </c>
      <c r="C80" s="18"/>
      <c r="D80" s="19">
        <v>98250883</v>
      </c>
      <c r="E80" s="20">
        <v>98250883</v>
      </c>
      <c r="F80" s="20">
        <v>5881923</v>
      </c>
      <c r="G80" s="20">
        <v>6125404</v>
      </c>
      <c r="H80" s="20">
        <v>5441776</v>
      </c>
      <c r="I80" s="20">
        <v>17449103</v>
      </c>
      <c r="J80" s="20">
        <v>7167304</v>
      </c>
      <c r="K80" s="20">
        <v>5896708</v>
      </c>
      <c r="L80" s="20">
        <v>7032543</v>
      </c>
      <c r="M80" s="20">
        <v>20096555</v>
      </c>
      <c r="N80" s="20"/>
      <c r="O80" s="20"/>
      <c r="P80" s="20"/>
      <c r="Q80" s="20"/>
      <c r="R80" s="20"/>
      <c r="S80" s="20"/>
      <c r="T80" s="20"/>
      <c r="U80" s="20"/>
      <c r="V80" s="20">
        <v>37545658</v>
      </c>
      <c r="W80" s="20">
        <v>39931294</v>
      </c>
      <c r="X80" s="20"/>
      <c r="Y80" s="19"/>
      <c r="Z80" s="22">
        <v>98250883</v>
      </c>
    </row>
    <row r="81" spans="1:26" ht="13.5" hidden="1">
      <c r="A81" s="38" t="s">
        <v>115</v>
      </c>
      <c r="B81" s="18">
        <v>53451314</v>
      </c>
      <c r="C81" s="18"/>
      <c r="D81" s="19">
        <v>55095946</v>
      </c>
      <c r="E81" s="20">
        <v>55095946</v>
      </c>
      <c r="F81" s="20">
        <v>4958692</v>
      </c>
      <c r="G81" s="20">
        <v>2158439</v>
      </c>
      <c r="H81" s="20">
        <v>1151030</v>
      </c>
      <c r="I81" s="20">
        <v>8268161</v>
      </c>
      <c r="J81" s="20">
        <v>768075</v>
      </c>
      <c r="K81" s="20">
        <v>-107188</v>
      </c>
      <c r="L81" s="20">
        <v>-63196</v>
      </c>
      <c r="M81" s="20">
        <v>597691</v>
      </c>
      <c r="N81" s="20"/>
      <c r="O81" s="20"/>
      <c r="P81" s="20"/>
      <c r="Q81" s="20"/>
      <c r="R81" s="20"/>
      <c r="S81" s="20"/>
      <c r="T81" s="20"/>
      <c r="U81" s="20"/>
      <c r="V81" s="20">
        <v>8865852</v>
      </c>
      <c r="W81" s="20">
        <v>31897436</v>
      </c>
      <c r="X81" s="20"/>
      <c r="Y81" s="19"/>
      <c r="Z81" s="22">
        <v>55095946</v>
      </c>
    </row>
    <row r="82" spans="1:26" ht="13.5" hidden="1">
      <c r="A82" s="38" t="s">
        <v>116</v>
      </c>
      <c r="B82" s="18">
        <v>31013414</v>
      </c>
      <c r="C82" s="18"/>
      <c r="D82" s="19">
        <v>35998741</v>
      </c>
      <c r="E82" s="20">
        <v>35998741</v>
      </c>
      <c r="F82" s="20">
        <v>2806832</v>
      </c>
      <c r="G82" s="20">
        <v>1770743</v>
      </c>
      <c r="H82" s="20">
        <v>967654</v>
      </c>
      <c r="I82" s="20">
        <v>5545229</v>
      </c>
      <c r="J82" s="20">
        <v>1161248</v>
      </c>
      <c r="K82" s="20">
        <v>-239797</v>
      </c>
      <c r="L82" s="20">
        <v>-107663</v>
      </c>
      <c r="M82" s="20">
        <v>813788</v>
      </c>
      <c r="N82" s="20"/>
      <c r="O82" s="20"/>
      <c r="P82" s="20"/>
      <c r="Q82" s="20"/>
      <c r="R82" s="20"/>
      <c r="S82" s="20"/>
      <c r="T82" s="20"/>
      <c r="U82" s="20"/>
      <c r="V82" s="20">
        <v>6359017</v>
      </c>
      <c r="W82" s="20">
        <v>20841234</v>
      </c>
      <c r="X82" s="20"/>
      <c r="Y82" s="19"/>
      <c r="Z82" s="22">
        <v>35998741</v>
      </c>
    </row>
    <row r="83" spans="1:26" ht="13.5" hidden="1">
      <c r="A83" s="38" t="s">
        <v>117</v>
      </c>
      <c r="B83" s="18">
        <v>-11661570</v>
      </c>
      <c r="C83" s="18"/>
      <c r="D83" s="19"/>
      <c r="E83" s="20"/>
      <c r="F83" s="20">
        <v>-2336890</v>
      </c>
      <c r="G83" s="20">
        <v>3348170</v>
      </c>
      <c r="H83" s="20">
        <v>818542</v>
      </c>
      <c r="I83" s="20">
        <v>1829822</v>
      </c>
      <c r="J83" s="20">
        <v>2464998</v>
      </c>
      <c r="K83" s="20">
        <v>-656266</v>
      </c>
      <c r="L83" s="20">
        <v>-5825522</v>
      </c>
      <c r="M83" s="20">
        <v>-4016790</v>
      </c>
      <c r="N83" s="20"/>
      <c r="O83" s="20"/>
      <c r="P83" s="20"/>
      <c r="Q83" s="20"/>
      <c r="R83" s="20"/>
      <c r="S83" s="20"/>
      <c r="T83" s="20"/>
      <c r="U83" s="20"/>
      <c r="V83" s="20">
        <v>-2186968</v>
      </c>
      <c r="W83" s="20"/>
      <c r="X83" s="20"/>
      <c r="Y83" s="19"/>
      <c r="Z83" s="22"/>
    </row>
    <row r="84" spans="1:26" ht="13.5" hidden="1">
      <c r="A84" s="39" t="s">
        <v>118</v>
      </c>
      <c r="B84" s="27">
        <v>11531189</v>
      </c>
      <c r="C84" s="27"/>
      <c r="D84" s="28">
        <v>5145226</v>
      </c>
      <c r="E84" s="29">
        <v>5145226</v>
      </c>
      <c r="F84" s="29">
        <v>229221</v>
      </c>
      <c r="G84" s="29">
        <v>218666</v>
      </c>
      <c r="H84" s="29">
        <v>244201</v>
      </c>
      <c r="I84" s="29">
        <v>692088</v>
      </c>
      <c r="J84" s="29">
        <v>396781</v>
      </c>
      <c r="K84" s="29">
        <v>221602</v>
      </c>
      <c r="L84" s="29">
        <v>84504</v>
      </c>
      <c r="M84" s="29">
        <v>702887</v>
      </c>
      <c r="N84" s="29"/>
      <c r="O84" s="29"/>
      <c r="P84" s="29"/>
      <c r="Q84" s="29"/>
      <c r="R84" s="29"/>
      <c r="S84" s="29"/>
      <c r="T84" s="29"/>
      <c r="U84" s="29"/>
      <c r="V84" s="29">
        <v>1394975</v>
      </c>
      <c r="W84" s="29">
        <v>2558691</v>
      </c>
      <c r="X84" s="29"/>
      <c r="Y84" s="28"/>
      <c r="Z84" s="30">
        <v>5145226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84677863</v>
      </c>
      <c r="C5" s="18">
        <v>0</v>
      </c>
      <c r="D5" s="63">
        <v>81607030</v>
      </c>
      <c r="E5" s="64">
        <v>87235230</v>
      </c>
      <c r="F5" s="64">
        <v>6444130</v>
      </c>
      <c r="G5" s="64">
        <v>7111873</v>
      </c>
      <c r="H5" s="64">
        <v>7236888</v>
      </c>
      <c r="I5" s="64">
        <v>20792891</v>
      </c>
      <c r="J5" s="64">
        <v>8014778</v>
      </c>
      <c r="K5" s="64">
        <v>7498052</v>
      </c>
      <c r="L5" s="64">
        <v>-326386</v>
      </c>
      <c r="M5" s="64">
        <v>15186444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35979335</v>
      </c>
      <c r="W5" s="64">
        <v>43617615</v>
      </c>
      <c r="X5" s="64">
        <v>-7638280</v>
      </c>
      <c r="Y5" s="65">
        <v>-17.51</v>
      </c>
      <c r="Z5" s="66">
        <v>87235230</v>
      </c>
    </row>
    <row r="6" spans="1:26" ht="13.5">
      <c r="A6" s="62" t="s">
        <v>32</v>
      </c>
      <c r="B6" s="18">
        <v>386017936</v>
      </c>
      <c r="C6" s="18">
        <v>0</v>
      </c>
      <c r="D6" s="63">
        <v>413378049</v>
      </c>
      <c r="E6" s="64">
        <v>413378049</v>
      </c>
      <c r="F6" s="64">
        <v>11597255</v>
      </c>
      <c r="G6" s="64">
        <v>31827073</v>
      </c>
      <c r="H6" s="64">
        <v>32571567</v>
      </c>
      <c r="I6" s="64">
        <v>75995895</v>
      </c>
      <c r="J6" s="64">
        <v>33064454</v>
      </c>
      <c r="K6" s="64">
        <v>33554341</v>
      </c>
      <c r="L6" s="64">
        <v>24910421</v>
      </c>
      <c r="M6" s="64">
        <v>91529216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167525111</v>
      </c>
      <c r="W6" s="64">
        <v>206689025</v>
      </c>
      <c r="X6" s="64">
        <v>-39163914</v>
      </c>
      <c r="Y6" s="65">
        <v>-18.95</v>
      </c>
      <c r="Z6" s="66">
        <v>413378049</v>
      </c>
    </row>
    <row r="7" spans="1:26" ht="13.5">
      <c r="A7" s="62" t="s">
        <v>33</v>
      </c>
      <c r="B7" s="18">
        <v>5696891</v>
      </c>
      <c r="C7" s="18">
        <v>0</v>
      </c>
      <c r="D7" s="63">
        <v>4725000</v>
      </c>
      <c r="E7" s="64">
        <v>4725000</v>
      </c>
      <c r="F7" s="64">
        <v>632897</v>
      </c>
      <c r="G7" s="64">
        <v>680309</v>
      </c>
      <c r="H7" s="64">
        <v>827868</v>
      </c>
      <c r="I7" s="64">
        <v>2141074</v>
      </c>
      <c r="J7" s="64">
        <v>622185</v>
      </c>
      <c r="K7" s="64">
        <v>469803</v>
      </c>
      <c r="L7" s="64">
        <v>0</v>
      </c>
      <c r="M7" s="64">
        <v>1091988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3233062</v>
      </c>
      <c r="W7" s="64">
        <v>2362500</v>
      </c>
      <c r="X7" s="64">
        <v>870562</v>
      </c>
      <c r="Y7" s="65">
        <v>36.85</v>
      </c>
      <c r="Z7" s="66">
        <v>4725000</v>
      </c>
    </row>
    <row r="8" spans="1:26" ht="13.5">
      <c r="A8" s="62" t="s">
        <v>34</v>
      </c>
      <c r="B8" s="18">
        <v>104193506</v>
      </c>
      <c r="C8" s="18">
        <v>0</v>
      </c>
      <c r="D8" s="63">
        <v>126963279</v>
      </c>
      <c r="E8" s="64">
        <v>135676453</v>
      </c>
      <c r="F8" s="64">
        <v>29695367</v>
      </c>
      <c r="G8" s="64">
        <v>7461312</v>
      </c>
      <c r="H8" s="64">
        <v>2055086</v>
      </c>
      <c r="I8" s="64">
        <v>39211765</v>
      </c>
      <c r="J8" s="64">
        <v>7498050</v>
      </c>
      <c r="K8" s="64">
        <v>1037231</v>
      </c>
      <c r="L8" s="64">
        <v>23655554</v>
      </c>
      <c r="M8" s="64">
        <v>32190835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71402600</v>
      </c>
      <c r="W8" s="64">
        <v>67838227</v>
      </c>
      <c r="X8" s="64">
        <v>3564373</v>
      </c>
      <c r="Y8" s="65">
        <v>5.25</v>
      </c>
      <c r="Z8" s="66">
        <v>135676453</v>
      </c>
    </row>
    <row r="9" spans="1:26" ht="13.5">
      <c r="A9" s="62" t="s">
        <v>35</v>
      </c>
      <c r="B9" s="18">
        <v>53824598</v>
      </c>
      <c r="C9" s="18">
        <v>0</v>
      </c>
      <c r="D9" s="63">
        <v>47957170</v>
      </c>
      <c r="E9" s="64">
        <v>42328970</v>
      </c>
      <c r="F9" s="64">
        <v>2740875</v>
      </c>
      <c r="G9" s="64">
        <v>3538025</v>
      </c>
      <c r="H9" s="64">
        <v>3701733</v>
      </c>
      <c r="I9" s="64">
        <v>9980633</v>
      </c>
      <c r="J9" s="64">
        <v>3806221</v>
      </c>
      <c r="K9" s="64">
        <v>3106858</v>
      </c>
      <c r="L9" s="64">
        <v>2900369</v>
      </c>
      <c r="M9" s="64">
        <v>9813448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19794081</v>
      </c>
      <c r="W9" s="64">
        <v>21164485</v>
      </c>
      <c r="X9" s="64">
        <v>-1370404</v>
      </c>
      <c r="Y9" s="65">
        <v>-6.48</v>
      </c>
      <c r="Z9" s="66">
        <v>42328970</v>
      </c>
    </row>
    <row r="10" spans="1:26" ht="25.5">
      <c r="A10" s="67" t="s">
        <v>105</v>
      </c>
      <c r="B10" s="68">
        <f>SUM(B5:B9)</f>
        <v>634410794</v>
      </c>
      <c r="C10" s="68">
        <f>SUM(C5:C9)</f>
        <v>0</v>
      </c>
      <c r="D10" s="69">
        <f aca="true" t="shared" si="0" ref="D10:Z10">SUM(D5:D9)</f>
        <v>674630528</v>
      </c>
      <c r="E10" s="70">
        <f t="shared" si="0"/>
        <v>683343702</v>
      </c>
      <c r="F10" s="70">
        <f t="shared" si="0"/>
        <v>51110524</v>
      </c>
      <c r="G10" s="70">
        <f t="shared" si="0"/>
        <v>50618592</v>
      </c>
      <c r="H10" s="70">
        <f t="shared" si="0"/>
        <v>46393142</v>
      </c>
      <c r="I10" s="70">
        <f t="shared" si="0"/>
        <v>148122258</v>
      </c>
      <c r="J10" s="70">
        <f t="shared" si="0"/>
        <v>53005688</v>
      </c>
      <c r="K10" s="70">
        <f t="shared" si="0"/>
        <v>45666285</v>
      </c>
      <c r="L10" s="70">
        <f t="shared" si="0"/>
        <v>51139958</v>
      </c>
      <c r="M10" s="70">
        <f t="shared" si="0"/>
        <v>149811931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297934189</v>
      </c>
      <c r="W10" s="70">
        <f t="shared" si="0"/>
        <v>341671852</v>
      </c>
      <c r="X10" s="70">
        <f t="shared" si="0"/>
        <v>-43737663</v>
      </c>
      <c r="Y10" s="71">
        <f>+IF(W10&lt;&gt;0,(X10/W10)*100,0)</f>
        <v>-12.801072942935901</v>
      </c>
      <c r="Z10" s="72">
        <f t="shared" si="0"/>
        <v>683343702</v>
      </c>
    </row>
    <row r="11" spans="1:26" ht="13.5">
      <c r="A11" s="62" t="s">
        <v>36</v>
      </c>
      <c r="B11" s="18">
        <v>188862277</v>
      </c>
      <c r="C11" s="18">
        <v>0</v>
      </c>
      <c r="D11" s="63">
        <v>218006168</v>
      </c>
      <c r="E11" s="64">
        <v>217533580</v>
      </c>
      <c r="F11" s="64">
        <v>14303360</v>
      </c>
      <c r="G11" s="64">
        <v>16360986</v>
      </c>
      <c r="H11" s="64">
        <v>16146364</v>
      </c>
      <c r="I11" s="64">
        <v>46810710</v>
      </c>
      <c r="J11" s="64">
        <v>15852838</v>
      </c>
      <c r="K11" s="64">
        <v>16707523</v>
      </c>
      <c r="L11" s="64">
        <v>16693475</v>
      </c>
      <c r="M11" s="64">
        <v>49253836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96064546</v>
      </c>
      <c r="W11" s="64">
        <v>108766790</v>
      </c>
      <c r="X11" s="64">
        <v>-12702244</v>
      </c>
      <c r="Y11" s="65">
        <v>-11.68</v>
      </c>
      <c r="Z11" s="66">
        <v>217533580</v>
      </c>
    </row>
    <row r="12" spans="1:26" ht="13.5">
      <c r="A12" s="62" t="s">
        <v>37</v>
      </c>
      <c r="B12" s="18">
        <v>12823082</v>
      </c>
      <c r="C12" s="18">
        <v>0</v>
      </c>
      <c r="D12" s="63">
        <v>13722980</v>
      </c>
      <c r="E12" s="64">
        <v>13722980</v>
      </c>
      <c r="F12" s="64">
        <v>1070352</v>
      </c>
      <c r="G12" s="64">
        <v>1070352</v>
      </c>
      <c r="H12" s="64">
        <v>1070352</v>
      </c>
      <c r="I12" s="64">
        <v>3211056</v>
      </c>
      <c r="J12" s="64">
        <v>1070352</v>
      </c>
      <c r="K12" s="64">
        <v>1070352</v>
      </c>
      <c r="L12" s="64">
        <v>1070352</v>
      </c>
      <c r="M12" s="64">
        <v>3211056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6422112</v>
      </c>
      <c r="W12" s="64">
        <v>6861490</v>
      </c>
      <c r="X12" s="64">
        <v>-439378</v>
      </c>
      <c r="Y12" s="65">
        <v>-6.4</v>
      </c>
      <c r="Z12" s="66">
        <v>13722980</v>
      </c>
    </row>
    <row r="13" spans="1:26" ht="13.5">
      <c r="A13" s="62" t="s">
        <v>106</v>
      </c>
      <c r="B13" s="18">
        <v>66097637</v>
      </c>
      <c r="C13" s="18">
        <v>0</v>
      </c>
      <c r="D13" s="63">
        <v>65835049</v>
      </c>
      <c r="E13" s="64">
        <v>65835102</v>
      </c>
      <c r="F13" s="64">
        <v>0</v>
      </c>
      <c r="G13" s="64">
        <v>11538608</v>
      </c>
      <c r="H13" s="64">
        <v>0</v>
      </c>
      <c r="I13" s="64">
        <v>11538608</v>
      </c>
      <c r="J13" s="64">
        <v>11348833</v>
      </c>
      <c r="K13" s="64">
        <v>0</v>
      </c>
      <c r="L13" s="64">
        <v>11451437</v>
      </c>
      <c r="M13" s="64">
        <v>22800270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34338878</v>
      </c>
      <c r="W13" s="64">
        <v>32917551</v>
      </c>
      <c r="X13" s="64">
        <v>1421327</v>
      </c>
      <c r="Y13" s="65">
        <v>4.32</v>
      </c>
      <c r="Z13" s="66">
        <v>65835102</v>
      </c>
    </row>
    <row r="14" spans="1:26" ht="13.5">
      <c r="A14" s="62" t="s">
        <v>38</v>
      </c>
      <c r="B14" s="18">
        <v>25261053</v>
      </c>
      <c r="C14" s="18">
        <v>0</v>
      </c>
      <c r="D14" s="63">
        <v>29313755</v>
      </c>
      <c r="E14" s="64">
        <v>29313770</v>
      </c>
      <c r="F14" s="64">
        <v>1364773</v>
      </c>
      <c r="G14" s="64">
        <v>4761012</v>
      </c>
      <c r="H14" s="64">
        <v>1437598</v>
      </c>
      <c r="I14" s="64">
        <v>7563383</v>
      </c>
      <c r="J14" s="64">
        <v>2388354</v>
      </c>
      <c r="K14" s="64">
        <v>2375269</v>
      </c>
      <c r="L14" s="64">
        <v>2381810</v>
      </c>
      <c r="M14" s="64">
        <v>7145433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14708816</v>
      </c>
      <c r="W14" s="64">
        <v>14656885</v>
      </c>
      <c r="X14" s="64">
        <v>51931</v>
      </c>
      <c r="Y14" s="65">
        <v>0.35</v>
      </c>
      <c r="Z14" s="66">
        <v>29313770</v>
      </c>
    </row>
    <row r="15" spans="1:26" ht="13.5">
      <c r="A15" s="62" t="s">
        <v>39</v>
      </c>
      <c r="B15" s="18">
        <v>242313921</v>
      </c>
      <c r="C15" s="18">
        <v>0</v>
      </c>
      <c r="D15" s="63">
        <v>254352792</v>
      </c>
      <c r="E15" s="64">
        <v>254352792</v>
      </c>
      <c r="F15" s="64">
        <v>542701</v>
      </c>
      <c r="G15" s="64">
        <v>28266848</v>
      </c>
      <c r="H15" s="64">
        <v>27314162</v>
      </c>
      <c r="I15" s="64">
        <v>56123711</v>
      </c>
      <c r="J15" s="64">
        <v>18844278</v>
      </c>
      <c r="K15" s="64">
        <v>18923796</v>
      </c>
      <c r="L15" s="64">
        <v>17578230</v>
      </c>
      <c r="M15" s="64">
        <v>55346304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111470015</v>
      </c>
      <c r="W15" s="64">
        <v>127176396</v>
      </c>
      <c r="X15" s="64">
        <v>-15706381</v>
      </c>
      <c r="Y15" s="65">
        <v>-12.35</v>
      </c>
      <c r="Z15" s="66">
        <v>254352792</v>
      </c>
    </row>
    <row r="16" spans="1:26" ht="13.5">
      <c r="A16" s="73" t="s">
        <v>40</v>
      </c>
      <c r="B16" s="18">
        <v>27600</v>
      </c>
      <c r="C16" s="18">
        <v>0</v>
      </c>
      <c r="D16" s="63">
        <v>200000</v>
      </c>
      <c r="E16" s="64">
        <v>200000</v>
      </c>
      <c r="F16" s="64">
        <v>1800</v>
      </c>
      <c r="G16" s="64">
        <v>21800</v>
      </c>
      <c r="H16" s="64">
        <v>1800</v>
      </c>
      <c r="I16" s="64">
        <v>25400</v>
      </c>
      <c r="J16" s="64">
        <v>1800</v>
      </c>
      <c r="K16" s="64">
        <v>1800</v>
      </c>
      <c r="L16" s="64">
        <v>1800</v>
      </c>
      <c r="M16" s="64">
        <v>5400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30800</v>
      </c>
      <c r="W16" s="64">
        <v>100000</v>
      </c>
      <c r="X16" s="64">
        <v>-69200</v>
      </c>
      <c r="Y16" s="65">
        <v>-69.2</v>
      </c>
      <c r="Z16" s="66">
        <v>200000</v>
      </c>
    </row>
    <row r="17" spans="1:26" ht="13.5">
      <c r="A17" s="62" t="s">
        <v>41</v>
      </c>
      <c r="B17" s="18">
        <v>124421933</v>
      </c>
      <c r="C17" s="18">
        <v>0</v>
      </c>
      <c r="D17" s="63">
        <v>154948996</v>
      </c>
      <c r="E17" s="64">
        <v>164134758</v>
      </c>
      <c r="F17" s="64">
        <v>8516186</v>
      </c>
      <c r="G17" s="64">
        <v>8743550</v>
      </c>
      <c r="H17" s="64">
        <v>9047619</v>
      </c>
      <c r="I17" s="64">
        <v>26307355</v>
      </c>
      <c r="J17" s="64">
        <v>21106020</v>
      </c>
      <c r="K17" s="64">
        <v>14065121</v>
      </c>
      <c r="L17" s="64">
        <v>11090624</v>
      </c>
      <c r="M17" s="64">
        <v>46261765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72569120</v>
      </c>
      <c r="W17" s="64">
        <v>82067379</v>
      </c>
      <c r="X17" s="64">
        <v>-9498259</v>
      </c>
      <c r="Y17" s="65">
        <v>-11.57</v>
      </c>
      <c r="Z17" s="66">
        <v>164134758</v>
      </c>
    </row>
    <row r="18" spans="1:26" ht="13.5">
      <c r="A18" s="74" t="s">
        <v>42</v>
      </c>
      <c r="B18" s="75">
        <f>SUM(B11:B17)</f>
        <v>659807503</v>
      </c>
      <c r="C18" s="75">
        <f>SUM(C11:C17)</f>
        <v>0</v>
      </c>
      <c r="D18" s="76">
        <f aca="true" t="shared" si="1" ref="D18:Z18">SUM(D11:D17)</f>
        <v>736379740</v>
      </c>
      <c r="E18" s="77">
        <f t="shared" si="1"/>
        <v>745092982</v>
      </c>
      <c r="F18" s="77">
        <f t="shared" si="1"/>
        <v>25799172</v>
      </c>
      <c r="G18" s="77">
        <f t="shared" si="1"/>
        <v>70763156</v>
      </c>
      <c r="H18" s="77">
        <f t="shared" si="1"/>
        <v>55017895</v>
      </c>
      <c r="I18" s="77">
        <f t="shared" si="1"/>
        <v>151580223</v>
      </c>
      <c r="J18" s="77">
        <f t="shared" si="1"/>
        <v>70612475</v>
      </c>
      <c r="K18" s="77">
        <f t="shared" si="1"/>
        <v>53143861</v>
      </c>
      <c r="L18" s="77">
        <f t="shared" si="1"/>
        <v>60267728</v>
      </c>
      <c r="M18" s="77">
        <f t="shared" si="1"/>
        <v>184024064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335604287</v>
      </c>
      <c r="W18" s="77">
        <f t="shared" si="1"/>
        <v>372546491</v>
      </c>
      <c r="X18" s="77">
        <f t="shared" si="1"/>
        <v>-36942204</v>
      </c>
      <c r="Y18" s="71">
        <f>+IF(W18&lt;&gt;0,(X18/W18)*100,0)</f>
        <v>-9.916132588133813</v>
      </c>
      <c r="Z18" s="78">
        <f t="shared" si="1"/>
        <v>745092982</v>
      </c>
    </row>
    <row r="19" spans="1:26" ht="13.5">
      <c r="A19" s="74" t="s">
        <v>43</v>
      </c>
      <c r="B19" s="79">
        <f>+B10-B18</f>
        <v>-25396709</v>
      </c>
      <c r="C19" s="79">
        <f>+C10-C18</f>
        <v>0</v>
      </c>
      <c r="D19" s="80">
        <f aca="true" t="shared" si="2" ref="D19:Z19">+D10-D18</f>
        <v>-61749212</v>
      </c>
      <c r="E19" s="81">
        <f t="shared" si="2"/>
        <v>-61749280</v>
      </c>
      <c r="F19" s="81">
        <f t="shared" si="2"/>
        <v>25311352</v>
      </c>
      <c r="G19" s="81">
        <f t="shared" si="2"/>
        <v>-20144564</v>
      </c>
      <c r="H19" s="81">
        <f t="shared" si="2"/>
        <v>-8624753</v>
      </c>
      <c r="I19" s="81">
        <f t="shared" si="2"/>
        <v>-3457965</v>
      </c>
      <c r="J19" s="81">
        <f t="shared" si="2"/>
        <v>-17606787</v>
      </c>
      <c r="K19" s="81">
        <f t="shared" si="2"/>
        <v>-7477576</v>
      </c>
      <c r="L19" s="81">
        <f t="shared" si="2"/>
        <v>-9127770</v>
      </c>
      <c r="M19" s="81">
        <f t="shared" si="2"/>
        <v>-34212133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-37670098</v>
      </c>
      <c r="W19" s="81">
        <f>IF(E10=E18,0,W10-W18)</f>
        <v>-30874639</v>
      </c>
      <c r="X19" s="81">
        <f t="shared" si="2"/>
        <v>-6795459</v>
      </c>
      <c r="Y19" s="82">
        <f>+IF(W19&lt;&gt;0,(X19/W19)*100,0)</f>
        <v>22.009841151503018</v>
      </c>
      <c r="Z19" s="83">
        <f t="shared" si="2"/>
        <v>-61749280</v>
      </c>
    </row>
    <row r="20" spans="1:26" ht="13.5">
      <c r="A20" s="62" t="s">
        <v>44</v>
      </c>
      <c r="B20" s="18">
        <v>66490582</v>
      </c>
      <c r="C20" s="18">
        <v>0</v>
      </c>
      <c r="D20" s="63">
        <v>82432681</v>
      </c>
      <c r="E20" s="64">
        <v>85312093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42656047</v>
      </c>
      <c r="X20" s="64">
        <v>-42656047</v>
      </c>
      <c r="Y20" s="65">
        <v>-100</v>
      </c>
      <c r="Z20" s="66">
        <v>85312093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41093873</v>
      </c>
      <c r="C22" s="90">
        <f>SUM(C19:C21)</f>
        <v>0</v>
      </c>
      <c r="D22" s="91">
        <f aca="true" t="shared" si="3" ref="D22:Z22">SUM(D19:D21)</f>
        <v>20683469</v>
      </c>
      <c r="E22" s="92">
        <f t="shared" si="3"/>
        <v>23562813</v>
      </c>
      <c r="F22" s="92">
        <f t="shared" si="3"/>
        <v>25311352</v>
      </c>
      <c r="G22" s="92">
        <f t="shared" si="3"/>
        <v>-20144564</v>
      </c>
      <c r="H22" s="92">
        <f t="shared" si="3"/>
        <v>-8624753</v>
      </c>
      <c r="I22" s="92">
        <f t="shared" si="3"/>
        <v>-3457965</v>
      </c>
      <c r="J22" s="92">
        <f t="shared" si="3"/>
        <v>-17606787</v>
      </c>
      <c r="K22" s="92">
        <f t="shared" si="3"/>
        <v>-7477576</v>
      </c>
      <c r="L22" s="92">
        <f t="shared" si="3"/>
        <v>-9127770</v>
      </c>
      <c r="M22" s="92">
        <f t="shared" si="3"/>
        <v>-34212133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-37670098</v>
      </c>
      <c r="W22" s="92">
        <f t="shared" si="3"/>
        <v>11781408</v>
      </c>
      <c r="X22" s="92">
        <f t="shared" si="3"/>
        <v>-49451506</v>
      </c>
      <c r="Y22" s="93">
        <f>+IF(W22&lt;&gt;0,(X22/W22)*100,0)</f>
        <v>-419.74190181682866</v>
      </c>
      <c r="Z22" s="94">
        <f t="shared" si="3"/>
        <v>23562813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41093873</v>
      </c>
      <c r="C24" s="79">
        <f>SUM(C22:C23)</f>
        <v>0</v>
      </c>
      <c r="D24" s="80">
        <f aca="true" t="shared" si="4" ref="D24:Z24">SUM(D22:D23)</f>
        <v>20683469</v>
      </c>
      <c r="E24" s="81">
        <f t="shared" si="4"/>
        <v>23562813</v>
      </c>
      <c r="F24" s="81">
        <f t="shared" si="4"/>
        <v>25311352</v>
      </c>
      <c r="G24" s="81">
        <f t="shared" si="4"/>
        <v>-20144564</v>
      </c>
      <c r="H24" s="81">
        <f t="shared" si="4"/>
        <v>-8624753</v>
      </c>
      <c r="I24" s="81">
        <f t="shared" si="4"/>
        <v>-3457965</v>
      </c>
      <c r="J24" s="81">
        <f t="shared" si="4"/>
        <v>-17606787</v>
      </c>
      <c r="K24" s="81">
        <f t="shared" si="4"/>
        <v>-7477576</v>
      </c>
      <c r="L24" s="81">
        <f t="shared" si="4"/>
        <v>-9127770</v>
      </c>
      <c r="M24" s="81">
        <f t="shared" si="4"/>
        <v>-34212133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-37670098</v>
      </c>
      <c r="W24" s="81">
        <f t="shared" si="4"/>
        <v>11781408</v>
      </c>
      <c r="X24" s="81">
        <f t="shared" si="4"/>
        <v>-49451506</v>
      </c>
      <c r="Y24" s="82">
        <f>+IF(W24&lt;&gt;0,(X24/W24)*100,0)</f>
        <v>-419.74190181682866</v>
      </c>
      <c r="Z24" s="83">
        <f t="shared" si="4"/>
        <v>23562813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107618449</v>
      </c>
      <c r="C27" s="21">
        <v>0</v>
      </c>
      <c r="D27" s="103">
        <v>118231412</v>
      </c>
      <c r="E27" s="104">
        <v>143665733</v>
      </c>
      <c r="F27" s="104">
        <v>5545445</v>
      </c>
      <c r="G27" s="104">
        <v>17683469</v>
      </c>
      <c r="H27" s="104">
        <v>6829681</v>
      </c>
      <c r="I27" s="104">
        <v>30058595</v>
      </c>
      <c r="J27" s="104">
        <v>7098706</v>
      </c>
      <c r="K27" s="104">
        <v>7973981</v>
      </c>
      <c r="L27" s="104">
        <v>7564245</v>
      </c>
      <c r="M27" s="104">
        <v>22636932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52695527</v>
      </c>
      <c r="W27" s="104">
        <v>71832867</v>
      </c>
      <c r="X27" s="104">
        <v>-19137340</v>
      </c>
      <c r="Y27" s="105">
        <v>-26.64</v>
      </c>
      <c r="Z27" s="106">
        <v>143665733</v>
      </c>
    </row>
    <row r="28" spans="1:26" ht="13.5">
      <c r="A28" s="107" t="s">
        <v>44</v>
      </c>
      <c r="B28" s="18">
        <v>66490582</v>
      </c>
      <c r="C28" s="18">
        <v>0</v>
      </c>
      <c r="D28" s="63">
        <v>82432680</v>
      </c>
      <c r="E28" s="64">
        <v>85312092</v>
      </c>
      <c r="F28" s="64">
        <v>2234313</v>
      </c>
      <c r="G28" s="64">
        <v>15160815</v>
      </c>
      <c r="H28" s="64">
        <v>2763191</v>
      </c>
      <c r="I28" s="64">
        <v>20158319</v>
      </c>
      <c r="J28" s="64">
        <v>2347141</v>
      </c>
      <c r="K28" s="64">
        <v>2426189</v>
      </c>
      <c r="L28" s="64">
        <v>2113857</v>
      </c>
      <c r="M28" s="64">
        <v>6887187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27045506</v>
      </c>
      <c r="W28" s="64">
        <v>42656046</v>
      </c>
      <c r="X28" s="64">
        <v>-15610540</v>
      </c>
      <c r="Y28" s="65">
        <v>-36.6</v>
      </c>
      <c r="Z28" s="66">
        <v>85312092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24974854</v>
      </c>
      <c r="C30" s="18">
        <v>0</v>
      </c>
      <c r="D30" s="63">
        <v>25185132</v>
      </c>
      <c r="E30" s="64">
        <v>42697642</v>
      </c>
      <c r="F30" s="64">
        <v>3285863</v>
      </c>
      <c r="G30" s="64">
        <v>2457971</v>
      </c>
      <c r="H30" s="64">
        <v>3176255</v>
      </c>
      <c r="I30" s="64">
        <v>8920089</v>
      </c>
      <c r="J30" s="64">
        <v>3149146</v>
      </c>
      <c r="K30" s="64">
        <v>5517236</v>
      </c>
      <c r="L30" s="64">
        <v>5241714</v>
      </c>
      <c r="M30" s="64">
        <v>13908096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22828185</v>
      </c>
      <c r="W30" s="64">
        <v>21348821</v>
      </c>
      <c r="X30" s="64">
        <v>1479364</v>
      </c>
      <c r="Y30" s="65">
        <v>6.93</v>
      </c>
      <c r="Z30" s="66">
        <v>42697642</v>
      </c>
    </row>
    <row r="31" spans="1:26" ht="13.5">
      <c r="A31" s="62" t="s">
        <v>49</v>
      </c>
      <c r="B31" s="18">
        <v>16153014</v>
      </c>
      <c r="C31" s="18">
        <v>0</v>
      </c>
      <c r="D31" s="63">
        <v>10613600</v>
      </c>
      <c r="E31" s="64">
        <v>15655999</v>
      </c>
      <c r="F31" s="64">
        <v>25269</v>
      </c>
      <c r="G31" s="64">
        <v>64683</v>
      </c>
      <c r="H31" s="64">
        <v>890235</v>
      </c>
      <c r="I31" s="64">
        <v>980187</v>
      </c>
      <c r="J31" s="64">
        <v>1602419</v>
      </c>
      <c r="K31" s="64">
        <v>30556</v>
      </c>
      <c r="L31" s="64">
        <v>208674</v>
      </c>
      <c r="M31" s="64">
        <v>1841649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2821836</v>
      </c>
      <c r="W31" s="64">
        <v>7828000</v>
      </c>
      <c r="X31" s="64">
        <v>-5006164</v>
      </c>
      <c r="Y31" s="65">
        <v>-63.95</v>
      </c>
      <c r="Z31" s="66">
        <v>15655999</v>
      </c>
    </row>
    <row r="32" spans="1:26" ht="13.5">
      <c r="A32" s="74" t="s">
        <v>50</v>
      </c>
      <c r="B32" s="21">
        <f>SUM(B28:B31)</f>
        <v>107618450</v>
      </c>
      <c r="C32" s="21">
        <f>SUM(C28:C31)</f>
        <v>0</v>
      </c>
      <c r="D32" s="103">
        <f aca="true" t="shared" si="5" ref="D32:Z32">SUM(D28:D31)</f>
        <v>118231412</v>
      </c>
      <c r="E32" s="104">
        <f t="shared" si="5"/>
        <v>143665733</v>
      </c>
      <c r="F32" s="104">
        <f t="shared" si="5"/>
        <v>5545445</v>
      </c>
      <c r="G32" s="104">
        <f t="shared" si="5"/>
        <v>17683469</v>
      </c>
      <c r="H32" s="104">
        <f t="shared" si="5"/>
        <v>6829681</v>
      </c>
      <c r="I32" s="104">
        <f t="shared" si="5"/>
        <v>30058595</v>
      </c>
      <c r="J32" s="104">
        <f t="shared" si="5"/>
        <v>7098706</v>
      </c>
      <c r="K32" s="104">
        <f t="shared" si="5"/>
        <v>7973981</v>
      </c>
      <c r="L32" s="104">
        <f t="shared" si="5"/>
        <v>7564245</v>
      </c>
      <c r="M32" s="104">
        <f t="shared" si="5"/>
        <v>22636932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52695527</v>
      </c>
      <c r="W32" s="104">
        <f t="shared" si="5"/>
        <v>71832867</v>
      </c>
      <c r="X32" s="104">
        <f t="shared" si="5"/>
        <v>-19137340</v>
      </c>
      <c r="Y32" s="105">
        <f>+IF(W32&lt;&gt;0,(X32/W32)*100,0)</f>
        <v>-26.641481537970634</v>
      </c>
      <c r="Z32" s="106">
        <f t="shared" si="5"/>
        <v>143665733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276277566</v>
      </c>
      <c r="C35" s="18">
        <v>0</v>
      </c>
      <c r="D35" s="63">
        <v>180656000</v>
      </c>
      <c r="E35" s="64">
        <v>180656000</v>
      </c>
      <c r="F35" s="64">
        <v>249629544</v>
      </c>
      <c r="G35" s="64">
        <v>252396069</v>
      </c>
      <c r="H35" s="64">
        <v>238378780</v>
      </c>
      <c r="I35" s="64">
        <v>238378780</v>
      </c>
      <c r="J35" s="64">
        <v>226589606</v>
      </c>
      <c r="K35" s="64">
        <v>217338931</v>
      </c>
      <c r="L35" s="64">
        <v>235277192</v>
      </c>
      <c r="M35" s="64">
        <v>235277192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235277192</v>
      </c>
      <c r="W35" s="64">
        <v>90328000</v>
      </c>
      <c r="X35" s="64">
        <v>144949192</v>
      </c>
      <c r="Y35" s="65">
        <v>160.47</v>
      </c>
      <c r="Z35" s="66">
        <v>180656000</v>
      </c>
    </row>
    <row r="36" spans="1:26" ht="13.5">
      <c r="A36" s="62" t="s">
        <v>53</v>
      </c>
      <c r="B36" s="18">
        <v>1841402256</v>
      </c>
      <c r="C36" s="18">
        <v>0</v>
      </c>
      <c r="D36" s="63">
        <v>1913733805</v>
      </c>
      <c r="E36" s="64">
        <v>1913733805</v>
      </c>
      <c r="F36" s="64">
        <v>1845098238</v>
      </c>
      <c r="G36" s="64">
        <v>1859086744</v>
      </c>
      <c r="H36" s="64">
        <v>1864333790</v>
      </c>
      <c r="I36" s="64">
        <v>1864333790</v>
      </c>
      <c r="J36" s="64">
        <v>1861775277</v>
      </c>
      <c r="K36" s="64">
        <v>1868898689</v>
      </c>
      <c r="L36" s="64">
        <v>1866568999</v>
      </c>
      <c r="M36" s="64">
        <v>1866568999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1866568999</v>
      </c>
      <c r="W36" s="64">
        <v>956866903</v>
      </c>
      <c r="X36" s="64">
        <v>909702096</v>
      </c>
      <c r="Y36" s="65">
        <v>95.07</v>
      </c>
      <c r="Z36" s="66">
        <v>1913733805</v>
      </c>
    </row>
    <row r="37" spans="1:26" ht="13.5">
      <c r="A37" s="62" t="s">
        <v>54</v>
      </c>
      <c r="B37" s="18">
        <v>159307757</v>
      </c>
      <c r="C37" s="18">
        <v>0</v>
      </c>
      <c r="D37" s="63">
        <v>110136987</v>
      </c>
      <c r="E37" s="64">
        <v>110136987</v>
      </c>
      <c r="F37" s="64">
        <v>141597930</v>
      </c>
      <c r="G37" s="64">
        <v>177487390</v>
      </c>
      <c r="H37" s="64">
        <v>148802449</v>
      </c>
      <c r="I37" s="64">
        <v>148802449</v>
      </c>
      <c r="J37" s="64">
        <v>152562861</v>
      </c>
      <c r="K37" s="64">
        <v>158490026</v>
      </c>
      <c r="L37" s="64">
        <v>189671846</v>
      </c>
      <c r="M37" s="64">
        <v>189671846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189671846</v>
      </c>
      <c r="W37" s="64">
        <v>55068494</v>
      </c>
      <c r="X37" s="64">
        <v>134603352</v>
      </c>
      <c r="Y37" s="65">
        <v>244.43</v>
      </c>
      <c r="Z37" s="66">
        <v>110136987</v>
      </c>
    </row>
    <row r="38" spans="1:26" ht="13.5">
      <c r="A38" s="62" t="s">
        <v>55</v>
      </c>
      <c r="B38" s="18">
        <v>415528808</v>
      </c>
      <c r="C38" s="18">
        <v>0</v>
      </c>
      <c r="D38" s="63">
        <v>404465619</v>
      </c>
      <c r="E38" s="64">
        <v>404465619</v>
      </c>
      <c r="F38" s="64">
        <v>395142112</v>
      </c>
      <c r="G38" s="64">
        <v>398937730</v>
      </c>
      <c r="H38" s="64">
        <v>408451612</v>
      </c>
      <c r="I38" s="64">
        <v>408451612</v>
      </c>
      <c r="J38" s="64">
        <v>410311049</v>
      </c>
      <c r="K38" s="64">
        <v>411696834</v>
      </c>
      <c r="L38" s="64">
        <v>413659584</v>
      </c>
      <c r="M38" s="64">
        <v>413659584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413659584</v>
      </c>
      <c r="W38" s="64">
        <v>202232810</v>
      </c>
      <c r="X38" s="64">
        <v>211426774</v>
      </c>
      <c r="Y38" s="65">
        <v>104.55</v>
      </c>
      <c r="Z38" s="66">
        <v>404465619</v>
      </c>
    </row>
    <row r="39" spans="1:26" ht="13.5">
      <c r="A39" s="62" t="s">
        <v>56</v>
      </c>
      <c r="B39" s="18">
        <v>1542843257</v>
      </c>
      <c r="C39" s="18">
        <v>0</v>
      </c>
      <c r="D39" s="63">
        <v>1579787198</v>
      </c>
      <c r="E39" s="64">
        <v>1579787198</v>
      </c>
      <c r="F39" s="64">
        <v>1557987740</v>
      </c>
      <c r="G39" s="64">
        <v>1535057693</v>
      </c>
      <c r="H39" s="64">
        <v>1545458509</v>
      </c>
      <c r="I39" s="64">
        <v>1545458509</v>
      </c>
      <c r="J39" s="64">
        <v>1525490973</v>
      </c>
      <c r="K39" s="64">
        <v>1516050760</v>
      </c>
      <c r="L39" s="64">
        <v>1498514761</v>
      </c>
      <c r="M39" s="64">
        <v>1498514761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1498514761</v>
      </c>
      <c r="W39" s="64">
        <v>789893599</v>
      </c>
      <c r="X39" s="64">
        <v>708621162</v>
      </c>
      <c r="Y39" s="65">
        <v>89.71</v>
      </c>
      <c r="Z39" s="66">
        <v>1579787198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122487847</v>
      </c>
      <c r="C42" s="18">
        <v>0</v>
      </c>
      <c r="D42" s="63">
        <v>91174430</v>
      </c>
      <c r="E42" s="64">
        <v>83256872</v>
      </c>
      <c r="F42" s="64">
        <v>5867621</v>
      </c>
      <c r="G42" s="64">
        <v>16326666</v>
      </c>
      <c r="H42" s="64">
        <v>5055141</v>
      </c>
      <c r="I42" s="64">
        <v>27249428</v>
      </c>
      <c r="J42" s="64">
        <v>8382261</v>
      </c>
      <c r="K42" s="64">
        <v>-7555263</v>
      </c>
      <c r="L42" s="64">
        <v>35158867</v>
      </c>
      <c r="M42" s="64">
        <v>35985865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63235293</v>
      </c>
      <c r="W42" s="64">
        <v>56202499</v>
      </c>
      <c r="X42" s="64">
        <v>7032794</v>
      </c>
      <c r="Y42" s="65">
        <v>12.51</v>
      </c>
      <c r="Z42" s="66">
        <v>83256872</v>
      </c>
    </row>
    <row r="43" spans="1:26" ht="13.5">
      <c r="A43" s="62" t="s">
        <v>59</v>
      </c>
      <c r="B43" s="18">
        <v>-91657120</v>
      </c>
      <c r="C43" s="18">
        <v>0</v>
      </c>
      <c r="D43" s="63">
        <v>-117731412</v>
      </c>
      <c r="E43" s="64">
        <v>-143165733</v>
      </c>
      <c r="F43" s="64">
        <v>-5540284</v>
      </c>
      <c r="G43" s="64">
        <v>-17659648</v>
      </c>
      <c r="H43" s="64">
        <v>-6746290</v>
      </c>
      <c r="I43" s="64">
        <v>-29946222</v>
      </c>
      <c r="J43" s="64">
        <v>-7074444</v>
      </c>
      <c r="K43" s="64">
        <v>-7972135</v>
      </c>
      <c r="L43" s="64">
        <v>-7595771</v>
      </c>
      <c r="M43" s="64">
        <v>-22642350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-52588572</v>
      </c>
      <c r="W43" s="64">
        <v>-70867926</v>
      </c>
      <c r="X43" s="64">
        <v>18279354</v>
      </c>
      <c r="Y43" s="65">
        <v>-25.79</v>
      </c>
      <c r="Z43" s="66">
        <v>-143165733</v>
      </c>
    </row>
    <row r="44" spans="1:26" ht="13.5">
      <c r="A44" s="62" t="s">
        <v>60</v>
      </c>
      <c r="B44" s="18">
        <v>25498164</v>
      </c>
      <c r="C44" s="18">
        <v>0</v>
      </c>
      <c r="D44" s="63">
        <v>-28387579</v>
      </c>
      <c r="E44" s="64">
        <v>-28387579</v>
      </c>
      <c r="F44" s="64">
        <v>26212</v>
      </c>
      <c r="G44" s="64">
        <v>9773</v>
      </c>
      <c r="H44" s="64">
        <v>-13742738</v>
      </c>
      <c r="I44" s="64">
        <v>-13706753</v>
      </c>
      <c r="J44" s="64">
        <v>28872</v>
      </c>
      <c r="K44" s="64">
        <v>17230</v>
      </c>
      <c r="L44" s="64">
        <v>3997</v>
      </c>
      <c r="M44" s="64">
        <v>50099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-13656654</v>
      </c>
      <c r="W44" s="64">
        <v>-13811760</v>
      </c>
      <c r="X44" s="64">
        <v>155106</v>
      </c>
      <c r="Y44" s="65">
        <v>-1.12</v>
      </c>
      <c r="Z44" s="66">
        <v>-28387579</v>
      </c>
    </row>
    <row r="45" spans="1:26" ht="13.5">
      <c r="A45" s="74" t="s">
        <v>61</v>
      </c>
      <c r="B45" s="21">
        <v>121988865</v>
      </c>
      <c r="C45" s="21">
        <v>0</v>
      </c>
      <c r="D45" s="103">
        <v>65082439</v>
      </c>
      <c r="E45" s="104">
        <v>31730560</v>
      </c>
      <c r="F45" s="104">
        <v>152342414</v>
      </c>
      <c r="G45" s="104">
        <v>151019205</v>
      </c>
      <c r="H45" s="104">
        <v>135585318</v>
      </c>
      <c r="I45" s="104">
        <v>135585318</v>
      </c>
      <c r="J45" s="104">
        <v>136922007</v>
      </c>
      <c r="K45" s="104">
        <v>121411839</v>
      </c>
      <c r="L45" s="104">
        <v>148978932</v>
      </c>
      <c r="M45" s="104">
        <v>148978932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148978932</v>
      </c>
      <c r="W45" s="104">
        <v>91549813</v>
      </c>
      <c r="X45" s="104">
        <v>57429119</v>
      </c>
      <c r="Y45" s="105">
        <v>62.73</v>
      </c>
      <c r="Z45" s="106">
        <v>31730560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74400778</v>
      </c>
      <c r="C49" s="56">
        <v>0</v>
      </c>
      <c r="D49" s="133">
        <v>2378063</v>
      </c>
      <c r="E49" s="58">
        <v>1999023</v>
      </c>
      <c r="F49" s="58">
        <v>0</v>
      </c>
      <c r="G49" s="58">
        <v>0</v>
      </c>
      <c r="H49" s="58">
        <v>0</v>
      </c>
      <c r="I49" s="58">
        <v>4959018</v>
      </c>
      <c r="J49" s="58">
        <v>0</v>
      </c>
      <c r="K49" s="58">
        <v>0</v>
      </c>
      <c r="L49" s="58">
        <v>0</v>
      </c>
      <c r="M49" s="58">
        <v>1279396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1298096</v>
      </c>
      <c r="W49" s="58">
        <v>6036303</v>
      </c>
      <c r="X49" s="58">
        <v>28942304</v>
      </c>
      <c r="Y49" s="58">
        <v>121292981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92175118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92175118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99.04463681334676</v>
      </c>
      <c r="C58" s="5">
        <f>IF(C67=0,0,+(C76/C67)*100)</f>
        <v>0</v>
      </c>
      <c r="D58" s="6">
        <f aca="true" t="shared" si="6" ref="D58:Z58">IF(D67=0,0,+(D76/D67)*100)</f>
        <v>100.3254793041194</v>
      </c>
      <c r="E58" s="7">
        <f t="shared" si="6"/>
        <v>99.20195552225877</v>
      </c>
      <c r="F58" s="7">
        <f t="shared" si="6"/>
        <v>222.60008162816857</v>
      </c>
      <c r="G58" s="7">
        <f t="shared" si="6"/>
        <v>108.67585474172819</v>
      </c>
      <c r="H58" s="7">
        <f t="shared" si="6"/>
        <v>101.4061947625024</v>
      </c>
      <c r="I58" s="7">
        <f t="shared" si="6"/>
        <v>127.01812056196384</v>
      </c>
      <c r="J58" s="7">
        <f t="shared" si="6"/>
        <v>116.0850832995811</v>
      </c>
      <c r="K58" s="7">
        <f t="shared" si="6"/>
        <v>85.82499015328496</v>
      </c>
      <c r="L58" s="7">
        <f t="shared" si="6"/>
        <v>153.3568769099003</v>
      </c>
      <c r="M58" s="7">
        <f t="shared" si="6"/>
        <v>113.06052365511047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119.70229604178022</v>
      </c>
      <c r="W58" s="7">
        <f t="shared" si="6"/>
        <v>97.5811954914183</v>
      </c>
      <c r="X58" s="7">
        <f t="shared" si="6"/>
        <v>0</v>
      </c>
      <c r="Y58" s="7">
        <f t="shared" si="6"/>
        <v>0</v>
      </c>
      <c r="Z58" s="8">
        <f t="shared" si="6"/>
        <v>99.20195552225877</v>
      </c>
    </row>
    <row r="59" spans="1:26" ht="13.5">
      <c r="A59" s="36" t="s">
        <v>31</v>
      </c>
      <c r="B59" s="9">
        <f aca="true" t="shared" si="7" ref="B59:Z66">IF(B68=0,0,+(B77/B68)*100)</f>
        <v>78.6734412705126</v>
      </c>
      <c r="C59" s="9">
        <f t="shared" si="7"/>
        <v>0</v>
      </c>
      <c r="D59" s="2">
        <f t="shared" si="7"/>
        <v>100</v>
      </c>
      <c r="E59" s="10">
        <f t="shared" si="7"/>
        <v>93.51703612373082</v>
      </c>
      <c r="F59" s="10">
        <f t="shared" si="7"/>
        <v>91.65689896692379</v>
      </c>
      <c r="G59" s="10">
        <f t="shared" si="7"/>
        <v>94.80104778621352</v>
      </c>
      <c r="H59" s="10">
        <f t="shared" si="7"/>
        <v>86.51153386580948</v>
      </c>
      <c r="I59" s="10">
        <f t="shared" si="7"/>
        <v>90.94043182781864</v>
      </c>
      <c r="J59" s="10">
        <f t="shared" si="7"/>
        <v>91.02302817203012</v>
      </c>
      <c r="K59" s="10">
        <f t="shared" si="7"/>
        <v>72.92642906250956</v>
      </c>
      <c r="L59" s="10">
        <f t="shared" si="7"/>
        <v>-1344.3963490630108</v>
      </c>
      <c r="M59" s="10">
        <f t="shared" si="7"/>
        <v>120.56997148480642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103.4096176313673</v>
      </c>
      <c r="W59" s="10">
        <f t="shared" si="7"/>
        <v>90.00724872813215</v>
      </c>
      <c r="X59" s="10">
        <f t="shared" si="7"/>
        <v>0</v>
      </c>
      <c r="Y59" s="10">
        <f t="shared" si="7"/>
        <v>0</v>
      </c>
      <c r="Z59" s="11">
        <f t="shared" si="7"/>
        <v>93.51703612373082</v>
      </c>
    </row>
    <row r="60" spans="1:26" ht="13.5">
      <c r="A60" s="37" t="s">
        <v>32</v>
      </c>
      <c r="B60" s="12">
        <f t="shared" si="7"/>
        <v>103.477932434725</v>
      </c>
      <c r="C60" s="12">
        <f t="shared" si="7"/>
        <v>0</v>
      </c>
      <c r="D60" s="3">
        <f t="shared" si="7"/>
        <v>100.4086840131175</v>
      </c>
      <c r="E60" s="13">
        <f t="shared" si="7"/>
        <v>100.4086840131175</v>
      </c>
      <c r="F60" s="13">
        <f t="shared" si="7"/>
        <v>297.22248066460554</v>
      </c>
      <c r="G60" s="13">
        <f t="shared" si="7"/>
        <v>111.81582421983951</v>
      </c>
      <c r="H60" s="13">
        <f t="shared" si="7"/>
        <v>104.70026511159259</v>
      </c>
      <c r="I60" s="13">
        <f t="shared" si="7"/>
        <v>137.0598635623674</v>
      </c>
      <c r="J60" s="13">
        <f t="shared" si="7"/>
        <v>122.23203504282878</v>
      </c>
      <c r="K60" s="13">
        <f t="shared" si="7"/>
        <v>88.5843205801598</v>
      </c>
      <c r="L60" s="13">
        <f t="shared" si="7"/>
        <v>129.70292232315143</v>
      </c>
      <c r="M60" s="13">
        <f t="shared" si="7"/>
        <v>111.9301447966079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123.32996096328507</v>
      </c>
      <c r="W60" s="13">
        <f t="shared" si="7"/>
        <v>99.1852373390411</v>
      </c>
      <c r="X60" s="13">
        <f t="shared" si="7"/>
        <v>0</v>
      </c>
      <c r="Y60" s="13">
        <f t="shared" si="7"/>
        <v>0</v>
      </c>
      <c r="Z60" s="14">
        <f t="shared" si="7"/>
        <v>100.4086840131175</v>
      </c>
    </row>
    <row r="61" spans="1:26" ht="13.5">
      <c r="A61" s="38" t="s">
        <v>113</v>
      </c>
      <c r="B61" s="12">
        <f t="shared" si="7"/>
        <v>102.92023756092607</v>
      </c>
      <c r="C61" s="12">
        <f t="shared" si="7"/>
        <v>0</v>
      </c>
      <c r="D61" s="3">
        <f t="shared" si="7"/>
        <v>95.12568590594068</v>
      </c>
      <c r="E61" s="13">
        <f t="shared" si="7"/>
        <v>95.12568590594068</v>
      </c>
      <c r="F61" s="13">
        <f t="shared" si="7"/>
        <v>395.84384142353304</v>
      </c>
      <c r="G61" s="13">
        <f t="shared" si="7"/>
        <v>100.65423381968654</v>
      </c>
      <c r="H61" s="13">
        <f t="shared" si="7"/>
        <v>99.21653197762109</v>
      </c>
      <c r="I61" s="13">
        <f t="shared" si="7"/>
        <v>132.6298129038774</v>
      </c>
      <c r="J61" s="13">
        <f t="shared" si="7"/>
        <v>124.99942183592083</v>
      </c>
      <c r="K61" s="13">
        <f t="shared" si="7"/>
        <v>89.45864501127043</v>
      </c>
      <c r="L61" s="13">
        <f t="shared" si="7"/>
        <v>103.87494463218572</v>
      </c>
      <c r="M61" s="13">
        <f t="shared" si="7"/>
        <v>106.22901815482095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118.02713724253368</v>
      </c>
      <c r="W61" s="13">
        <f t="shared" si="7"/>
        <v>94.60821262699368</v>
      </c>
      <c r="X61" s="13">
        <f t="shared" si="7"/>
        <v>0</v>
      </c>
      <c r="Y61" s="13">
        <f t="shared" si="7"/>
        <v>0</v>
      </c>
      <c r="Z61" s="14">
        <f t="shared" si="7"/>
        <v>95.12568590594068</v>
      </c>
    </row>
    <row r="62" spans="1:26" ht="13.5">
      <c r="A62" s="38" t="s">
        <v>114</v>
      </c>
      <c r="B62" s="12">
        <f t="shared" si="7"/>
        <v>92.83228569840534</v>
      </c>
      <c r="C62" s="12">
        <f t="shared" si="7"/>
        <v>0</v>
      </c>
      <c r="D62" s="3">
        <f t="shared" si="7"/>
        <v>95.17785189909394</v>
      </c>
      <c r="E62" s="13">
        <f t="shared" si="7"/>
        <v>95.17785189909394</v>
      </c>
      <c r="F62" s="13">
        <f t="shared" si="7"/>
        <v>-450.75368959377454</v>
      </c>
      <c r="G62" s="13">
        <f t="shared" si="7"/>
        <v>112.59533190216659</v>
      </c>
      <c r="H62" s="13">
        <f t="shared" si="7"/>
        <v>89.52430937584545</v>
      </c>
      <c r="I62" s="13">
        <f t="shared" si="7"/>
        <v>183.96531149942697</v>
      </c>
      <c r="J62" s="13">
        <f t="shared" si="7"/>
        <v>118.73484421182539</v>
      </c>
      <c r="K62" s="13">
        <f t="shared" si="7"/>
        <v>64.53414054049895</v>
      </c>
      <c r="L62" s="13">
        <f t="shared" si="7"/>
        <v>88.67079342986514</v>
      </c>
      <c r="M62" s="13">
        <f t="shared" si="7"/>
        <v>88.81452220530804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119.32755328548402</v>
      </c>
      <c r="W62" s="13">
        <f t="shared" si="7"/>
        <v>88.05911760801497</v>
      </c>
      <c r="X62" s="13">
        <f t="shared" si="7"/>
        <v>0</v>
      </c>
      <c r="Y62" s="13">
        <f t="shared" si="7"/>
        <v>0</v>
      </c>
      <c r="Z62" s="14">
        <f t="shared" si="7"/>
        <v>95.17785189909394</v>
      </c>
    </row>
    <row r="63" spans="1:26" ht="13.5">
      <c r="A63" s="38" t="s">
        <v>115</v>
      </c>
      <c r="B63" s="12">
        <f t="shared" si="7"/>
        <v>85.10166461589789</v>
      </c>
      <c r="C63" s="12">
        <f t="shared" si="7"/>
        <v>0</v>
      </c>
      <c r="D63" s="3">
        <f t="shared" si="7"/>
        <v>98.4554635994114</v>
      </c>
      <c r="E63" s="13">
        <f t="shared" si="7"/>
        <v>98.4554635994114</v>
      </c>
      <c r="F63" s="13">
        <f t="shared" si="7"/>
        <v>68.59360455513439</v>
      </c>
      <c r="G63" s="13">
        <f t="shared" si="7"/>
        <v>121.58934750337033</v>
      </c>
      <c r="H63" s="13">
        <f t="shared" si="7"/>
        <v>95.91497971197455</v>
      </c>
      <c r="I63" s="13">
        <f t="shared" si="7"/>
        <v>91.24067795405206</v>
      </c>
      <c r="J63" s="13">
        <f t="shared" si="7"/>
        <v>84.15049287959044</v>
      </c>
      <c r="K63" s="13">
        <f t="shared" si="7"/>
        <v>74.00741891492771</v>
      </c>
      <c r="L63" s="13">
        <f t="shared" si="7"/>
        <v>575.3777391435289</v>
      </c>
      <c r="M63" s="13">
        <f t="shared" si="7"/>
        <v>108.66282000870748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98.92632609285528</v>
      </c>
      <c r="W63" s="13">
        <f t="shared" si="7"/>
        <v>99.55479600745316</v>
      </c>
      <c r="X63" s="13">
        <f t="shared" si="7"/>
        <v>0</v>
      </c>
      <c r="Y63" s="13">
        <f t="shared" si="7"/>
        <v>0</v>
      </c>
      <c r="Z63" s="14">
        <f t="shared" si="7"/>
        <v>98.4554635994114</v>
      </c>
    </row>
    <row r="64" spans="1:26" ht="13.5">
      <c r="A64" s="38" t="s">
        <v>116</v>
      </c>
      <c r="B64" s="12">
        <f t="shared" si="7"/>
        <v>83.25598689007198</v>
      </c>
      <c r="C64" s="12">
        <f t="shared" si="7"/>
        <v>0</v>
      </c>
      <c r="D64" s="3">
        <f t="shared" si="7"/>
        <v>95.17785485906424</v>
      </c>
      <c r="E64" s="13">
        <f t="shared" si="7"/>
        <v>95.17785485906424</v>
      </c>
      <c r="F64" s="13">
        <f t="shared" si="7"/>
        <v>76.65148915366993</v>
      </c>
      <c r="G64" s="13">
        <f t="shared" si="7"/>
        <v>128.00769891438023</v>
      </c>
      <c r="H64" s="13">
        <f t="shared" si="7"/>
        <v>111.04164071778328</v>
      </c>
      <c r="I64" s="13">
        <f t="shared" si="7"/>
        <v>101.78777395120757</v>
      </c>
      <c r="J64" s="13">
        <f t="shared" si="7"/>
        <v>82.65013519625107</v>
      </c>
      <c r="K64" s="13">
        <f t="shared" si="7"/>
        <v>75.08065789595906</v>
      </c>
      <c r="L64" s="13">
        <f t="shared" si="7"/>
        <v>-495.8635954718256</v>
      </c>
      <c r="M64" s="13">
        <f t="shared" si="7"/>
        <v>125.15568154369522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111.70712537992857</v>
      </c>
      <c r="W64" s="13">
        <f t="shared" si="7"/>
        <v>92.4951509138966</v>
      </c>
      <c r="X64" s="13">
        <f t="shared" si="7"/>
        <v>0</v>
      </c>
      <c r="Y64" s="13">
        <f t="shared" si="7"/>
        <v>0</v>
      </c>
      <c r="Z64" s="14">
        <f t="shared" si="7"/>
        <v>95.17785485906424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96.97514880451962</v>
      </c>
      <c r="E66" s="16">
        <f t="shared" si="7"/>
        <v>96.97514880451962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100.00041569843572</v>
      </c>
      <c r="M66" s="16">
        <f t="shared" si="7"/>
        <v>100.0001443470102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100.00007118902036</v>
      </c>
      <c r="W66" s="16">
        <f t="shared" si="7"/>
        <v>95.2517066281064</v>
      </c>
      <c r="X66" s="16">
        <f t="shared" si="7"/>
        <v>0</v>
      </c>
      <c r="Y66" s="16">
        <f t="shared" si="7"/>
        <v>0</v>
      </c>
      <c r="Z66" s="17">
        <f t="shared" si="7"/>
        <v>96.97514880451962</v>
      </c>
    </row>
    <row r="67" spans="1:26" ht="13.5" hidden="1">
      <c r="A67" s="40" t="s">
        <v>119</v>
      </c>
      <c r="B67" s="23">
        <v>472442843</v>
      </c>
      <c r="C67" s="23"/>
      <c r="D67" s="24">
        <v>496944039</v>
      </c>
      <c r="E67" s="25">
        <v>502572239</v>
      </c>
      <c r="F67" s="25">
        <v>18221651</v>
      </c>
      <c r="G67" s="25">
        <v>39119039</v>
      </c>
      <c r="H67" s="25">
        <v>39986424</v>
      </c>
      <c r="I67" s="25">
        <v>97327114</v>
      </c>
      <c r="J67" s="25">
        <v>41256510</v>
      </c>
      <c r="K67" s="25">
        <v>41199019</v>
      </c>
      <c r="L67" s="25">
        <v>24749001</v>
      </c>
      <c r="M67" s="25">
        <v>107204530</v>
      </c>
      <c r="N67" s="25"/>
      <c r="O67" s="25"/>
      <c r="P67" s="25"/>
      <c r="Q67" s="25"/>
      <c r="R67" s="25"/>
      <c r="S67" s="25"/>
      <c r="T67" s="25"/>
      <c r="U67" s="25"/>
      <c r="V67" s="25">
        <v>204531644</v>
      </c>
      <c r="W67" s="25">
        <v>251286120</v>
      </c>
      <c r="X67" s="25"/>
      <c r="Y67" s="24"/>
      <c r="Z67" s="26">
        <v>502572239</v>
      </c>
    </row>
    <row r="68" spans="1:26" ht="13.5" hidden="1">
      <c r="A68" s="36" t="s">
        <v>31</v>
      </c>
      <c r="B68" s="18">
        <v>84115718</v>
      </c>
      <c r="C68" s="18"/>
      <c r="D68" s="19">
        <v>81187030</v>
      </c>
      <c r="E68" s="20">
        <v>86815230</v>
      </c>
      <c r="F68" s="20">
        <v>6384137</v>
      </c>
      <c r="G68" s="20">
        <v>7053729</v>
      </c>
      <c r="H68" s="20">
        <v>7181417</v>
      </c>
      <c r="I68" s="20">
        <v>20619283</v>
      </c>
      <c r="J68" s="20">
        <v>7962117</v>
      </c>
      <c r="K68" s="20">
        <v>7422401</v>
      </c>
      <c r="L68" s="20">
        <v>-401979</v>
      </c>
      <c r="M68" s="20">
        <v>14982539</v>
      </c>
      <c r="N68" s="20"/>
      <c r="O68" s="20"/>
      <c r="P68" s="20"/>
      <c r="Q68" s="20"/>
      <c r="R68" s="20"/>
      <c r="S68" s="20"/>
      <c r="T68" s="20"/>
      <c r="U68" s="20"/>
      <c r="V68" s="20">
        <v>35601822</v>
      </c>
      <c r="W68" s="20">
        <v>43407615</v>
      </c>
      <c r="X68" s="20"/>
      <c r="Y68" s="19"/>
      <c r="Z68" s="22">
        <v>86815230</v>
      </c>
    </row>
    <row r="69" spans="1:26" ht="13.5" hidden="1">
      <c r="A69" s="37" t="s">
        <v>32</v>
      </c>
      <c r="B69" s="18">
        <v>386017936</v>
      </c>
      <c r="C69" s="18"/>
      <c r="D69" s="19">
        <v>413378049</v>
      </c>
      <c r="E69" s="20">
        <v>413378049</v>
      </c>
      <c r="F69" s="20">
        <v>11597255</v>
      </c>
      <c r="G69" s="20">
        <v>31827073</v>
      </c>
      <c r="H69" s="20">
        <v>32571567</v>
      </c>
      <c r="I69" s="20">
        <v>75995895</v>
      </c>
      <c r="J69" s="20">
        <v>33064454</v>
      </c>
      <c r="K69" s="20">
        <v>33554341</v>
      </c>
      <c r="L69" s="20">
        <v>24910421</v>
      </c>
      <c r="M69" s="20">
        <v>91529216</v>
      </c>
      <c r="N69" s="20"/>
      <c r="O69" s="20"/>
      <c r="P69" s="20"/>
      <c r="Q69" s="20"/>
      <c r="R69" s="20"/>
      <c r="S69" s="20"/>
      <c r="T69" s="20"/>
      <c r="U69" s="20"/>
      <c r="V69" s="20">
        <v>167525111</v>
      </c>
      <c r="W69" s="20">
        <v>206689025</v>
      </c>
      <c r="X69" s="20"/>
      <c r="Y69" s="19"/>
      <c r="Z69" s="22">
        <v>413378049</v>
      </c>
    </row>
    <row r="70" spans="1:26" ht="13.5" hidden="1">
      <c r="A70" s="38" t="s">
        <v>113</v>
      </c>
      <c r="B70" s="18">
        <v>278791976</v>
      </c>
      <c r="C70" s="18"/>
      <c r="D70" s="19">
        <v>312235049</v>
      </c>
      <c r="E70" s="20">
        <v>312235049</v>
      </c>
      <c r="F70" s="20">
        <v>6352645</v>
      </c>
      <c r="G70" s="20">
        <v>25633496</v>
      </c>
      <c r="H70" s="20">
        <v>25512592</v>
      </c>
      <c r="I70" s="20">
        <v>57498733</v>
      </c>
      <c r="J70" s="20">
        <v>24430781</v>
      </c>
      <c r="K70" s="20">
        <v>24177869</v>
      </c>
      <c r="L70" s="20">
        <v>22558232</v>
      </c>
      <c r="M70" s="20">
        <v>71166882</v>
      </c>
      <c r="N70" s="20"/>
      <c r="O70" s="20"/>
      <c r="P70" s="20"/>
      <c r="Q70" s="20"/>
      <c r="R70" s="20"/>
      <c r="S70" s="20"/>
      <c r="T70" s="20"/>
      <c r="U70" s="20"/>
      <c r="V70" s="20">
        <v>128665615</v>
      </c>
      <c r="W70" s="20">
        <v>156117525</v>
      </c>
      <c r="X70" s="20"/>
      <c r="Y70" s="19"/>
      <c r="Z70" s="22">
        <v>312235049</v>
      </c>
    </row>
    <row r="71" spans="1:26" ht="13.5" hidden="1">
      <c r="A71" s="38" t="s">
        <v>114</v>
      </c>
      <c r="B71" s="18">
        <v>51528128</v>
      </c>
      <c r="C71" s="18"/>
      <c r="D71" s="19">
        <v>45424030</v>
      </c>
      <c r="E71" s="20">
        <v>45424030</v>
      </c>
      <c r="F71" s="20">
        <v>-830647</v>
      </c>
      <c r="G71" s="20">
        <v>3068359</v>
      </c>
      <c r="H71" s="20">
        <v>3263823</v>
      </c>
      <c r="I71" s="20">
        <v>5501535</v>
      </c>
      <c r="J71" s="20">
        <v>3395155</v>
      </c>
      <c r="K71" s="20">
        <v>4159527</v>
      </c>
      <c r="L71" s="20">
        <v>4099581</v>
      </c>
      <c r="M71" s="20">
        <v>11654263</v>
      </c>
      <c r="N71" s="20"/>
      <c r="O71" s="20"/>
      <c r="P71" s="20"/>
      <c r="Q71" s="20"/>
      <c r="R71" s="20"/>
      <c r="S71" s="20"/>
      <c r="T71" s="20"/>
      <c r="U71" s="20"/>
      <c r="V71" s="20">
        <v>17155798</v>
      </c>
      <c r="W71" s="20">
        <v>22712015</v>
      </c>
      <c r="X71" s="20"/>
      <c r="Y71" s="19"/>
      <c r="Z71" s="22">
        <v>45424030</v>
      </c>
    </row>
    <row r="72" spans="1:26" ht="13.5" hidden="1">
      <c r="A72" s="38" t="s">
        <v>115</v>
      </c>
      <c r="B72" s="18">
        <v>49138483</v>
      </c>
      <c r="C72" s="18"/>
      <c r="D72" s="19">
        <v>49058410</v>
      </c>
      <c r="E72" s="20">
        <v>49058410</v>
      </c>
      <c r="F72" s="20">
        <v>5218902</v>
      </c>
      <c r="G72" s="20">
        <v>3300109</v>
      </c>
      <c r="H72" s="20">
        <v>3859173</v>
      </c>
      <c r="I72" s="20">
        <v>12378184</v>
      </c>
      <c r="J72" s="20">
        <v>4497143</v>
      </c>
      <c r="K72" s="20">
        <v>4689365</v>
      </c>
      <c r="L72" s="20">
        <v>584398</v>
      </c>
      <c r="M72" s="20">
        <v>9770906</v>
      </c>
      <c r="N72" s="20"/>
      <c r="O72" s="20"/>
      <c r="P72" s="20"/>
      <c r="Q72" s="20"/>
      <c r="R72" s="20"/>
      <c r="S72" s="20"/>
      <c r="T72" s="20"/>
      <c r="U72" s="20"/>
      <c r="V72" s="20">
        <v>22149090</v>
      </c>
      <c r="W72" s="20">
        <v>24529205</v>
      </c>
      <c r="X72" s="20"/>
      <c r="Y72" s="19"/>
      <c r="Z72" s="22">
        <v>49058410</v>
      </c>
    </row>
    <row r="73" spans="1:26" ht="13.5" hidden="1">
      <c r="A73" s="38" t="s">
        <v>116</v>
      </c>
      <c r="B73" s="18">
        <v>27454613</v>
      </c>
      <c r="C73" s="18"/>
      <c r="D73" s="19">
        <v>27860920</v>
      </c>
      <c r="E73" s="20">
        <v>27860920</v>
      </c>
      <c r="F73" s="20">
        <v>2608025</v>
      </c>
      <c r="G73" s="20">
        <v>1811684</v>
      </c>
      <c r="H73" s="20">
        <v>1950951</v>
      </c>
      <c r="I73" s="20">
        <v>6370660</v>
      </c>
      <c r="J73" s="20">
        <v>2494152</v>
      </c>
      <c r="K73" s="20">
        <v>2583752</v>
      </c>
      <c r="L73" s="20">
        <v>-379049</v>
      </c>
      <c r="M73" s="20">
        <v>4698855</v>
      </c>
      <c r="N73" s="20"/>
      <c r="O73" s="20"/>
      <c r="P73" s="20"/>
      <c r="Q73" s="20"/>
      <c r="R73" s="20"/>
      <c r="S73" s="20"/>
      <c r="T73" s="20"/>
      <c r="U73" s="20"/>
      <c r="V73" s="20">
        <v>11069515</v>
      </c>
      <c r="W73" s="20">
        <v>13930460</v>
      </c>
      <c r="X73" s="20"/>
      <c r="Y73" s="19"/>
      <c r="Z73" s="22">
        <v>27860920</v>
      </c>
    </row>
    <row r="74" spans="1:26" ht="13.5" hidden="1">
      <c r="A74" s="38" t="s">
        <v>117</v>
      </c>
      <c r="B74" s="18">
        <v>-20895264</v>
      </c>
      <c r="C74" s="18"/>
      <c r="D74" s="19">
        <v>-21200360</v>
      </c>
      <c r="E74" s="20">
        <v>-21200360</v>
      </c>
      <c r="F74" s="20">
        <v>-1751670</v>
      </c>
      <c r="G74" s="20">
        <v>-1986575</v>
      </c>
      <c r="H74" s="20">
        <v>-2014972</v>
      </c>
      <c r="I74" s="20">
        <v>-5753217</v>
      </c>
      <c r="J74" s="20">
        <v>-1752777</v>
      </c>
      <c r="K74" s="20">
        <v>-2056172</v>
      </c>
      <c r="L74" s="20">
        <v>-1952741</v>
      </c>
      <c r="M74" s="20">
        <v>-5761690</v>
      </c>
      <c r="N74" s="20"/>
      <c r="O74" s="20"/>
      <c r="P74" s="20"/>
      <c r="Q74" s="20"/>
      <c r="R74" s="20"/>
      <c r="S74" s="20"/>
      <c r="T74" s="20"/>
      <c r="U74" s="20"/>
      <c r="V74" s="20">
        <v>-11514907</v>
      </c>
      <c r="W74" s="20">
        <v>-10600180</v>
      </c>
      <c r="X74" s="20"/>
      <c r="Y74" s="19"/>
      <c r="Z74" s="22">
        <v>-21200360</v>
      </c>
    </row>
    <row r="75" spans="1:26" ht="13.5" hidden="1">
      <c r="A75" s="39" t="s">
        <v>118</v>
      </c>
      <c r="B75" s="27">
        <v>2309189</v>
      </c>
      <c r="C75" s="27"/>
      <c r="D75" s="28">
        <v>2378960</v>
      </c>
      <c r="E75" s="29">
        <v>2378960</v>
      </c>
      <c r="F75" s="29">
        <v>240259</v>
      </c>
      <c r="G75" s="29">
        <v>238237</v>
      </c>
      <c r="H75" s="29">
        <v>233440</v>
      </c>
      <c r="I75" s="29">
        <v>711936</v>
      </c>
      <c r="J75" s="29">
        <v>229939</v>
      </c>
      <c r="K75" s="29">
        <v>222277</v>
      </c>
      <c r="L75" s="29">
        <v>240559</v>
      </c>
      <c r="M75" s="29">
        <v>692775</v>
      </c>
      <c r="N75" s="29"/>
      <c r="O75" s="29"/>
      <c r="P75" s="29"/>
      <c r="Q75" s="29"/>
      <c r="R75" s="29"/>
      <c r="S75" s="29"/>
      <c r="T75" s="29"/>
      <c r="U75" s="29"/>
      <c r="V75" s="29">
        <v>1404711</v>
      </c>
      <c r="W75" s="29">
        <v>1189480</v>
      </c>
      <c r="X75" s="29"/>
      <c r="Y75" s="28"/>
      <c r="Z75" s="30">
        <v>2378960</v>
      </c>
    </row>
    <row r="76" spans="1:26" ht="13.5" hidden="1">
      <c r="A76" s="41" t="s">
        <v>120</v>
      </c>
      <c r="B76" s="31">
        <v>467929298</v>
      </c>
      <c r="C76" s="31"/>
      <c r="D76" s="32">
        <v>498561489</v>
      </c>
      <c r="E76" s="33">
        <v>498561489</v>
      </c>
      <c r="F76" s="33">
        <v>40561410</v>
      </c>
      <c r="G76" s="33">
        <v>42512950</v>
      </c>
      <c r="H76" s="33">
        <v>40548711</v>
      </c>
      <c r="I76" s="33">
        <v>123623071</v>
      </c>
      <c r="J76" s="33">
        <v>47892654</v>
      </c>
      <c r="K76" s="33">
        <v>35359054</v>
      </c>
      <c r="L76" s="33">
        <v>37954295</v>
      </c>
      <c r="M76" s="33">
        <v>121206003</v>
      </c>
      <c r="N76" s="33"/>
      <c r="O76" s="33"/>
      <c r="P76" s="33"/>
      <c r="Q76" s="33"/>
      <c r="R76" s="33"/>
      <c r="S76" s="33"/>
      <c r="T76" s="33"/>
      <c r="U76" s="33"/>
      <c r="V76" s="33">
        <v>244829074</v>
      </c>
      <c r="W76" s="33">
        <v>245208000</v>
      </c>
      <c r="X76" s="33"/>
      <c r="Y76" s="32"/>
      <c r="Z76" s="34">
        <v>498561489</v>
      </c>
    </row>
    <row r="77" spans="1:26" ht="13.5" hidden="1">
      <c r="A77" s="36" t="s">
        <v>31</v>
      </c>
      <c r="B77" s="18">
        <v>66176730</v>
      </c>
      <c r="C77" s="18"/>
      <c r="D77" s="19">
        <v>81187030</v>
      </c>
      <c r="E77" s="20">
        <v>81187030</v>
      </c>
      <c r="F77" s="20">
        <v>5851502</v>
      </c>
      <c r="G77" s="20">
        <v>6687009</v>
      </c>
      <c r="H77" s="20">
        <v>6212754</v>
      </c>
      <c r="I77" s="20">
        <v>18751265</v>
      </c>
      <c r="J77" s="20">
        <v>7247360</v>
      </c>
      <c r="K77" s="20">
        <v>5412892</v>
      </c>
      <c r="L77" s="20">
        <v>5404191</v>
      </c>
      <c r="M77" s="20">
        <v>18064443</v>
      </c>
      <c r="N77" s="20"/>
      <c r="O77" s="20"/>
      <c r="P77" s="20"/>
      <c r="Q77" s="20"/>
      <c r="R77" s="20"/>
      <c r="S77" s="20"/>
      <c r="T77" s="20"/>
      <c r="U77" s="20"/>
      <c r="V77" s="20">
        <v>36815708</v>
      </c>
      <c r="W77" s="20">
        <v>39070000</v>
      </c>
      <c r="X77" s="20"/>
      <c r="Y77" s="19"/>
      <c r="Z77" s="22">
        <v>81187030</v>
      </c>
    </row>
    <row r="78" spans="1:26" ht="13.5" hidden="1">
      <c r="A78" s="37" t="s">
        <v>32</v>
      </c>
      <c r="B78" s="18">
        <v>399443379</v>
      </c>
      <c r="C78" s="18"/>
      <c r="D78" s="19">
        <v>415067459</v>
      </c>
      <c r="E78" s="20">
        <v>415067459</v>
      </c>
      <c r="F78" s="20">
        <v>34469649</v>
      </c>
      <c r="G78" s="20">
        <v>35587704</v>
      </c>
      <c r="H78" s="20">
        <v>34102517</v>
      </c>
      <c r="I78" s="20">
        <v>104159870</v>
      </c>
      <c r="J78" s="20">
        <v>40415355</v>
      </c>
      <c r="K78" s="20">
        <v>29723885</v>
      </c>
      <c r="L78" s="20">
        <v>32309544</v>
      </c>
      <c r="M78" s="20">
        <v>102448784</v>
      </c>
      <c r="N78" s="20"/>
      <c r="O78" s="20"/>
      <c r="P78" s="20"/>
      <c r="Q78" s="20"/>
      <c r="R78" s="20"/>
      <c r="S78" s="20"/>
      <c r="T78" s="20"/>
      <c r="U78" s="20"/>
      <c r="V78" s="20">
        <v>206608654</v>
      </c>
      <c r="W78" s="20">
        <v>205005000</v>
      </c>
      <c r="X78" s="20"/>
      <c r="Y78" s="19"/>
      <c r="Z78" s="22">
        <v>415067459</v>
      </c>
    </row>
    <row r="79" spans="1:26" ht="13.5" hidden="1">
      <c r="A79" s="38" t="s">
        <v>113</v>
      </c>
      <c r="B79" s="18">
        <v>286933364</v>
      </c>
      <c r="C79" s="18"/>
      <c r="D79" s="19">
        <v>297015732</v>
      </c>
      <c r="E79" s="20">
        <v>297015732</v>
      </c>
      <c r="F79" s="20">
        <v>25146554</v>
      </c>
      <c r="G79" s="20">
        <v>25801199</v>
      </c>
      <c r="H79" s="20">
        <v>25312709</v>
      </c>
      <c r="I79" s="20">
        <v>76260462</v>
      </c>
      <c r="J79" s="20">
        <v>30538335</v>
      </c>
      <c r="K79" s="20">
        <v>21629194</v>
      </c>
      <c r="L79" s="20">
        <v>23432351</v>
      </c>
      <c r="M79" s="20">
        <v>75599880</v>
      </c>
      <c r="N79" s="20"/>
      <c r="O79" s="20"/>
      <c r="P79" s="20"/>
      <c r="Q79" s="20"/>
      <c r="R79" s="20"/>
      <c r="S79" s="20"/>
      <c r="T79" s="20"/>
      <c r="U79" s="20"/>
      <c r="V79" s="20">
        <v>151860342</v>
      </c>
      <c r="W79" s="20">
        <v>147700000</v>
      </c>
      <c r="X79" s="20"/>
      <c r="Y79" s="19"/>
      <c r="Z79" s="22">
        <v>297015732</v>
      </c>
    </row>
    <row r="80" spans="1:26" ht="13.5" hidden="1">
      <c r="A80" s="38" t="s">
        <v>114</v>
      </c>
      <c r="B80" s="18">
        <v>47834739</v>
      </c>
      <c r="C80" s="18"/>
      <c r="D80" s="19">
        <v>43233616</v>
      </c>
      <c r="E80" s="20">
        <v>43233616</v>
      </c>
      <c r="F80" s="20">
        <v>3744172</v>
      </c>
      <c r="G80" s="20">
        <v>3454829</v>
      </c>
      <c r="H80" s="20">
        <v>2921915</v>
      </c>
      <c r="I80" s="20">
        <v>10120916</v>
      </c>
      <c r="J80" s="20">
        <v>4031232</v>
      </c>
      <c r="K80" s="20">
        <v>2684315</v>
      </c>
      <c r="L80" s="20">
        <v>3635131</v>
      </c>
      <c r="M80" s="20">
        <v>10350678</v>
      </c>
      <c r="N80" s="20"/>
      <c r="O80" s="20"/>
      <c r="P80" s="20"/>
      <c r="Q80" s="20"/>
      <c r="R80" s="20"/>
      <c r="S80" s="20"/>
      <c r="T80" s="20"/>
      <c r="U80" s="20"/>
      <c r="V80" s="20">
        <v>20471594</v>
      </c>
      <c r="W80" s="20">
        <v>20000000</v>
      </c>
      <c r="X80" s="20"/>
      <c r="Y80" s="19"/>
      <c r="Z80" s="22">
        <v>43233616</v>
      </c>
    </row>
    <row r="81" spans="1:26" ht="13.5" hidden="1">
      <c r="A81" s="38" t="s">
        <v>115</v>
      </c>
      <c r="B81" s="18">
        <v>41817667</v>
      </c>
      <c r="C81" s="18"/>
      <c r="D81" s="19">
        <v>48300685</v>
      </c>
      <c r="E81" s="20">
        <v>48300685</v>
      </c>
      <c r="F81" s="20">
        <v>3579833</v>
      </c>
      <c r="G81" s="20">
        <v>4012581</v>
      </c>
      <c r="H81" s="20">
        <v>3701525</v>
      </c>
      <c r="I81" s="20">
        <v>11293939</v>
      </c>
      <c r="J81" s="20">
        <v>3784368</v>
      </c>
      <c r="K81" s="20">
        <v>3470478</v>
      </c>
      <c r="L81" s="20">
        <v>3362496</v>
      </c>
      <c r="M81" s="20">
        <v>10617342</v>
      </c>
      <c r="N81" s="20"/>
      <c r="O81" s="20"/>
      <c r="P81" s="20"/>
      <c r="Q81" s="20"/>
      <c r="R81" s="20"/>
      <c r="S81" s="20"/>
      <c r="T81" s="20"/>
      <c r="U81" s="20"/>
      <c r="V81" s="20">
        <v>21911281</v>
      </c>
      <c r="W81" s="20">
        <v>24420000</v>
      </c>
      <c r="X81" s="20"/>
      <c r="Y81" s="19"/>
      <c r="Z81" s="22">
        <v>48300685</v>
      </c>
    </row>
    <row r="82" spans="1:26" ht="13.5" hidden="1">
      <c r="A82" s="38" t="s">
        <v>116</v>
      </c>
      <c r="B82" s="18">
        <v>22857609</v>
      </c>
      <c r="C82" s="18"/>
      <c r="D82" s="19">
        <v>26517426</v>
      </c>
      <c r="E82" s="20">
        <v>26517426</v>
      </c>
      <c r="F82" s="20">
        <v>1999090</v>
      </c>
      <c r="G82" s="20">
        <v>2319095</v>
      </c>
      <c r="H82" s="20">
        <v>2166368</v>
      </c>
      <c r="I82" s="20">
        <v>6484553</v>
      </c>
      <c r="J82" s="20">
        <v>2061420</v>
      </c>
      <c r="K82" s="20">
        <v>1939898</v>
      </c>
      <c r="L82" s="20">
        <v>1879566</v>
      </c>
      <c r="M82" s="20">
        <v>5880884</v>
      </c>
      <c r="N82" s="20"/>
      <c r="O82" s="20"/>
      <c r="P82" s="20"/>
      <c r="Q82" s="20"/>
      <c r="R82" s="20"/>
      <c r="S82" s="20"/>
      <c r="T82" s="20"/>
      <c r="U82" s="20"/>
      <c r="V82" s="20">
        <v>12365437</v>
      </c>
      <c r="W82" s="20">
        <v>12885000</v>
      </c>
      <c r="X82" s="20"/>
      <c r="Y82" s="19"/>
      <c r="Z82" s="22">
        <v>26517426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2309189</v>
      </c>
      <c r="C84" s="27"/>
      <c r="D84" s="28">
        <v>2307000</v>
      </c>
      <c r="E84" s="29">
        <v>2307000</v>
      </c>
      <c r="F84" s="29">
        <v>240259</v>
      </c>
      <c r="G84" s="29">
        <v>238237</v>
      </c>
      <c r="H84" s="29">
        <v>233440</v>
      </c>
      <c r="I84" s="29">
        <v>711936</v>
      </c>
      <c r="J84" s="29">
        <v>229939</v>
      </c>
      <c r="K84" s="29">
        <v>222277</v>
      </c>
      <c r="L84" s="29">
        <v>240560</v>
      </c>
      <c r="M84" s="29">
        <v>692776</v>
      </c>
      <c r="N84" s="29"/>
      <c r="O84" s="29"/>
      <c r="P84" s="29"/>
      <c r="Q84" s="29"/>
      <c r="R84" s="29"/>
      <c r="S84" s="29"/>
      <c r="T84" s="29"/>
      <c r="U84" s="29"/>
      <c r="V84" s="29">
        <v>1404712</v>
      </c>
      <c r="W84" s="29">
        <v>1133000</v>
      </c>
      <c r="X84" s="29"/>
      <c r="Y84" s="28"/>
      <c r="Z84" s="30">
        <v>2307000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30150008</v>
      </c>
      <c r="C5" s="18">
        <v>0</v>
      </c>
      <c r="D5" s="63">
        <v>32426480</v>
      </c>
      <c r="E5" s="64">
        <v>32426480</v>
      </c>
      <c r="F5" s="64">
        <v>32736531</v>
      </c>
      <c r="G5" s="64">
        <v>161948</v>
      </c>
      <c r="H5" s="64">
        <v>4796</v>
      </c>
      <c r="I5" s="64">
        <v>32903275</v>
      </c>
      <c r="J5" s="64">
        <v>-94641</v>
      </c>
      <c r="K5" s="64">
        <v>-402378</v>
      </c>
      <c r="L5" s="64">
        <v>44016</v>
      </c>
      <c r="M5" s="64">
        <v>-453003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32450272</v>
      </c>
      <c r="W5" s="64">
        <v>16213240</v>
      </c>
      <c r="X5" s="64">
        <v>16237032</v>
      </c>
      <c r="Y5" s="65">
        <v>100.15</v>
      </c>
      <c r="Z5" s="66">
        <v>32426480</v>
      </c>
    </row>
    <row r="6" spans="1:26" ht="13.5">
      <c r="A6" s="62" t="s">
        <v>32</v>
      </c>
      <c r="B6" s="18">
        <v>276237128</v>
      </c>
      <c r="C6" s="18">
        <v>0</v>
      </c>
      <c r="D6" s="63">
        <v>316034220</v>
      </c>
      <c r="E6" s="64">
        <v>316034220</v>
      </c>
      <c r="F6" s="64">
        <v>11523334</v>
      </c>
      <c r="G6" s="64">
        <v>22151043</v>
      </c>
      <c r="H6" s="64">
        <v>23738977</v>
      </c>
      <c r="I6" s="64">
        <v>57413354</v>
      </c>
      <c r="J6" s="64">
        <v>20830093</v>
      </c>
      <c r="K6" s="64">
        <v>21783594</v>
      </c>
      <c r="L6" s="64">
        <v>23876876</v>
      </c>
      <c r="M6" s="64">
        <v>66490563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123903917</v>
      </c>
      <c r="W6" s="64">
        <v>158017110</v>
      </c>
      <c r="X6" s="64">
        <v>-34113193</v>
      </c>
      <c r="Y6" s="65">
        <v>-21.59</v>
      </c>
      <c r="Z6" s="66">
        <v>316034220</v>
      </c>
    </row>
    <row r="7" spans="1:26" ht="13.5">
      <c r="A7" s="62" t="s">
        <v>33</v>
      </c>
      <c r="B7" s="18">
        <v>4556735</v>
      </c>
      <c r="C7" s="18">
        <v>0</v>
      </c>
      <c r="D7" s="63">
        <v>4213600</v>
      </c>
      <c r="E7" s="64">
        <v>4213600</v>
      </c>
      <c r="F7" s="64">
        <v>254408</v>
      </c>
      <c r="G7" s="64">
        <v>268192</v>
      </c>
      <c r="H7" s="64">
        <v>234247</v>
      </c>
      <c r="I7" s="64">
        <v>756847</v>
      </c>
      <c r="J7" s="64">
        <v>260384</v>
      </c>
      <c r="K7" s="64">
        <v>218219</v>
      </c>
      <c r="L7" s="64">
        <v>136315</v>
      </c>
      <c r="M7" s="64">
        <v>614918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1371765</v>
      </c>
      <c r="W7" s="64">
        <v>2106800</v>
      </c>
      <c r="X7" s="64">
        <v>-735035</v>
      </c>
      <c r="Y7" s="65">
        <v>-34.89</v>
      </c>
      <c r="Z7" s="66">
        <v>4213600</v>
      </c>
    </row>
    <row r="8" spans="1:26" ht="13.5">
      <c r="A8" s="62" t="s">
        <v>34</v>
      </c>
      <c r="B8" s="18">
        <v>78431168</v>
      </c>
      <c r="C8" s="18">
        <v>0</v>
      </c>
      <c r="D8" s="63">
        <v>81015740</v>
      </c>
      <c r="E8" s="64">
        <v>81015740</v>
      </c>
      <c r="F8" s="64">
        <v>22406907</v>
      </c>
      <c r="G8" s="64">
        <v>1907488</v>
      </c>
      <c r="H8" s="64">
        <v>811453</v>
      </c>
      <c r="I8" s="64">
        <v>25125848</v>
      </c>
      <c r="J8" s="64">
        <v>698562</v>
      </c>
      <c r="K8" s="64">
        <v>1010614</v>
      </c>
      <c r="L8" s="64">
        <v>22598795</v>
      </c>
      <c r="M8" s="64">
        <v>24307971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49433819</v>
      </c>
      <c r="W8" s="64">
        <v>40507870</v>
      </c>
      <c r="X8" s="64">
        <v>8925949</v>
      </c>
      <c r="Y8" s="65">
        <v>22.04</v>
      </c>
      <c r="Z8" s="66">
        <v>81015740</v>
      </c>
    </row>
    <row r="9" spans="1:26" ht="13.5">
      <c r="A9" s="62" t="s">
        <v>35</v>
      </c>
      <c r="B9" s="18">
        <v>22815992</v>
      </c>
      <c r="C9" s="18">
        <v>0</v>
      </c>
      <c r="D9" s="63">
        <v>22975980</v>
      </c>
      <c r="E9" s="64">
        <v>22975980</v>
      </c>
      <c r="F9" s="64">
        <v>1706833</v>
      </c>
      <c r="G9" s="64">
        <v>1995635</v>
      </c>
      <c r="H9" s="64">
        <v>2040099</v>
      </c>
      <c r="I9" s="64">
        <v>5742567</v>
      </c>
      <c r="J9" s="64">
        <v>1628958</v>
      </c>
      <c r="K9" s="64">
        <v>1998339</v>
      </c>
      <c r="L9" s="64">
        <v>2101034</v>
      </c>
      <c r="M9" s="64">
        <v>5728331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11470898</v>
      </c>
      <c r="W9" s="64">
        <v>11487990</v>
      </c>
      <c r="X9" s="64">
        <v>-17092</v>
      </c>
      <c r="Y9" s="65">
        <v>-0.15</v>
      </c>
      <c r="Z9" s="66">
        <v>22975980</v>
      </c>
    </row>
    <row r="10" spans="1:26" ht="25.5">
      <c r="A10" s="67" t="s">
        <v>105</v>
      </c>
      <c r="B10" s="68">
        <f>SUM(B5:B9)</f>
        <v>412191031</v>
      </c>
      <c r="C10" s="68">
        <f>SUM(C5:C9)</f>
        <v>0</v>
      </c>
      <c r="D10" s="69">
        <f aca="true" t="shared" si="0" ref="D10:Z10">SUM(D5:D9)</f>
        <v>456666020</v>
      </c>
      <c r="E10" s="70">
        <f t="shared" si="0"/>
        <v>456666020</v>
      </c>
      <c r="F10" s="70">
        <f t="shared" si="0"/>
        <v>68628013</v>
      </c>
      <c r="G10" s="70">
        <f t="shared" si="0"/>
        <v>26484306</v>
      </c>
      <c r="H10" s="70">
        <f t="shared" si="0"/>
        <v>26829572</v>
      </c>
      <c r="I10" s="70">
        <f t="shared" si="0"/>
        <v>121941891</v>
      </c>
      <c r="J10" s="70">
        <f t="shared" si="0"/>
        <v>23323356</v>
      </c>
      <c r="K10" s="70">
        <f t="shared" si="0"/>
        <v>24608388</v>
      </c>
      <c r="L10" s="70">
        <f t="shared" si="0"/>
        <v>48757036</v>
      </c>
      <c r="M10" s="70">
        <f t="shared" si="0"/>
        <v>96688780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218630671</v>
      </c>
      <c r="W10" s="70">
        <f t="shared" si="0"/>
        <v>228333010</v>
      </c>
      <c r="X10" s="70">
        <f t="shared" si="0"/>
        <v>-9702339</v>
      </c>
      <c r="Y10" s="71">
        <f>+IF(W10&lt;&gt;0,(X10/W10)*100,0)</f>
        <v>-4.2492055791670245</v>
      </c>
      <c r="Z10" s="72">
        <f t="shared" si="0"/>
        <v>456666020</v>
      </c>
    </row>
    <row r="11" spans="1:26" ht="13.5">
      <c r="A11" s="62" t="s">
        <v>36</v>
      </c>
      <c r="B11" s="18">
        <v>118506677</v>
      </c>
      <c r="C11" s="18">
        <v>0</v>
      </c>
      <c r="D11" s="63">
        <v>128954200</v>
      </c>
      <c r="E11" s="64">
        <v>128954200</v>
      </c>
      <c r="F11" s="64">
        <v>10337347</v>
      </c>
      <c r="G11" s="64">
        <v>11516037</v>
      </c>
      <c r="H11" s="64">
        <v>10771716</v>
      </c>
      <c r="I11" s="64">
        <v>32625100</v>
      </c>
      <c r="J11" s="64">
        <v>10632615</v>
      </c>
      <c r="K11" s="64">
        <v>10740582</v>
      </c>
      <c r="L11" s="64">
        <v>8859260</v>
      </c>
      <c r="M11" s="64">
        <v>30232457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62857557</v>
      </c>
      <c r="W11" s="64">
        <v>64477100</v>
      </c>
      <c r="X11" s="64">
        <v>-1619543</v>
      </c>
      <c r="Y11" s="65">
        <v>-2.51</v>
      </c>
      <c r="Z11" s="66">
        <v>128954200</v>
      </c>
    </row>
    <row r="12" spans="1:26" ht="13.5">
      <c r="A12" s="62" t="s">
        <v>37</v>
      </c>
      <c r="B12" s="18">
        <v>7099118</v>
      </c>
      <c r="C12" s="18">
        <v>0</v>
      </c>
      <c r="D12" s="63">
        <v>7967430</v>
      </c>
      <c r="E12" s="64">
        <v>7967430</v>
      </c>
      <c r="F12" s="64">
        <v>601188</v>
      </c>
      <c r="G12" s="64">
        <v>601188</v>
      </c>
      <c r="H12" s="64">
        <v>517829</v>
      </c>
      <c r="I12" s="64">
        <v>1720205</v>
      </c>
      <c r="J12" s="64">
        <v>607398</v>
      </c>
      <c r="K12" s="64">
        <v>601188</v>
      </c>
      <c r="L12" s="64">
        <v>601188</v>
      </c>
      <c r="M12" s="64">
        <v>1809774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3529979</v>
      </c>
      <c r="W12" s="64">
        <v>3983715</v>
      </c>
      <c r="X12" s="64">
        <v>-453736</v>
      </c>
      <c r="Y12" s="65">
        <v>-11.39</v>
      </c>
      <c r="Z12" s="66">
        <v>7967430</v>
      </c>
    </row>
    <row r="13" spans="1:26" ht="13.5">
      <c r="A13" s="62" t="s">
        <v>106</v>
      </c>
      <c r="B13" s="18">
        <v>16753806</v>
      </c>
      <c r="C13" s="18">
        <v>0</v>
      </c>
      <c r="D13" s="63">
        <v>17367310</v>
      </c>
      <c r="E13" s="64">
        <v>17367310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1443934</v>
      </c>
      <c r="L13" s="64">
        <v>1479186</v>
      </c>
      <c r="M13" s="64">
        <v>2923120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2923120</v>
      </c>
      <c r="W13" s="64">
        <v>8683655</v>
      </c>
      <c r="X13" s="64">
        <v>-5760535</v>
      </c>
      <c r="Y13" s="65">
        <v>-66.34</v>
      </c>
      <c r="Z13" s="66">
        <v>17367310</v>
      </c>
    </row>
    <row r="14" spans="1:26" ht="13.5">
      <c r="A14" s="62" t="s">
        <v>38</v>
      </c>
      <c r="B14" s="18">
        <v>7080722</v>
      </c>
      <c r="C14" s="18">
        <v>0</v>
      </c>
      <c r="D14" s="63">
        <v>6697650</v>
      </c>
      <c r="E14" s="64">
        <v>6697650</v>
      </c>
      <c r="F14" s="64">
        <v>-40143</v>
      </c>
      <c r="G14" s="64">
        <v>337759</v>
      </c>
      <c r="H14" s="64">
        <v>1145028</v>
      </c>
      <c r="I14" s="64">
        <v>1442644</v>
      </c>
      <c r="J14" s="64">
        <v>328511</v>
      </c>
      <c r="K14" s="64">
        <v>328513</v>
      </c>
      <c r="L14" s="64">
        <v>1090397</v>
      </c>
      <c r="M14" s="64">
        <v>1747421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3190065</v>
      </c>
      <c r="W14" s="64">
        <v>3348825</v>
      </c>
      <c r="X14" s="64">
        <v>-158760</v>
      </c>
      <c r="Y14" s="65">
        <v>-4.74</v>
      </c>
      <c r="Z14" s="66">
        <v>6697650</v>
      </c>
    </row>
    <row r="15" spans="1:26" ht="13.5">
      <c r="A15" s="62" t="s">
        <v>39</v>
      </c>
      <c r="B15" s="18">
        <v>176527517</v>
      </c>
      <c r="C15" s="18">
        <v>0</v>
      </c>
      <c r="D15" s="63">
        <v>201454720</v>
      </c>
      <c r="E15" s="64">
        <v>201454720</v>
      </c>
      <c r="F15" s="64">
        <v>19020798</v>
      </c>
      <c r="G15" s="64">
        <v>18309392</v>
      </c>
      <c r="H15" s="64">
        <v>11618393</v>
      </c>
      <c r="I15" s="64">
        <v>48948583</v>
      </c>
      <c r="J15" s="64">
        <v>12587307</v>
      </c>
      <c r="K15" s="64">
        <v>12185813</v>
      </c>
      <c r="L15" s="64">
        <v>14894559</v>
      </c>
      <c r="M15" s="64">
        <v>39667679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88616262</v>
      </c>
      <c r="W15" s="64">
        <v>100727360</v>
      </c>
      <c r="X15" s="64">
        <v>-12111098</v>
      </c>
      <c r="Y15" s="65">
        <v>-12.02</v>
      </c>
      <c r="Z15" s="66">
        <v>201454720</v>
      </c>
    </row>
    <row r="16" spans="1:26" ht="13.5">
      <c r="A16" s="73" t="s">
        <v>40</v>
      </c>
      <c r="B16" s="18">
        <v>0</v>
      </c>
      <c r="C16" s="18">
        <v>0</v>
      </c>
      <c r="D16" s="63">
        <v>86790</v>
      </c>
      <c r="E16" s="64">
        <v>86790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43395</v>
      </c>
      <c r="X16" s="64">
        <v>-43395</v>
      </c>
      <c r="Y16" s="65">
        <v>-100</v>
      </c>
      <c r="Z16" s="66">
        <v>86790</v>
      </c>
    </row>
    <row r="17" spans="1:26" ht="13.5">
      <c r="A17" s="62" t="s">
        <v>41</v>
      </c>
      <c r="B17" s="18">
        <v>77123880</v>
      </c>
      <c r="C17" s="18">
        <v>0</v>
      </c>
      <c r="D17" s="63">
        <v>93779210</v>
      </c>
      <c r="E17" s="64">
        <v>93889210</v>
      </c>
      <c r="F17" s="64">
        <v>3418274</v>
      </c>
      <c r="G17" s="64">
        <v>6200585</v>
      </c>
      <c r="H17" s="64">
        <v>5458451</v>
      </c>
      <c r="I17" s="64">
        <v>15077310</v>
      </c>
      <c r="J17" s="64">
        <v>6490600</v>
      </c>
      <c r="K17" s="64">
        <v>7462268</v>
      </c>
      <c r="L17" s="64">
        <v>9222950</v>
      </c>
      <c r="M17" s="64">
        <v>23175818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38253128</v>
      </c>
      <c r="W17" s="64">
        <v>46944605</v>
      </c>
      <c r="X17" s="64">
        <v>-8691477</v>
      </c>
      <c r="Y17" s="65">
        <v>-18.51</v>
      </c>
      <c r="Z17" s="66">
        <v>93889210</v>
      </c>
    </row>
    <row r="18" spans="1:26" ht="13.5">
      <c r="A18" s="74" t="s">
        <v>42</v>
      </c>
      <c r="B18" s="75">
        <f>SUM(B11:B17)</f>
        <v>403091720</v>
      </c>
      <c r="C18" s="75">
        <f>SUM(C11:C17)</f>
        <v>0</v>
      </c>
      <c r="D18" s="76">
        <f aca="true" t="shared" si="1" ref="D18:Z18">SUM(D11:D17)</f>
        <v>456307310</v>
      </c>
      <c r="E18" s="77">
        <f t="shared" si="1"/>
        <v>456417310</v>
      </c>
      <c r="F18" s="77">
        <f t="shared" si="1"/>
        <v>33337464</v>
      </c>
      <c r="G18" s="77">
        <f t="shared" si="1"/>
        <v>36964961</v>
      </c>
      <c r="H18" s="77">
        <f t="shared" si="1"/>
        <v>29511417</v>
      </c>
      <c r="I18" s="77">
        <f t="shared" si="1"/>
        <v>99813842</v>
      </c>
      <c r="J18" s="77">
        <f t="shared" si="1"/>
        <v>30646431</v>
      </c>
      <c r="K18" s="77">
        <f t="shared" si="1"/>
        <v>32762298</v>
      </c>
      <c r="L18" s="77">
        <f t="shared" si="1"/>
        <v>36147540</v>
      </c>
      <c r="M18" s="77">
        <f t="shared" si="1"/>
        <v>99556269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199370111</v>
      </c>
      <c r="W18" s="77">
        <f t="shared" si="1"/>
        <v>228208655</v>
      </c>
      <c r="X18" s="77">
        <f t="shared" si="1"/>
        <v>-28838544</v>
      </c>
      <c r="Y18" s="71">
        <f>+IF(W18&lt;&gt;0,(X18/W18)*100,0)</f>
        <v>-12.636919489315602</v>
      </c>
      <c r="Z18" s="78">
        <f t="shared" si="1"/>
        <v>456417310</v>
      </c>
    </row>
    <row r="19" spans="1:26" ht="13.5">
      <c r="A19" s="74" t="s">
        <v>43</v>
      </c>
      <c r="B19" s="79">
        <f>+B10-B18</f>
        <v>9099311</v>
      </c>
      <c r="C19" s="79">
        <f>+C10-C18</f>
        <v>0</v>
      </c>
      <c r="D19" s="80">
        <f aca="true" t="shared" si="2" ref="D19:Z19">+D10-D18</f>
        <v>358710</v>
      </c>
      <c r="E19" s="81">
        <f t="shared" si="2"/>
        <v>248710</v>
      </c>
      <c r="F19" s="81">
        <f t="shared" si="2"/>
        <v>35290549</v>
      </c>
      <c r="G19" s="81">
        <f t="shared" si="2"/>
        <v>-10480655</v>
      </c>
      <c r="H19" s="81">
        <f t="shared" si="2"/>
        <v>-2681845</v>
      </c>
      <c r="I19" s="81">
        <f t="shared" si="2"/>
        <v>22128049</v>
      </c>
      <c r="J19" s="81">
        <f t="shared" si="2"/>
        <v>-7323075</v>
      </c>
      <c r="K19" s="81">
        <f t="shared" si="2"/>
        <v>-8153910</v>
      </c>
      <c r="L19" s="81">
        <f t="shared" si="2"/>
        <v>12609496</v>
      </c>
      <c r="M19" s="81">
        <f t="shared" si="2"/>
        <v>-2867489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19260560</v>
      </c>
      <c r="W19" s="81">
        <f>IF(E10=E18,0,W10-W18)</f>
        <v>124355</v>
      </c>
      <c r="X19" s="81">
        <f t="shared" si="2"/>
        <v>19136205</v>
      </c>
      <c r="Y19" s="82">
        <f>+IF(W19&lt;&gt;0,(X19/W19)*100,0)</f>
        <v>15388.367978770455</v>
      </c>
      <c r="Z19" s="83">
        <f t="shared" si="2"/>
        <v>248710</v>
      </c>
    </row>
    <row r="20" spans="1:26" ht="13.5">
      <c r="A20" s="62" t="s">
        <v>44</v>
      </c>
      <c r="B20" s="18">
        <v>24405389</v>
      </c>
      <c r="C20" s="18">
        <v>0</v>
      </c>
      <c r="D20" s="63">
        <v>25065260</v>
      </c>
      <c r="E20" s="64">
        <v>26091260</v>
      </c>
      <c r="F20" s="64">
        <v>1473186</v>
      </c>
      <c r="G20" s="64">
        <v>793378</v>
      </c>
      <c r="H20" s="64">
        <v>1129673</v>
      </c>
      <c r="I20" s="64">
        <v>3396237</v>
      </c>
      <c r="J20" s="64">
        <v>1088004</v>
      </c>
      <c r="K20" s="64">
        <v>1601722</v>
      </c>
      <c r="L20" s="64">
        <v>1415127</v>
      </c>
      <c r="M20" s="64">
        <v>4104853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7501090</v>
      </c>
      <c r="W20" s="64">
        <v>13045630</v>
      </c>
      <c r="X20" s="64">
        <v>-5544540</v>
      </c>
      <c r="Y20" s="65">
        <v>-42.5</v>
      </c>
      <c r="Z20" s="66">
        <v>26091260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33504700</v>
      </c>
      <c r="C22" s="90">
        <f>SUM(C19:C21)</f>
        <v>0</v>
      </c>
      <c r="D22" s="91">
        <f aca="true" t="shared" si="3" ref="D22:Z22">SUM(D19:D21)</f>
        <v>25423970</v>
      </c>
      <c r="E22" s="92">
        <f t="shared" si="3"/>
        <v>26339970</v>
      </c>
      <c r="F22" s="92">
        <f t="shared" si="3"/>
        <v>36763735</v>
      </c>
      <c r="G22" s="92">
        <f t="shared" si="3"/>
        <v>-9687277</v>
      </c>
      <c r="H22" s="92">
        <f t="shared" si="3"/>
        <v>-1552172</v>
      </c>
      <c r="I22" s="92">
        <f t="shared" si="3"/>
        <v>25524286</v>
      </c>
      <c r="J22" s="92">
        <f t="shared" si="3"/>
        <v>-6235071</v>
      </c>
      <c r="K22" s="92">
        <f t="shared" si="3"/>
        <v>-6552188</v>
      </c>
      <c r="L22" s="92">
        <f t="shared" si="3"/>
        <v>14024623</v>
      </c>
      <c r="M22" s="92">
        <f t="shared" si="3"/>
        <v>1237364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26761650</v>
      </c>
      <c r="W22" s="92">
        <f t="shared" si="3"/>
        <v>13169985</v>
      </c>
      <c r="X22" s="92">
        <f t="shared" si="3"/>
        <v>13591665</v>
      </c>
      <c r="Y22" s="93">
        <f>+IF(W22&lt;&gt;0,(X22/W22)*100,0)</f>
        <v>103.20182597018903</v>
      </c>
      <c r="Z22" s="94">
        <f t="shared" si="3"/>
        <v>26339970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33504700</v>
      </c>
      <c r="C24" s="79">
        <f>SUM(C22:C23)</f>
        <v>0</v>
      </c>
      <c r="D24" s="80">
        <f aca="true" t="shared" si="4" ref="D24:Z24">SUM(D22:D23)</f>
        <v>25423970</v>
      </c>
      <c r="E24" s="81">
        <f t="shared" si="4"/>
        <v>26339970</v>
      </c>
      <c r="F24" s="81">
        <f t="shared" si="4"/>
        <v>36763735</v>
      </c>
      <c r="G24" s="81">
        <f t="shared" si="4"/>
        <v>-9687277</v>
      </c>
      <c r="H24" s="81">
        <f t="shared" si="4"/>
        <v>-1552172</v>
      </c>
      <c r="I24" s="81">
        <f t="shared" si="4"/>
        <v>25524286</v>
      </c>
      <c r="J24" s="81">
        <f t="shared" si="4"/>
        <v>-6235071</v>
      </c>
      <c r="K24" s="81">
        <f t="shared" si="4"/>
        <v>-6552188</v>
      </c>
      <c r="L24" s="81">
        <f t="shared" si="4"/>
        <v>14024623</v>
      </c>
      <c r="M24" s="81">
        <f t="shared" si="4"/>
        <v>1237364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26761650</v>
      </c>
      <c r="W24" s="81">
        <f t="shared" si="4"/>
        <v>13169985</v>
      </c>
      <c r="X24" s="81">
        <f t="shared" si="4"/>
        <v>13591665</v>
      </c>
      <c r="Y24" s="82">
        <f>+IF(W24&lt;&gt;0,(X24/W24)*100,0)</f>
        <v>103.20182597018903</v>
      </c>
      <c r="Z24" s="83">
        <f t="shared" si="4"/>
        <v>26339970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52169195</v>
      </c>
      <c r="C27" s="21">
        <v>0</v>
      </c>
      <c r="D27" s="103">
        <v>53909730</v>
      </c>
      <c r="E27" s="104">
        <v>57311372</v>
      </c>
      <c r="F27" s="104">
        <v>2144707</v>
      </c>
      <c r="G27" s="104">
        <v>2020024</v>
      </c>
      <c r="H27" s="104">
        <v>3107881</v>
      </c>
      <c r="I27" s="104">
        <v>7272612</v>
      </c>
      <c r="J27" s="104">
        <v>4463625</v>
      </c>
      <c r="K27" s="104">
        <v>3215913</v>
      </c>
      <c r="L27" s="104">
        <v>3345126</v>
      </c>
      <c r="M27" s="104">
        <v>11024664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18297276</v>
      </c>
      <c r="W27" s="104">
        <v>28655686</v>
      </c>
      <c r="X27" s="104">
        <v>-10358410</v>
      </c>
      <c r="Y27" s="105">
        <v>-36.15</v>
      </c>
      <c r="Z27" s="106">
        <v>57311372</v>
      </c>
    </row>
    <row r="28" spans="1:26" ht="13.5">
      <c r="A28" s="107" t="s">
        <v>44</v>
      </c>
      <c r="B28" s="18">
        <v>24069938</v>
      </c>
      <c r="C28" s="18">
        <v>0</v>
      </c>
      <c r="D28" s="63">
        <v>25065360</v>
      </c>
      <c r="E28" s="64">
        <v>26091360</v>
      </c>
      <c r="F28" s="64">
        <v>1506741</v>
      </c>
      <c r="G28" s="64">
        <v>816637</v>
      </c>
      <c r="H28" s="64">
        <v>1237576</v>
      </c>
      <c r="I28" s="64">
        <v>3560954</v>
      </c>
      <c r="J28" s="64">
        <v>1233888</v>
      </c>
      <c r="K28" s="64">
        <v>1422617</v>
      </c>
      <c r="L28" s="64">
        <v>1490335</v>
      </c>
      <c r="M28" s="64">
        <v>4146840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7707794</v>
      </c>
      <c r="W28" s="64">
        <v>13045680</v>
      </c>
      <c r="X28" s="64">
        <v>-5337886</v>
      </c>
      <c r="Y28" s="65">
        <v>-40.92</v>
      </c>
      <c r="Z28" s="66">
        <v>26091360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28099259</v>
      </c>
      <c r="C31" s="18">
        <v>0</v>
      </c>
      <c r="D31" s="63">
        <v>28844370</v>
      </c>
      <c r="E31" s="64">
        <v>31220012</v>
      </c>
      <c r="F31" s="64">
        <v>637966</v>
      </c>
      <c r="G31" s="64">
        <v>1203387</v>
      </c>
      <c r="H31" s="64">
        <v>1870305</v>
      </c>
      <c r="I31" s="64">
        <v>3711658</v>
      </c>
      <c r="J31" s="64">
        <v>3229737</v>
      </c>
      <c r="K31" s="64">
        <v>1793296</v>
      </c>
      <c r="L31" s="64">
        <v>1854791</v>
      </c>
      <c r="M31" s="64">
        <v>6877824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10589482</v>
      </c>
      <c r="W31" s="64">
        <v>15610006</v>
      </c>
      <c r="X31" s="64">
        <v>-5020524</v>
      </c>
      <c r="Y31" s="65">
        <v>-32.16</v>
      </c>
      <c r="Z31" s="66">
        <v>31220012</v>
      </c>
    </row>
    <row r="32" spans="1:26" ht="13.5">
      <c r="A32" s="74" t="s">
        <v>50</v>
      </c>
      <c r="B32" s="21">
        <f>SUM(B28:B31)</f>
        <v>52169197</v>
      </c>
      <c r="C32" s="21">
        <f>SUM(C28:C31)</f>
        <v>0</v>
      </c>
      <c r="D32" s="103">
        <f aca="true" t="shared" si="5" ref="D32:Z32">SUM(D28:D31)</f>
        <v>53909730</v>
      </c>
      <c r="E32" s="104">
        <f t="shared" si="5"/>
        <v>57311372</v>
      </c>
      <c r="F32" s="104">
        <f t="shared" si="5"/>
        <v>2144707</v>
      </c>
      <c r="G32" s="104">
        <f t="shared" si="5"/>
        <v>2020024</v>
      </c>
      <c r="H32" s="104">
        <f t="shared" si="5"/>
        <v>3107881</v>
      </c>
      <c r="I32" s="104">
        <f t="shared" si="5"/>
        <v>7272612</v>
      </c>
      <c r="J32" s="104">
        <f t="shared" si="5"/>
        <v>4463625</v>
      </c>
      <c r="K32" s="104">
        <f t="shared" si="5"/>
        <v>3215913</v>
      </c>
      <c r="L32" s="104">
        <f t="shared" si="5"/>
        <v>3345126</v>
      </c>
      <c r="M32" s="104">
        <f t="shared" si="5"/>
        <v>11024664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18297276</v>
      </c>
      <c r="W32" s="104">
        <f t="shared" si="5"/>
        <v>28655686</v>
      </c>
      <c r="X32" s="104">
        <f t="shared" si="5"/>
        <v>-10358410</v>
      </c>
      <c r="Y32" s="105">
        <f>+IF(W32&lt;&gt;0,(X32/W32)*100,0)</f>
        <v>-36.14783467406782</v>
      </c>
      <c r="Z32" s="106">
        <f t="shared" si="5"/>
        <v>57311372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130314256</v>
      </c>
      <c r="C35" s="18">
        <v>0</v>
      </c>
      <c r="D35" s="63">
        <v>140812951</v>
      </c>
      <c r="E35" s="64">
        <v>137411309</v>
      </c>
      <c r="F35" s="64">
        <v>167673249</v>
      </c>
      <c r="G35" s="64">
        <v>158329584</v>
      </c>
      <c r="H35" s="64">
        <v>145344365</v>
      </c>
      <c r="I35" s="64">
        <v>145344365</v>
      </c>
      <c r="J35" s="64">
        <v>132282169</v>
      </c>
      <c r="K35" s="64">
        <v>122877916</v>
      </c>
      <c r="L35" s="64">
        <v>138256393</v>
      </c>
      <c r="M35" s="64">
        <v>138256393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138256393</v>
      </c>
      <c r="W35" s="64">
        <v>68705655</v>
      </c>
      <c r="X35" s="64">
        <v>69550738</v>
      </c>
      <c r="Y35" s="65">
        <v>101.23</v>
      </c>
      <c r="Z35" s="66">
        <v>137411309</v>
      </c>
    </row>
    <row r="36" spans="1:26" ht="13.5">
      <c r="A36" s="62" t="s">
        <v>53</v>
      </c>
      <c r="B36" s="18">
        <v>501428698</v>
      </c>
      <c r="C36" s="18">
        <v>0</v>
      </c>
      <c r="D36" s="63">
        <v>527891547</v>
      </c>
      <c r="E36" s="64">
        <v>531293189</v>
      </c>
      <c r="F36" s="64">
        <v>496512027</v>
      </c>
      <c r="G36" s="64">
        <v>503783939</v>
      </c>
      <c r="H36" s="64">
        <v>506905420</v>
      </c>
      <c r="I36" s="64">
        <v>506905420</v>
      </c>
      <c r="J36" s="64">
        <v>511191667</v>
      </c>
      <c r="K36" s="64">
        <v>506571160</v>
      </c>
      <c r="L36" s="64">
        <v>508477130</v>
      </c>
      <c r="M36" s="64">
        <v>508477130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508477130</v>
      </c>
      <c r="W36" s="64">
        <v>265646595</v>
      </c>
      <c r="X36" s="64">
        <v>242830535</v>
      </c>
      <c r="Y36" s="65">
        <v>91.41</v>
      </c>
      <c r="Z36" s="66">
        <v>531293189</v>
      </c>
    </row>
    <row r="37" spans="1:26" ht="13.5">
      <c r="A37" s="62" t="s">
        <v>54</v>
      </c>
      <c r="B37" s="18">
        <v>75115562</v>
      </c>
      <c r="C37" s="18">
        <v>0</v>
      </c>
      <c r="D37" s="63">
        <v>80174111</v>
      </c>
      <c r="E37" s="64">
        <v>80174111</v>
      </c>
      <c r="F37" s="64">
        <v>75813234</v>
      </c>
      <c r="G37" s="64">
        <v>70976896</v>
      </c>
      <c r="H37" s="64">
        <v>63022025</v>
      </c>
      <c r="I37" s="64">
        <v>63022025</v>
      </c>
      <c r="J37" s="64">
        <v>60037989</v>
      </c>
      <c r="K37" s="64">
        <v>58069784</v>
      </c>
      <c r="L37" s="64">
        <v>61688252</v>
      </c>
      <c r="M37" s="64">
        <v>61688252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61688252</v>
      </c>
      <c r="W37" s="64">
        <v>40087056</v>
      </c>
      <c r="X37" s="64">
        <v>21601196</v>
      </c>
      <c r="Y37" s="65">
        <v>53.89</v>
      </c>
      <c r="Z37" s="66">
        <v>80174111</v>
      </c>
    </row>
    <row r="38" spans="1:26" ht="13.5">
      <c r="A38" s="62" t="s">
        <v>55</v>
      </c>
      <c r="B38" s="18">
        <v>81554983</v>
      </c>
      <c r="C38" s="18">
        <v>0</v>
      </c>
      <c r="D38" s="63">
        <v>85719811</v>
      </c>
      <c r="E38" s="64">
        <v>85719811</v>
      </c>
      <c r="F38" s="64">
        <v>88498134</v>
      </c>
      <c r="G38" s="64">
        <v>88942684</v>
      </c>
      <c r="H38" s="64">
        <v>88575046</v>
      </c>
      <c r="I38" s="64">
        <v>88575046</v>
      </c>
      <c r="J38" s="64">
        <v>89009985</v>
      </c>
      <c r="K38" s="64">
        <v>89423723</v>
      </c>
      <c r="L38" s="64">
        <v>89056743</v>
      </c>
      <c r="M38" s="64">
        <v>89056743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89056743</v>
      </c>
      <c r="W38" s="64">
        <v>42859906</v>
      </c>
      <c r="X38" s="64">
        <v>46196837</v>
      </c>
      <c r="Y38" s="65">
        <v>107.79</v>
      </c>
      <c r="Z38" s="66">
        <v>85719811</v>
      </c>
    </row>
    <row r="39" spans="1:26" ht="13.5">
      <c r="A39" s="62" t="s">
        <v>56</v>
      </c>
      <c r="B39" s="18">
        <v>475072409</v>
      </c>
      <c r="C39" s="18">
        <v>0</v>
      </c>
      <c r="D39" s="63">
        <v>502810576</v>
      </c>
      <c r="E39" s="64">
        <v>502810576</v>
      </c>
      <c r="F39" s="64">
        <v>499873908</v>
      </c>
      <c r="G39" s="64">
        <v>502193943</v>
      </c>
      <c r="H39" s="64">
        <v>500652714</v>
      </c>
      <c r="I39" s="64">
        <v>500652714</v>
      </c>
      <c r="J39" s="64">
        <v>494425862</v>
      </c>
      <c r="K39" s="64">
        <v>481955569</v>
      </c>
      <c r="L39" s="64">
        <v>495988528</v>
      </c>
      <c r="M39" s="64">
        <v>495988528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495988528</v>
      </c>
      <c r="W39" s="64">
        <v>251405288</v>
      </c>
      <c r="X39" s="64">
        <v>244583240</v>
      </c>
      <c r="Y39" s="65">
        <v>97.29</v>
      </c>
      <c r="Z39" s="66">
        <v>502810576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55536839</v>
      </c>
      <c r="C42" s="18">
        <v>0</v>
      </c>
      <c r="D42" s="63">
        <v>61158883</v>
      </c>
      <c r="E42" s="64">
        <v>61048889</v>
      </c>
      <c r="F42" s="64">
        <v>17077918</v>
      </c>
      <c r="G42" s="64">
        <v>-1287601</v>
      </c>
      <c r="H42" s="64">
        <v>-7117104</v>
      </c>
      <c r="I42" s="64">
        <v>8673213</v>
      </c>
      <c r="J42" s="64">
        <v>-2946941</v>
      </c>
      <c r="K42" s="64">
        <v>-4554102</v>
      </c>
      <c r="L42" s="64">
        <v>18937992</v>
      </c>
      <c r="M42" s="64">
        <v>11436949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20110162</v>
      </c>
      <c r="W42" s="64">
        <v>7034460</v>
      </c>
      <c r="X42" s="64">
        <v>13075702</v>
      </c>
      <c r="Y42" s="65">
        <v>185.88</v>
      </c>
      <c r="Z42" s="66">
        <v>61048889</v>
      </c>
    </row>
    <row r="43" spans="1:26" ht="13.5">
      <c r="A43" s="62" t="s">
        <v>59</v>
      </c>
      <c r="B43" s="18">
        <v>-55115997</v>
      </c>
      <c r="C43" s="18">
        <v>0</v>
      </c>
      <c r="D43" s="63">
        <v>-53909730</v>
      </c>
      <c r="E43" s="64">
        <v>-57311372</v>
      </c>
      <c r="F43" s="64">
        <v>-2011869</v>
      </c>
      <c r="G43" s="64">
        <v>-1639057</v>
      </c>
      <c r="H43" s="64">
        <v>-2817717</v>
      </c>
      <c r="I43" s="64">
        <v>-6468643</v>
      </c>
      <c r="J43" s="64">
        <v>-4051513</v>
      </c>
      <c r="K43" s="64">
        <v>-2988779</v>
      </c>
      <c r="L43" s="64">
        <v>-3152021</v>
      </c>
      <c r="M43" s="64">
        <v>-10192313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-16660956</v>
      </c>
      <c r="W43" s="64">
        <v>-24077019</v>
      </c>
      <c r="X43" s="64">
        <v>7416063</v>
      </c>
      <c r="Y43" s="65">
        <v>-30.8</v>
      </c>
      <c r="Z43" s="66">
        <v>-57311372</v>
      </c>
    </row>
    <row r="44" spans="1:26" ht="13.5">
      <c r="A44" s="62" t="s">
        <v>60</v>
      </c>
      <c r="B44" s="18">
        <v>-3053895</v>
      </c>
      <c r="C44" s="18">
        <v>0</v>
      </c>
      <c r="D44" s="63">
        <v>-997604</v>
      </c>
      <c r="E44" s="64">
        <v>-997613</v>
      </c>
      <c r="F44" s="64">
        <v>99100</v>
      </c>
      <c r="G44" s="64">
        <v>38641</v>
      </c>
      <c r="H44" s="64">
        <v>-648542</v>
      </c>
      <c r="I44" s="64">
        <v>-510801</v>
      </c>
      <c r="J44" s="64">
        <v>121212</v>
      </c>
      <c r="K44" s="64">
        <v>60310</v>
      </c>
      <c r="L44" s="64">
        <v>-708643</v>
      </c>
      <c r="M44" s="64">
        <v>-527121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-1037922</v>
      </c>
      <c r="W44" s="64">
        <v>-547471</v>
      </c>
      <c r="X44" s="64">
        <v>-490451</v>
      </c>
      <c r="Y44" s="65">
        <v>89.58</v>
      </c>
      <c r="Z44" s="66">
        <v>-997613</v>
      </c>
    </row>
    <row r="45" spans="1:26" ht="13.5">
      <c r="A45" s="74" t="s">
        <v>61</v>
      </c>
      <c r="B45" s="21">
        <v>71282130</v>
      </c>
      <c r="C45" s="21">
        <v>0</v>
      </c>
      <c r="D45" s="103">
        <v>93812249</v>
      </c>
      <c r="E45" s="104">
        <v>90300606</v>
      </c>
      <c r="F45" s="104">
        <v>86447278</v>
      </c>
      <c r="G45" s="104">
        <v>83559261</v>
      </c>
      <c r="H45" s="104">
        <v>72975898</v>
      </c>
      <c r="I45" s="104">
        <v>72975898</v>
      </c>
      <c r="J45" s="104">
        <v>66098656</v>
      </c>
      <c r="K45" s="104">
        <v>58616085</v>
      </c>
      <c r="L45" s="104">
        <v>73693413</v>
      </c>
      <c r="M45" s="104">
        <v>73693413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73693413</v>
      </c>
      <c r="W45" s="104">
        <v>69970672</v>
      </c>
      <c r="X45" s="104">
        <v>3722741</v>
      </c>
      <c r="Y45" s="105">
        <v>5.32</v>
      </c>
      <c r="Z45" s="106">
        <v>90300606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19217538</v>
      </c>
      <c r="C49" s="56">
        <v>0</v>
      </c>
      <c r="D49" s="133">
        <v>3389955</v>
      </c>
      <c r="E49" s="58">
        <v>1986222</v>
      </c>
      <c r="F49" s="58">
        <v>0</v>
      </c>
      <c r="G49" s="58">
        <v>0</v>
      </c>
      <c r="H49" s="58">
        <v>0</v>
      </c>
      <c r="I49" s="58">
        <v>1464422</v>
      </c>
      <c r="J49" s="58">
        <v>0</v>
      </c>
      <c r="K49" s="58">
        <v>0</v>
      </c>
      <c r="L49" s="58">
        <v>0</v>
      </c>
      <c r="M49" s="58">
        <v>1950545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1093855</v>
      </c>
      <c r="W49" s="58">
        <v>853971</v>
      </c>
      <c r="X49" s="58">
        <v>15149508</v>
      </c>
      <c r="Y49" s="58">
        <v>45106016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21173717</v>
      </c>
      <c r="C51" s="56">
        <v>0</v>
      </c>
      <c r="D51" s="133">
        <v>741415</v>
      </c>
      <c r="E51" s="58">
        <v>46655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21961787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99.64522059723154</v>
      </c>
      <c r="C58" s="5">
        <f>IF(C67=0,0,+(C76/C67)*100)</f>
        <v>0</v>
      </c>
      <c r="D58" s="6">
        <f aca="true" t="shared" si="6" ref="D58:Z58">IF(D67=0,0,+(D76/D67)*100)</f>
        <v>90.33430569519352</v>
      </c>
      <c r="E58" s="7">
        <f t="shared" si="6"/>
        <v>90.33430626634235</v>
      </c>
      <c r="F58" s="7">
        <f t="shared" si="6"/>
        <v>63.692592003281966</v>
      </c>
      <c r="G58" s="7">
        <f t="shared" si="6"/>
        <v>130.01002833804145</v>
      </c>
      <c r="H58" s="7">
        <f t="shared" si="6"/>
        <v>116.27810265839497</v>
      </c>
      <c r="I58" s="7">
        <f t="shared" si="6"/>
        <v>93.92201195775947</v>
      </c>
      <c r="J58" s="7">
        <f t="shared" si="6"/>
        <v>137.1661169977401</v>
      </c>
      <c r="K58" s="7">
        <f t="shared" si="6"/>
        <v>123.83912096598306</v>
      </c>
      <c r="L58" s="7">
        <f t="shared" si="6"/>
        <v>114.56914301360659</v>
      </c>
      <c r="M58" s="7">
        <f t="shared" si="6"/>
        <v>124.655992493542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106.90891249539081</v>
      </c>
      <c r="W58" s="7">
        <f t="shared" si="6"/>
        <v>86.05313420495597</v>
      </c>
      <c r="X58" s="7">
        <f t="shared" si="6"/>
        <v>0</v>
      </c>
      <c r="Y58" s="7">
        <f t="shared" si="6"/>
        <v>0</v>
      </c>
      <c r="Z58" s="8">
        <f t="shared" si="6"/>
        <v>90.33430626634235</v>
      </c>
    </row>
    <row r="59" spans="1:26" ht="13.5">
      <c r="A59" s="36" t="s">
        <v>31</v>
      </c>
      <c r="B59" s="9">
        <f aca="true" t="shared" si="7" ref="B59:Z66">IF(B68=0,0,+(B77/B68)*100)</f>
        <v>98.8231371588846</v>
      </c>
      <c r="C59" s="9">
        <f t="shared" si="7"/>
        <v>0</v>
      </c>
      <c r="D59" s="2">
        <f t="shared" si="7"/>
        <v>89.99992907031537</v>
      </c>
      <c r="E59" s="10">
        <f t="shared" si="7"/>
        <v>90</v>
      </c>
      <c r="F59" s="10">
        <f t="shared" si="7"/>
        <v>8.28222904336334</v>
      </c>
      <c r="G59" s="10">
        <f t="shared" si="7"/>
        <v>3673.864261855033</v>
      </c>
      <c r="H59" s="10">
        <f t="shared" si="7"/>
        <v>-12129.483181572492</v>
      </c>
      <c r="I59" s="10">
        <f t="shared" si="7"/>
        <v>31.991923175150344</v>
      </c>
      <c r="J59" s="10">
        <f t="shared" si="7"/>
        <v>-2081.887139163693</v>
      </c>
      <c r="K59" s="10">
        <f t="shared" si="7"/>
        <v>-501.79223350242205</v>
      </c>
      <c r="L59" s="10">
        <f t="shared" si="7"/>
        <v>20757.14587514524</v>
      </c>
      <c r="M59" s="10">
        <f t="shared" si="7"/>
        <v>-1246.2047331094218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54.52046890872118</v>
      </c>
      <c r="W59" s="10">
        <f t="shared" si="7"/>
        <v>36.51642731495987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3.5">
      <c r="A60" s="37" t="s">
        <v>32</v>
      </c>
      <c r="B60" s="12">
        <f t="shared" si="7"/>
        <v>99.73228942635112</v>
      </c>
      <c r="C60" s="12">
        <f t="shared" si="7"/>
        <v>0</v>
      </c>
      <c r="D60" s="3">
        <f t="shared" si="7"/>
        <v>90.3704238104342</v>
      </c>
      <c r="E60" s="13">
        <f t="shared" si="7"/>
        <v>90.37041843126988</v>
      </c>
      <c r="F60" s="13">
        <f t="shared" si="7"/>
        <v>221.56716970973852</v>
      </c>
      <c r="G60" s="13">
        <f t="shared" si="7"/>
        <v>109.36687270211158</v>
      </c>
      <c r="H60" s="13">
        <f t="shared" si="7"/>
        <v>104.41301661819715</v>
      </c>
      <c r="I60" s="13">
        <f t="shared" si="7"/>
        <v>129.83810351856468</v>
      </c>
      <c r="J60" s="13">
        <f t="shared" si="7"/>
        <v>122.71622119017904</v>
      </c>
      <c r="K60" s="13">
        <f t="shared" si="7"/>
        <v>112.01656622869487</v>
      </c>
      <c r="L60" s="13">
        <f t="shared" si="7"/>
        <v>107.0091455850422</v>
      </c>
      <c r="M60" s="13">
        <f t="shared" si="7"/>
        <v>113.57036937707987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121.10834881838319</v>
      </c>
      <c r="W60" s="13">
        <f t="shared" si="7"/>
        <v>91.16316897581534</v>
      </c>
      <c r="X60" s="13">
        <f t="shared" si="7"/>
        <v>0</v>
      </c>
      <c r="Y60" s="13">
        <f t="shared" si="7"/>
        <v>0</v>
      </c>
      <c r="Z60" s="14">
        <f t="shared" si="7"/>
        <v>90.37041843126988</v>
      </c>
    </row>
    <row r="61" spans="1:26" ht="13.5">
      <c r="A61" s="38" t="s">
        <v>113</v>
      </c>
      <c r="B61" s="12">
        <f t="shared" si="7"/>
        <v>99.63942002175004</v>
      </c>
      <c r="C61" s="12">
        <f t="shared" si="7"/>
        <v>0</v>
      </c>
      <c r="D61" s="3">
        <f t="shared" si="7"/>
        <v>90.00000115239303</v>
      </c>
      <c r="E61" s="13">
        <f t="shared" si="7"/>
        <v>90.00000038413101</v>
      </c>
      <c r="F61" s="13">
        <f t="shared" si="7"/>
        <v>238.83898332644216</v>
      </c>
      <c r="G61" s="13">
        <f t="shared" si="7"/>
        <v>105.08333061445647</v>
      </c>
      <c r="H61" s="13">
        <f t="shared" si="7"/>
        <v>109.9028208624743</v>
      </c>
      <c r="I61" s="13">
        <f t="shared" si="7"/>
        <v>132.16692814868526</v>
      </c>
      <c r="J61" s="13">
        <f t="shared" si="7"/>
        <v>123.22454875540596</v>
      </c>
      <c r="K61" s="13">
        <f t="shared" si="7"/>
        <v>110.81304276344596</v>
      </c>
      <c r="L61" s="13">
        <f t="shared" si="7"/>
        <v>105.88481247106894</v>
      </c>
      <c r="M61" s="13">
        <f t="shared" si="7"/>
        <v>112.927215040962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121.7068841884788</v>
      </c>
      <c r="W61" s="13">
        <f t="shared" si="7"/>
        <v>90.50118456400266</v>
      </c>
      <c r="X61" s="13">
        <f t="shared" si="7"/>
        <v>0</v>
      </c>
      <c r="Y61" s="13">
        <f t="shared" si="7"/>
        <v>0</v>
      </c>
      <c r="Z61" s="14">
        <f t="shared" si="7"/>
        <v>90.00000038413101</v>
      </c>
    </row>
    <row r="62" spans="1:26" ht="13.5">
      <c r="A62" s="38" t="s">
        <v>114</v>
      </c>
      <c r="B62" s="12">
        <f t="shared" si="7"/>
        <v>102.14049900013305</v>
      </c>
      <c r="C62" s="12">
        <f t="shared" si="7"/>
        <v>0</v>
      </c>
      <c r="D62" s="3">
        <f t="shared" si="7"/>
        <v>90.0000175490012</v>
      </c>
      <c r="E62" s="13">
        <f t="shared" si="7"/>
        <v>90</v>
      </c>
      <c r="F62" s="13">
        <f t="shared" si="7"/>
        <v>254.96402028682888</v>
      </c>
      <c r="G62" s="13">
        <f t="shared" si="7"/>
        <v>155.50073000191526</v>
      </c>
      <c r="H62" s="13">
        <f t="shared" si="7"/>
        <v>69.2086764207234</v>
      </c>
      <c r="I62" s="13">
        <f t="shared" si="7"/>
        <v>126.91798333016884</v>
      </c>
      <c r="J62" s="13">
        <f t="shared" si="7"/>
        <v>125.49072032462361</v>
      </c>
      <c r="K62" s="13">
        <f t="shared" si="7"/>
        <v>115.11424479821655</v>
      </c>
      <c r="L62" s="13">
        <f t="shared" si="7"/>
        <v>115.6210017395979</v>
      </c>
      <c r="M62" s="13">
        <f t="shared" si="7"/>
        <v>118.32987900943141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122.50636625439597</v>
      </c>
      <c r="W62" s="13">
        <f t="shared" si="7"/>
        <v>90.44334041728015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3.5">
      <c r="A63" s="38" t="s">
        <v>115</v>
      </c>
      <c r="B63" s="12">
        <f t="shared" si="7"/>
        <v>97.93042432447425</v>
      </c>
      <c r="C63" s="12">
        <f t="shared" si="7"/>
        <v>0</v>
      </c>
      <c r="D63" s="3">
        <f t="shared" si="7"/>
        <v>100.00003416905139</v>
      </c>
      <c r="E63" s="13">
        <f t="shared" si="7"/>
        <v>100</v>
      </c>
      <c r="F63" s="13">
        <f t="shared" si="7"/>
        <v>98.38943714087559</v>
      </c>
      <c r="G63" s="13">
        <f t="shared" si="7"/>
        <v>92.01233494708923</v>
      </c>
      <c r="H63" s="13">
        <f t="shared" si="7"/>
        <v>89.38189806134403</v>
      </c>
      <c r="I63" s="13">
        <f t="shared" si="7"/>
        <v>93.21075076773984</v>
      </c>
      <c r="J63" s="13">
        <f t="shared" si="7"/>
        <v>98.62252446134495</v>
      </c>
      <c r="K63" s="13">
        <f t="shared" si="7"/>
        <v>96.02696998279136</v>
      </c>
      <c r="L63" s="13">
        <f t="shared" si="7"/>
        <v>94.22859575785726</v>
      </c>
      <c r="M63" s="13">
        <f t="shared" si="7"/>
        <v>96.28719624343549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94.7405918874733</v>
      </c>
      <c r="W63" s="13">
        <f t="shared" si="7"/>
        <v>100.50758125827532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97.9199363892562</v>
      </c>
      <c r="C64" s="12">
        <f t="shared" si="7"/>
        <v>0</v>
      </c>
      <c r="D64" s="3">
        <f t="shared" si="7"/>
        <v>90.00003058138266</v>
      </c>
      <c r="E64" s="13">
        <f t="shared" si="7"/>
        <v>89.99997961241155</v>
      </c>
      <c r="F64" s="13">
        <f t="shared" si="7"/>
        <v>103.47498346765984</v>
      </c>
      <c r="G64" s="13">
        <f t="shared" si="7"/>
        <v>95.39138706227807</v>
      </c>
      <c r="H64" s="13">
        <f t="shared" si="7"/>
        <v>94.8408629343471</v>
      </c>
      <c r="I64" s="13">
        <f t="shared" si="7"/>
        <v>97.85844476849329</v>
      </c>
      <c r="J64" s="13">
        <f t="shared" si="7"/>
        <v>103.24549263829623</v>
      </c>
      <c r="K64" s="13">
        <f t="shared" si="7"/>
        <v>98.70816092178184</v>
      </c>
      <c r="L64" s="13">
        <f t="shared" si="7"/>
        <v>96.56201455318453</v>
      </c>
      <c r="M64" s="13">
        <f t="shared" si="7"/>
        <v>99.4936957450173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98.67704353895986</v>
      </c>
      <c r="W64" s="13">
        <f t="shared" si="7"/>
        <v>91.60447262915282</v>
      </c>
      <c r="X64" s="13">
        <f t="shared" si="7"/>
        <v>0</v>
      </c>
      <c r="Y64" s="13">
        <f t="shared" si="7"/>
        <v>0</v>
      </c>
      <c r="Z64" s="14">
        <f t="shared" si="7"/>
        <v>89.99997961241155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90</v>
      </c>
      <c r="E66" s="16">
        <f t="shared" si="7"/>
        <v>89.99976618032174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80.99981294425739</v>
      </c>
      <c r="X66" s="16">
        <f t="shared" si="7"/>
        <v>0</v>
      </c>
      <c r="Y66" s="16">
        <f t="shared" si="7"/>
        <v>0</v>
      </c>
      <c r="Z66" s="17">
        <f t="shared" si="7"/>
        <v>89.99976618032174</v>
      </c>
    </row>
    <row r="67" spans="1:26" ht="13.5" hidden="1">
      <c r="A67" s="40" t="s">
        <v>119</v>
      </c>
      <c r="B67" s="23">
        <v>307317728</v>
      </c>
      <c r="C67" s="23"/>
      <c r="D67" s="24">
        <v>350171420</v>
      </c>
      <c r="E67" s="25">
        <v>350171420</v>
      </c>
      <c r="F67" s="25">
        <v>44339315</v>
      </c>
      <c r="G67" s="25">
        <v>22381575</v>
      </c>
      <c r="H67" s="25">
        <v>23825504</v>
      </c>
      <c r="I67" s="25">
        <v>90546394</v>
      </c>
      <c r="J67" s="25">
        <v>20766743</v>
      </c>
      <c r="K67" s="25">
        <v>21476484</v>
      </c>
      <c r="L67" s="25">
        <v>24016519</v>
      </c>
      <c r="M67" s="25">
        <v>66259746</v>
      </c>
      <c r="N67" s="25"/>
      <c r="O67" s="25"/>
      <c r="P67" s="25"/>
      <c r="Q67" s="25"/>
      <c r="R67" s="25"/>
      <c r="S67" s="25"/>
      <c r="T67" s="25"/>
      <c r="U67" s="25"/>
      <c r="V67" s="25">
        <v>156806140</v>
      </c>
      <c r="W67" s="25">
        <v>175085710</v>
      </c>
      <c r="X67" s="25"/>
      <c r="Y67" s="24"/>
      <c r="Z67" s="26">
        <v>350171420</v>
      </c>
    </row>
    <row r="68" spans="1:26" ht="13.5" hidden="1">
      <c r="A68" s="36" t="s">
        <v>31</v>
      </c>
      <c r="B68" s="18">
        <v>29806702</v>
      </c>
      <c r="C68" s="18"/>
      <c r="D68" s="19">
        <v>32426480</v>
      </c>
      <c r="E68" s="20">
        <v>32426480</v>
      </c>
      <c r="F68" s="20">
        <v>32707789</v>
      </c>
      <c r="G68" s="20">
        <v>132623</v>
      </c>
      <c r="H68" s="20">
        <v>-24051</v>
      </c>
      <c r="I68" s="20">
        <v>32816361</v>
      </c>
      <c r="J68" s="20">
        <v>-140403</v>
      </c>
      <c r="K68" s="20">
        <v>-437443</v>
      </c>
      <c r="L68" s="20">
        <v>9467</v>
      </c>
      <c r="M68" s="20">
        <v>-568379</v>
      </c>
      <c r="N68" s="20"/>
      <c r="O68" s="20"/>
      <c r="P68" s="20"/>
      <c r="Q68" s="20"/>
      <c r="R68" s="20"/>
      <c r="S68" s="20"/>
      <c r="T68" s="20"/>
      <c r="U68" s="20"/>
      <c r="V68" s="20">
        <v>32247982</v>
      </c>
      <c r="W68" s="20">
        <v>16213240</v>
      </c>
      <c r="X68" s="20"/>
      <c r="Y68" s="19"/>
      <c r="Z68" s="22">
        <v>32426480</v>
      </c>
    </row>
    <row r="69" spans="1:26" ht="13.5" hidden="1">
      <c r="A69" s="37" t="s">
        <v>32</v>
      </c>
      <c r="B69" s="18">
        <v>276237128</v>
      </c>
      <c r="C69" s="18"/>
      <c r="D69" s="19">
        <v>316034220</v>
      </c>
      <c r="E69" s="20">
        <v>316034220</v>
      </c>
      <c r="F69" s="20">
        <v>11523334</v>
      </c>
      <c r="G69" s="20">
        <v>22151043</v>
      </c>
      <c r="H69" s="20">
        <v>23738977</v>
      </c>
      <c r="I69" s="20">
        <v>57413354</v>
      </c>
      <c r="J69" s="20">
        <v>20830093</v>
      </c>
      <c r="K69" s="20">
        <v>21783594</v>
      </c>
      <c r="L69" s="20">
        <v>23876876</v>
      </c>
      <c r="M69" s="20">
        <v>66490563</v>
      </c>
      <c r="N69" s="20"/>
      <c r="O69" s="20"/>
      <c r="P69" s="20"/>
      <c r="Q69" s="20"/>
      <c r="R69" s="20"/>
      <c r="S69" s="20"/>
      <c r="T69" s="20"/>
      <c r="U69" s="20"/>
      <c r="V69" s="20">
        <v>123903917</v>
      </c>
      <c r="W69" s="20">
        <v>158017110</v>
      </c>
      <c r="X69" s="20"/>
      <c r="Y69" s="19"/>
      <c r="Z69" s="22">
        <v>316034220</v>
      </c>
    </row>
    <row r="70" spans="1:26" ht="13.5" hidden="1">
      <c r="A70" s="38" t="s">
        <v>113</v>
      </c>
      <c r="B70" s="18">
        <v>228411462</v>
      </c>
      <c r="C70" s="18"/>
      <c r="D70" s="19">
        <v>260327850</v>
      </c>
      <c r="E70" s="20">
        <v>260327850</v>
      </c>
      <c r="F70" s="20">
        <v>8610040</v>
      </c>
      <c r="G70" s="20">
        <v>18573846</v>
      </c>
      <c r="H70" s="20">
        <v>18658017</v>
      </c>
      <c r="I70" s="20">
        <v>45841903</v>
      </c>
      <c r="J70" s="20">
        <v>17151175</v>
      </c>
      <c r="K70" s="20">
        <v>17699930</v>
      </c>
      <c r="L70" s="20">
        <v>19764657</v>
      </c>
      <c r="M70" s="20">
        <v>54615762</v>
      </c>
      <c r="N70" s="20"/>
      <c r="O70" s="20"/>
      <c r="P70" s="20"/>
      <c r="Q70" s="20"/>
      <c r="R70" s="20"/>
      <c r="S70" s="20"/>
      <c r="T70" s="20"/>
      <c r="U70" s="20"/>
      <c r="V70" s="20">
        <v>100457665</v>
      </c>
      <c r="W70" s="20">
        <v>130163925</v>
      </c>
      <c r="X70" s="20"/>
      <c r="Y70" s="19"/>
      <c r="Z70" s="22">
        <v>260327850</v>
      </c>
    </row>
    <row r="71" spans="1:26" ht="13.5" hidden="1">
      <c r="A71" s="38" t="s">
        <v>114</v>
      </c>
      <c r="B71" s="18">
        <v>25531897</v>
      </c>
      <c r="C71" s="18"/>
      <c r="D71" s="19">
        <v>34189980</v>
      </c>
      <c r="E71" s="20">
        <v>34189980</v>
      </c>
      <c r="F71" s="20">
        <v>1050731</v>
      </c>
      <c r="G71" s="20">
        <v>1676023</v>
      </c>
      <c r="H71" s="20">
        <v>3161488</v>
      </c>
      <c r="I71" s="20">
        <v>5888242</v>
      </c>
      <c r="J71" s="20">
        <v>1817736</v>
      </c>
      <c r="K71" s="20">
        <v>2154934</v>
      </c>
      <c r="L71" s="20">
        <v>2247071</v>
      </c>
      <c r="M71" s="20">
        <v>6219741</v>
      </c>
      <c r="N71" s="20"/>
      <c r="O71" s="20"/>
      <c r="P71" s="20"/>
      <c r="Q71" s="20"/>
      <c r="R71" s="20"/>
      <c r="S71" s="20"/>
      <c r="T71" s="20"/>
      <c r="U71" s="20"/>
      <c r="V71" s="20">
        <v>12107983</v>
      </c>
      <c r="W71" s="20">
        <v>17094990</v>
      </c>
      <c r="X71" s="20"/>
      <c r="Y71" s="19"/>
      <c r="Z71" s="22">
        <v>34189980</v>
      </c>
    </row>
    <row r="72" spans="1:26" ht="13.5" hidden="1">
      <c r="A72" s="38" t="s">
        <v>115</v>
      </c>
      <c r="B72" s="18">
        <v>12438830</v>
      </c>
      <c r="C72" s="18"/>
      <c r="D72" s="19">
        <v>11706500</v>
      </c>
      <c r="E72" s="20">
        <v>11706500</v>
      </c>
      <c r="F72" s="20">
        <v>1032372</v>
      </c>
      <c r="G72" s="20">
        <v>1054889</v>
      </c>
      <c r="H72" s="20">
        <v>1066151</v>
      </c>
      <c r="I72" s="20">
        <v>3153412</v>
      </c>
      <c r="J72" s="20">
        <v>1028766</v>
      </c>
      <c r="K72" s="20">
        <v>1057027</v>
      </c>
      <c r="L72" s="20">
        <v>1033440</v>
      </c>
      <c r="M72" s="20">
        <v>3119233</v>
      </c>
      <c r="N72" s="20"/>
      <c r="O72" s="20"/>
      <c r="P72" s="20"/>
      <c r="Q72" s="20"/>
      <c r="R72" s="20"/>
      <c r="S72" s="20"/>
      <c r="T72" s="20"/>
      <c r="U72" s="20"/>
      <c r="V72" s="20">
        <v>6272645</v>
      </c>
      <c r="W72" s="20">
        <v>5853250</v>
      </c>
      <c r="X72" s="20"/>
      <c r="Y72" s="19"/>
      <c r="Z72" s="22">
        <v>11706500</v>
      </c>
    </row>
    <row r="73" spans="1:26" ht="13.5" hidden="1">
      <c r="A73" s="38" t="s">
        <v>116</v>
      </c>
      <c r="B73" s="18">
        <v>9854939</v>
      </c>
      <c r="C73" s="18"/>
      <c r="D73" s="19">
        <v>9809890</v>
      </c>
      <c r="E73" s="20">
        <v>9809890</v>
      </c>
      <c r="F73" s="20">
        <v>830191</v>
      </c>
      <c r="G73" s="20">
        <v>846285</v>
      </c>
      <c r="H73" s="20">
        <v>853321</v>
      </c>
      <c r="I73" s="20">
        <v>2529797</v>
      </c>
      <c r="J73" s="20">
        <v>832416</v>
      </c>
      <c r="K73" s="20">
        <v>871703</v>
      </c>
      <c r="L73" s="20">
        <v>831708</v>
      </c>
      <c r="M73" s="20">
        <v>2535827</v>
      </c>
      <c r="N73" s="20"/>
      <c r="O73" s="20"/>
      <c r="P73" s="20"/>
      <c r="Q73" s="20"/>
      <c r="R73" s="20"/>
      <c r="S73" s="20"/>
      <c r="T73" s="20"/>
      <c r="U73" s="20"/>
      <c r="V73" s="20">
        <v>5065624</v>
      </c>
      <c r="W73" s="20">
        <v>4904945</v>
      </c>
      <c r="X73" s="20"/>
      <c r="Y73" s="19"/>
      <c r="Z73" s="22">
        <v>9809890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1273898</v>
      </c>
      <c r="C75" s="27"/>
      <c r="D75" s="28">
        <v>1710720</v>
      </c>
      <c r="E75" s="29">
        <v>1710720</v>
      </c>
      <c r="F75" s="29">
        <v>108192</v>
      </c>
      <c r="G75" s="29">
        <v>97909</v>
      </c>
      <c r="H75" s="29">
        <v>110578</v>
      </c>
      <c r="I75" s="29">
        <v>316679</v>
      </c>
      <c r="J75" s="29">
        <v>77053</v>
      </c>
      <c r="K75" s="29">
        <v>130333</v>
      </c>
      <c r="L75" s="29">
        <v>130176</v>
      </c>
      <c r="M75" s="29">
        <v>337562</v>
      </c>
      <c r="N75" s="29"/>
      <c r="O75" s="29"/>
      <c r="P75" s="29"/>
      <c r="Q75" s="29"/>
      <c r="R75" s="29"/>
      <c r="S75" s="29"/>
      <c r="T75" s="29"/>
      <c r="U75" s="29"/>
      <c r="V75" s="29">
        <v>654241</v>
      </c>
      <c r="W75" s="29">
        <v>855360</v>
      </c>
      <c r="X75" s="29"/>
      <c r="Y75" s="28"/>
      <c r="Z75" s="30">
        <v>1710720</v>
      </c>
    </row>
    <row r="76" spans="1:26" ht="13.5" hidden="1">
      <c r="A76" s="41" t="s">
        <v>120</v>
      </c>
      <c r="B76" s="31">
        <v>306227428</v>
      </c>
      <c r="C76" s="31"/>
      <c r="D76" s="32">
        <v>316324921</v>
      </c>
      <c r="E76" s="33">
        <v>316324923</v>
      </c>
      <c r="F76" s="33">
        <v>28240859</v>
      </c>
      <c r="G76" s="33">
        <v>29098292</v>
      </c>
      <c r="H76" s="33">
        <v>27703844</v>
      </c>
      <c r="I76" s="33">
        <v>85042995</v>
      </c>
      <c r="J76" s="33">
        <v>28484935</v>
      </c>
      <c r="K76" s="33">
        <v>26596289</v>
      </c>
      <c r="L76" s="33">
        <v>27515520</v>
      </c>
      <c r="M76" s="33">
        <v>82596744</v>
      </c>
      <c r="N76" s="33"/>
      <c r="O76" s="33"/>
      <c r="P76" s="33"/>
      <c r="Q76" s="33"/>
      <c r="R76" s="33"/>
      <c r="S76" s="33"/>
      <c r="T76" s="33"/>
      <c r="U76" s="33"/>
      <c r="V76" s="33">
        <v>167639739</v>
      </c>
      <c r="W76" s="33">
        <v>150666741</v>
      </c>
      <c r="X76" s="33"/>
      <c r="Y76" s="32"/>
      <c r="Z76" s="34">
        <v>316324923</v>
      </c>
    </row>
    <row r="77" spans="1:26" ht="13.5" hidden="1">
      <c r="A77" s="36" t="s">
        <v>31</v>
      </c>
      <c r="B77" s="18">
        <v>29455918</v>
      </c>
      <c r="C77" s="18"/>
      <c r="D77" s="19">
        <v>29183809</v>
      </c>
      <c r="E77" s="20">
        <v>29183832</v>
      </c>
      <c r="F77" s="20">
        <v>2708934</v>
      </c>
      <c r="G77" s="20">
        <v>4872389</v>
      </c>
      <c r="H77" s="20">
        <v>2917262</v>
      </c>
      <c r="I77" s="20">
        <v>10498585</v>
      </c>
      <c r="J77" s="20">
        <v>2923032</v>
      </c>
      <c r="K77" s="20">
        <v>2195055</v>
      </c>
      <c r="L77" s="20">
        <v>1965079</v>
      </c>
      <c r="M77" s="20">
        <v>7083166</v>
      </c>
      <c r="N77" s="20"/>
      <c r="O77" s="20"/>
      <c r="P77" s="20"/>
      <c r="Q77" s="20"/>
      <c r="R77" s="20"/>
      <c r="S77" s="20"/>
      <c r="T77" s="20"/>
      <c r="U77" s="20"/>
      <c r="V77" s="20">
        <v>17581751</v>
      </c>
      <c r="W77" s="20">
        <v>5920496</v>
      </c>
      <c r="X77" s="20"/>
      <c r="Y77" s="19"/>
      <c r="Z77" s="22">
        <v>29183832</v>
      </c>
    </row>
    <row r="78" spans="1:26" ht="13.5" hidden="1">
      <c r="A78" s="37" t="s">
        <v>32</v>
      </c>
      <c r="B78" s="18">
        <v>275497612</v>
      </c>
      <c r="C78" s="18"/>
      <c r="D78" s="19">
        <v>285601464</v>
      </c>
      <c r="E78" s="20">
        <v>285601447</v>
      </c>
      <c r="F78" s="20">
        <v>25531925</v>
      </c>
      <c r="G78" s="20">
        <v>24225903</v>
      </c>
      <c r="H78" s="20">
        <v>24786582</v>
      </c>
      <c r="I78" s="20">
        <v>74544410</v>
      </c>
      <c r="J78" s="20">
        <v>25561903</v>
      </c>
      <c r="K78" s="20">
        <v>24401234</v>
      </c>
      <c r="L78" s="20">
        <v>25550441</v>
      </c>
      <c r="M78" s="20">
        <v>75513578</v>
      </c>
      <c r="N78" s="20"/>
      <c r="O78" s="20"/>
      <c r="P78" s="20"/>
      <c r="Q78" s="20"/>
      <c r="R78" s="20"/>
      <c r="S78" s="20"/>
      <c r="T78" s="20"/>
      <c r="U78" s="20"/>
      <c r="V78" s="20">
        <v>150057988</v>
      </c>
      <c r="W78" s="20">
        <v>144053405</v>
      </c>
      <c r="X78" s="20"/>
      <c r="Y78" s="19"/>
      <c r="Z78" s="22">
        <v>285601447</v>
      </c>
    </row>
    <row r="79" spans="1:26" ht="13.5" hidden="1">
      <c r="A79" s="38" t="s">
        <v>113</v>
      </c>
      <c r="B79" s="18">
        <v>227587856</v>
      </c>
      <c r="C79" s="18"/>
      <c r="D79" s="19">
        <v>234295068</v>
      </c>
      <c r="E79" s="20">
        <v>234295066</v>
      </c>
      <c r="F79" s="20">
        <v>20564132</v>
      </c>
      <c r="G79" s="20">
        <v>19518016</v>
      </c>
      <c r="H79" s="20">
        <v>20505687</v>
      </c>
      <c r="I79" s="20">
        <v>60587835</v>
      </c>
      <c r="J79" s="20">
        <v>21134458</v>
      </c>
      <c r="K79" s="20">
        <v>19613831</v>
      </c>
      <c r="L79" s="20">
        <v>20927770</v>
      </c>
      <c r="M79" s="20">
        <v>61676059</v>
      </c>
      <c r="N79" s="20"/>
      <c r="O79" s="20"/>
      <c r="P79" s="20"/>
      <c r="Q79" s="20"/>
      <c r="R79" s="20"/>
      <c r="S79" s="20"/>
      <c r="T79" s="20"/>
      <c r="U79" s="20"/>
      <c r="V79" s="20">
        <v>122263894</v>
      </c>
      <c r="W79" s="20">
        <v>117799894</v>
      </c>
      <c r="X79" s="20"/>
      <c r="Y79" s="19"/>
      <c r="Z79" s="22">
        <v>234295066</v>
      </c>
    </row>
    <row r="80" spans="1:26" ht="13.5" hidden="1">
      <c r="A80" s="38" t="s">
        <v>114</v>
      </c>
      <c r="B80" s="18">
        <v>26078407</v>
      </c>
      <c r="C80" s="18"/>
      <c r="D80" s="19">
        <v>30770988</v>
      </c>
      <c r="E80" s="20">
        <v>30770982</v>
      </c>
      <c r="F80" s="20">
        <v>2678986</v>
      </c>
      <c r="G80" s="20">
        <v>2606228</v>
      </c>
      <c r="H80" s="20">
        <v>2188024</v>
      </c>
      <c r="I80" s="20">
        <v>7473238</v>
      </c>
      <c r="J80" s="20">
        <v>2281090</v>
      </c>
      <c r="K80" s="20">
        <v>2480636</v>
      </c>
      <c r="L80" s="20">
        <v>2598086</v>
      </c>
      <c r="M80" s="20">
        <v>7359812</v>
      </c>
      <c r="N80" s="20"/>
      <c r="O80" s="20"/>
      <c r="P80" s="20"/>
      <c r="Q80" s="20"/>
      <c r="R80" s="20"/>
      <c r="S80" s="20"/>
      <c r="T80" s="20"/>
      <c r="U80" s="20"/>
      <c r="V80" s="20">
        <v>14833050</v>
      </c>
      <c r="W80" s="20">
        <v>15461280</v>
      </c>
      <c r="X80" s="20"/>
      <c r="Y80" s="19"/>
      <c r="Z80" s="22">
        <v>30770982</v>
      </c>
    </row>
    <row r="81" spans="1:26" ht="13.5" hidden="1">
      <c r="A81" s="38" t="s">
        <v>115</v>
      </c>
      <c r="B81" s="18">
        <v>12181399</v>
      </c>
      <c r="C81" s="18"/>
      <c r="D81" s="19">
        <v>11706504</v>
      </c>
      <c r="E81" s="20">
        <v>11706500</v>
      </c>
      <c r="F81" s="20">
        <v>1015745</v>
      </c>
      <c r="G81" s="20">
        <v>970628</v>
      </c>
      <c r="H81" s="20">
        <v>952946</v>
      </c>
      <c r="I81" s="20">
        <v>2939319</v>
      </c>
      <c r="J81" s="20">
        <v>1014595</v>
      </c>
      <c r="K81" s="20">
        <v>1015031</v>
      </c>
      <c r="L81" s="20">
        <v>973796</v>
      </c>
      <c r="M81" s="20">
        <v>3003422</v>
      </c>
      <c r="N81" s="20"/>
      <c r="O81" s="20"/>
      <c r="P81" s="20"/>
      <c r="Q81" s="20"/>
      <c r="R81" s="20"/>
      <c r="S81" s="20"/>
      <c r="T81" s="20"/>
      <c r="U81" s="20"/>
      <c r="V81" s="20">
        <v>5942741</v>
      </c>
      <c r="W81" s="20">
        <v>5882960</v>
      </c>
      <c r="X81" s="20"/>
      <c r="Y81" s="19"/>
      <c r="Z81" s="22">
        <v>11706500</v>
      </c>
    </row>
    <row r="82" spans="1:26" ht="13.5" hidden="1">
      <c r="A82" s="38" t="s">
        <v>116</v>
      </c>
      <c r="B82" s="18">
        <v>9649950</v>
      </c>
      <c r="C82" s="18"/>
      <c r="D82" s="19">
        <v>8828904</v>
      </c>
      <c r="E82" s="20">
        <v>8828899</v>
      </c>
      <c r="F82" s="20">
        <v>859040</v>
      </c>
      <c r="G82" s="20">
        <v>807283</v>
      </c>
      <c r="H82" s="20">
        <v>809297</v>
      </c>
      <c r="I82" s="20">
        <v>2475620</v>
      </c>
      <c r="J82" s="20">
        <v>859432</v>
      </c>
      <c r="K82" s="20">
        <v>860442</v>
      </c>
      <c r="L82" s="20">
        <v>803114</v>
      </c>
      <c r="M82" s="20">
        <v>2522988</v>
      </c>
      <c r="N82" s="20"/>
      <c r="O82" s="20"/>
      <c r="P82" s="20"/>
      <c r="Q82" s="20"/>
      <c r="R82" s="20"/>
      <c r="S82" s="20"/>
      <c r="T82" s="20"/>
      <c r="U82" s="20"/>
      <c r="V82" s="20">
        <v>4998608</v>
      </c>
      <c r="W82" s="20">
        <v>4493149</v>
      </c>
      <c r="X82" s="20"/>
      <c r="Y82" s="19"/>
      <c r="Z82" s="22">
        <v>8828899</v>
      </c>
    </row>
    <row r="83" spans="1:26" ht="13.5" hidden="1">
      <c r="A83" s="38" t="s">
        <v>117</v>
      </c>
      <c r="B83" s="18"/>
      <c r="C83" s="18"/>
      <c r="D83" s="19"/>
      <c r="E83" s="20"/>
      <c r="F83" s="20">
        <v>414022</v>
      </c>
      <c r="G83" s="20">
        <v>323748</v>
      </c>
      <c r="H83" s="20">
        <v>330628</v>
      </c>
      <c r="I83" s="20">
        <v>1068398</v>
      </c>
      <c r="J83" s="20">
        <v>272328</v>
      </c>
      <c r="K83" s="20">
        <v>431294</v>
      </c>
      <c r="L83" s="20">
        <v>247675</v>
      </c>
      <c r="M83" s="20">
        <v>951297</v>
      </c>
      <c r="N83" s="20"/>
      <c r="O83" s="20"/>
      <c r="P83" s="20"/>
      <c r="Q83" s="20"/>
      <c r="R83" s="20"/>
      <c r="S83" s="20"/>
      <c r="T83" s="20"/>
      <c r="U83" s="20"/>
      <c r="V83" s="20">
        <v>2019695</v>
      </c>
      <c r="W83" s="20">
        <v>416122</v>
      </c>
      <c r="X83" s="20"/>
      <c r="Y83" s="19"/>
      <c r="Z83" s="22"/>
    </row>
    <row r="84" spans="1:26" ht="13.5" hidden="1">
      <c r="A84" s="39" t="s">
        <v>118</v>
      </c>
      <c r="B84" s="27">
        <v>1273898</v>
      </c>
      <c r="C84" s="27"/>
      <c r="D84" s="28">
        <v>1539648</v>
      </c>
      <c r="E84" s="29">
        <v>1539644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692840</v>
      </c>
      <c r="X84" s="29"/>
      <c r="Y84" s="28"/>
      <c r="Z84" s="30">
        <v>1539644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309092</v>
      </c>
      <c r="C6" s="18">
        <v>0</v>
      </c>
      <c r="D6" s="63">
        <v>164800</v>
      </c>
      <c r="E6" s="64">
        <v>164800</v>
      </c>
      <c r="F6" s="64">
        <v>0</v>
      </c>
      <c r="G6" s="64">
        <v>7037</v>
      </c>
      <c r="H6" s="64">
        <v>15563</v>
      </c>
      <c r="I6" s="64">
        <v>22600</v>
      </c>
      <c r="J6" s="64">
        <v>9602</v>
      </c>
      <c r="K6" s="64">
        <v>13793</v>
      </c>
      <c r="L6" s="64">
        <v>23731</v>
      </c>
      <c r="M6" s="64">
        <v>47126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69726</v>
      </c>
      <c r="W6" s="64">
        <v>82400</v>
      </c>
      <c r="X6" s="64">
        <v>-12674</v>
      </c>
      <c r="Y6" s="65">
        <v>-15.38</v>
      </c>
      <c r="Z6" s="66">
        <v>164800</v>
      </c>
    </row>
    <row r="7" spans="1:26" ht="13.5">
      <c r="A7" s="62" t="s">
        <v>33</v>
      </c>
      <c r="B7" s="18">
        <v>24451381</v>
      </c>
      <c r="C7" s="18">
        <v>0</v>
      </c>
      <c r="D7" s="63">
        <v>25250000</v>
      </c>
      <c r="E7" s="64">
        <v>25250000</v>
      </c>
      <c r="F7" s="64">
        <v>199425</v>
      </c>
      <c r="G7" s="64">
        <v>768103</v>
      </c>
      <c r="H7" s="64">
        <v>848212</v>
      </c>
      <c r="I7" s="64">
        <v>1815740</v>
      </c>
      <c r="J7" s="64">
        <v>1699851</v>
      </c>
      <c r="K7" s="64">
        <v>1473447</v>
      </c>
      <c r="L7" s="64">
        <v>1568243</v>
      </c>
      <c r="M7" s="64">
        <v>4741541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6557281</v>
      </c>
      <c r="W7" s="64">
        <v>12625000</v>
      </c>
      <c r="X7" s="64">
        <v>-6067719</v>
      </c>
      <c r="Y7" s="65">
        <v>-48.06</v>
      </c>
      <c r="Z7" s="66">
        <v>25250000</v>
      </c>
    </row>
    <row r="8" spans="1:26" ht="13.5">
      <c r="A8" s="62" t="s">
        <v>34</v>
      </c>
      <c r="B8" s="18">
        <v>210648976</v>
      </c>
      <c r="C8" s="18">
        <v>0</v>
      </c>
      <c r="D8" s="63">
        <v>231458050</v>
      </c>
      <c r="E8" s="64">
        <v>235029972</v>
      </c>
      <c r="F8" s="64">
        <v>88939975</v>
      </c>
      <c r="G8" s="64">
        <v>2687000</v>
      </c>
      <c r="H8" s="64">
        <v>53741</v>
      </c>
      <c r="I8" s="64">
        <v>91680716</v>
      </c>
      <c r="J8" s="64">
        <v>39907</v>
      </c>
      <c r="K8" s="64">
        <v>70374213</v>
      </c>
      <c r="L8" s="64">
        <v>101531</v>
      </c>
      <c r="M8" s="64">
        <v>70515651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162196367</v>
      </c>
      <c r="W8" s="64">
        <v>117514986</v>
      </c>
      <c r="X8" s="64">
        <v>44681381</v>
      </c>
      <c r="Y8" s="65">
        <v>38.02</v>
      </c>
      <c r="Z8" s="66">
        <v>235029972</v>
      </c>
    </row>
    <row r="9" spans="1:26" ht="13.5">
      <c r="A9" s="62" t="s">
        <v>35</v>
      </c>
      <c r="B9" s="18">
        <v>37938893</v>
      </c>
      <c r="C9" s="18">
        <v>0</v>
      </c>
      <c r="D9" s="63">
        <v>68580020</v>
      </c>
      <c r="E9" s="64">
        <v>77163524</v>
      </c>
      <c r="F9" s="64">
        <v>87156</v>
      </c>
      <c r="G9" s="64">
        <v>19580876</v>
      </c>
      <c r="H9" s="64">
        <v>6258996</v>
      </c>
      <c r="I9" s="64">
        <v>25927028</v>
      </c>
      <c r="J9" s="64">
        <v>12296750</v>
      </c>
      <c r="K9" s="64">
        <v>76255</v>
      </c>
      <c r="L9" s="64">
        <v>336041</v>
      </c>
      <c r="M9" s="64">
        <v>12709046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38636074</v>
      </c>
      <c r="W9" s="64">
        <v>38581762</v>
      </c>
      <c r="X9" s="64">
        <v>54312</v>
      </c>
      <c r="Y9" s="65">
        <v>0.14</v>
      </c>
      <c r="Z9" s="66">
        <v>77163524</v>
      </c>
    </row>
    <row r="10" spans="1:26" ht="25.5">
      <c r="A10" s="67" t="s">
        <v>105</v>
      </c>
      <c r="B10" s="68">
        <f>SUM(B5:B9)</f>
        <v>273348342</v>
      </c>
      <c r="C10" s="68">
        <f>SUM(C5:C9)</f>
        <v>0</v>
      </c>
      <c r="D10" s="69">
        <f aca="true" t="shared" si="0" ref="D10:Z10">SUM(D5:D9)</f>
        <v>325452870</v>
      </c>
      <c r="E10" s="70">
        <f t="shared" si="0"/>
        <v>337608296</v>
      </c>
      <c r="F10" s="70">
        <f t="shared" si="0"/>
        <v>89226556</v>
      </c>
      <c r="G10" s="70">
        <f t="shared" si="0"/>
        <v>23043016</v>
      </c>
      <c r="H10" s="70">
        <f t="shared" si="0"/>
        <v>7176512</v>
      </c>
      <c r="I10" s="70">
        <f t="shared" si="0"/>
        <v>119446084</v>
      </c>
      <c r="J10" s="70">
        <f t="shared" si="0"/>
        <v>14046110</v>
      </c>
      <c r="K10" s="70">
        <f t="shared" si="0"/>
        <v>71937708</v>
      </c>
      <c r="L10" s="70">
        <f t="shared" si="0"/>
        <v>2029546</v>
      </c>
      <c r="M10" s="70">
        <f t="shared" si="0"/>
        <v>88013364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207459448</v>
      </c>
      <c r="W10" s="70">
        <f t="shared" si="0"/>
        <v>168804148</v>
      </c>
      <c r="X10" s="70">
        <f t="shared" si="0"/>
        <v>38655300</v>
      </c>
      <c r="Y10" s="71">
        <f>+IF(W10&lt;&gt;0,(X10/W10)*100,0)</f>
        <v>22.899496521850875</v>
      </c>
      <c r="Z10" s="72">
        <f t="shared" si="0"/>
        <v>337608296</v>
      </c>
    </row>
    <row r="11" spans="1:26" ht="13.5">
      <c r="A11" s="62" t="s">
        <v>36</v>
      </c>
      <c r="B11" s="18">
        <v>135768874</v>
      </c>
      <c r="C11" s="18">
        <v>0</v>
      </c>
      <c r="D11" s="63">
        <v>143558530</v>
      </c>
      <c r="E11" s="64">
        <v>143558530</v>
      </c>
      <c r="F11" s="64">
        <v>10244283</v>
      </c>
      <c r="G11" s="64">
        <v>9837733</v>
      </c>
      <c r="H11" s="64">
        <v>10313528</v>
      </c>
      <c r="I11" s="64">
        <v>30395544</v>
      </c>
      <c r="J11" s="64">
        <v>10328749</v>
      </c>
      <c r="K11" s="64">
        <v>14991799</v>
      </c>
      <c r="L11" s="64">
        <v>10497008</v>
      </c>
      <c r="M11" s="64">
        <v>35817556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66213100</v>
      </c>
      <c r="W11" s="64">
        <v>71779265</v>
      </c>
      <c r="X11" s="64">
        <v>-5566165</v>
      </c>
      <c r="Y11" s="65">
        <v>-7.75</v>
      </c>
      <c r="Z11" s="66">
        <v>143558530</v>
      </c>
    </row>
    <row r="12" spans="1:26" ht="13.5">
      <c r="A12" s="62" t="s">
        <v>37</v>
      </c>
      <c r="B12" s="18">
        <v>9883766</v>
      </c>
      <c r="C12" s="18">
        <v>0</v>
      </c>
      <c r="D12" s="63">
        <v>11758440</v>
      </c>
      <c r="E12" s="64">
        <v>11758440</v>
      </c>
      <c r="F12" s="64">
        <v>833466</v>
      </c>
      <c r="G12" s="64">
        <v>711510</v>
      </c>
      <c r="H12" s="64">
        <v>899283</v>
      </c>
      <c r="I12" s="64">
        <v>2444259</v>
      </c>
      <c r="J12" s="64">
        <v>816890</v>
      </c>
      <c r="K12" s="64">
        <v>824829</v>
      </c>
      <c r="L12" s="64">
        <v>843590</v>
      </c>
      <c r="M12" s="64">
        <v>2485309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4929568</v>
      </c>
      <c r="W12" s="64">
        <v>5879220</v>
      </c>
      <c r="X12" s="64">
        <v>-949652</v>
      </c>
      <c r="Y12" s="65">
        <v>-16.15</v>
      </c>
      <c r="Z12" s="66">
        <v>11758440</v>
      </c>
    </row>
    <row r="13" spans="1:26" ht="13.5">
      <c r="A13" s="62" t="s">
        <v>106</v>
      </c>
      <c r="B13" s="18">
        <v>8596533</v>
      </c>
      <c r="C13" s="18">
        <v>0</v>
      </c>
      <c r="D13" s="63">
        <v>8816000</v>
      </c>
      <c r="E13" s="64">
        <v>8816000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4408000</v>
      </c>
      <c r="X13" s="64">
        <v>-4408000</v>
      </c>
      <c r="Y13" s="65">
        <v>-100</v>
      </c>
      <c r="Z13" s="66">
        <v>8816000</v>
      </c>
    </row>
    <row r="14" spans="1:26" ht="13.5">
      <c r="A14" s="62" t="s">
        <v>38</v>
      </c>
      <c r="B14" s="18">
        <v>22861</v>
      </c>
      <c r="C14" s="18">
        <v>0</v>
      </c>
      <c r="D14" s="63">
        <v>29500</v>
      </c>
      <c r="E14" s="64">
        <v>29500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14750</v>
      </c>
      <c r="X14" s="64">
        <v>-14750</v>
      </c>
      <c r="Y14" s="65">
        <v>-100</v>
      </c>
      <c r="Z14" s="66">
        <v>29500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99453063</v>
      </c>
      <c r="C17" s="18">
        <v>0</v>
      </c>
      <c r="D17" s="63">
        <v>161132178</v>
      </c>
      <c r="E17" s="64">
        <v>182872445</v>
      </c>
      <c r="F17" s="64">
        <v>6955956</v>
      </c>
      <c r="G17" s="64">
        <v>4218052</v>
      </c>
      <c r="H17" s="64">
        <v>11470977</v>
      </c>
      <c r="I17" s="64">
        <v>22644985</v>
      </c>
      <c r="J17" s="64">
        <v>13422094</v>
      </c>
      <c r="K17" s="64">
        <v>11987621</v>
      </c>
      <c r="L17" s="64">
        <v>18962037</v>
      </c>
      <c r="M17" s="64">
        <v>44371752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67016737</v>
      </c>
      <c r="W17" s="64">
        <v>91436223</v>
      </c>
      <c r="X17" s="64">
        <v>-24419486</v>
      </c>
      <c r="Y17" s="65">
        <v>-26.71</v>
      </c>
      <c r="Z17" s="66">
        <v>182872445</v>
      </c>
    </row>
    <row r="18" spans="1:26" ht="13.5">
      <c r="A18" s="74" t="s">
        <v>42</v>
      </c>
      <c r="B18" s="75">
        <f>SUM(B11:B17)</f>
        <v>253725097</v>
      </c>
      <c r="C18" s="75">
        <f>SUM(C11:C17)</f>
        <v>0</v>
      </c>
      <c r="D18" s="76">
        <f aca="true" t="shared" si="1" ref="D18:Z18">SUM(D11:D17)</f>
        <v>325294648</v>
      </c>
      <c r="E18" s="77">
        <f t="shared" si="1"/>
        <v>347034915</v>
      </c>
      <c r="F18" s="77">
        <f t="shared" si="1"/>
        <v>18033705</v>
      </c>
      <c r="G18" s="77">
        <f t="shared" si="1"/>
        <v>14767295</v>
      </c>
      <c r="H18" s="77">
        <f t="shared" si="1"/>
        <v>22683788</v>
      </c>
      <c r="I18" s="77">
        <f t="shared" si="1"/>
        <v>55484788</v>
      </c>
      <c r="J18" s="77">
        <f t="shared" si="1"/>
        <v>24567733</v>
      </c>
      <c r="K18" s="77">
        <f t="shared" si="1"/>
        <v>27804249</v>
      </c>
      <c r="L18" s="77">
        <f t="shared" si="1"/>
        <v>30302635</v>
      </c>
      <c r="M18" s="77">
        <f t="shared" si="1"/>
        <v>82674617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138159405</v>
      </c>
      <c r="W18" s="77">
        <f t="shared" si="1"/>
        <v>173517458</v>
      </c>
      <c r="X18" s="77">
        <f t="shared" si="1"/>
        <v>-35358053</v>
      </c>
      <c r="Y18" s="71">
        <f>+IF(W18&lt;&gt;0,(X18/W18)*100,0)</f>
        <v>-20.377230860539694</v>
      </c>
      <c r="Z18" s="78">
        <f t="shared" si="1"/>
        <v>347034915</v>
      </c>
    </row>
    <row r="19" spans="1:26" ht="13.5">
      <c r="A19" s="74" t="s">
        <v>43</v>
      </c>
      <c r="B19" s="79">
        <f>+B10-B18</f>
        <v>19623245</v>
      </c>
      <c r="C19" s="79">
        <f>+C10-C18</f>
        <v>0</v>
      </c>
      <c r="D19" s="80">
        <f aca="true" t="shared" si="2" ref="D19:Z19">+D10-D18</f>
        <v>158222</v>
      </c>
      <c r="E19" s="81">
        <f t="shared" si="2"/>
        <v>-9426619</v>
      </c>
      <c r="F19" s="81">
        <f t="shared" si="2"/>
        <v>71192851</v>
      </c>
      <c r="G19" s="81">
        <f t="shared" si="2"/>
        <v>8275721</v>
      </c>
      <c r="H19" s="81">
        <f t="shared" si="2"/>
        <v>-15507276</v>
      </c>
      <c r="I19" s="81">
        <f t="shared" si="2"/>
        <v>63961296</v>
      </c>
      <c r="J19" s="81">
        <f t="shared" si="2"/>
        <v>-10521623</v>
      </c>
      <c r="K19" s="81">
        <f t="shared" si="2"/>
        <v>44133459</v>
      </c>
      <c r="L19" s="81">
        <f t="shared" si="2"/>
        <v>-28273089</v>
      </c>
      <c r="M19" s="81">
        <f t="shared" si="2"/>
        <v>5338747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69300043</v>
      </c>
      <c r="W19" s="81">
        <f>IF(E10=E18,0,W10-W18)</f>
        <v>-4713310</v>
      </c>
      <c r="X19" s="81">
        <f t="shared" si="2"/>
        <v>74013353</v>
      </c>
      <c r="Y19" s="82">
        <f>+IF(W19&lt;&gt;0,(X19/W19)*100,0)</f>
        <v>-1570.3052207472033</v>
      </c>
      <c r="Z19" s="83">
        <f t="shared" si="2"/>
        <v>-9426619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19623245</v>
      </c>
      <c r="C22" s="90">
        <f>SUM(C19:C21)</f>
        <v>0</v>
      </c>
      <c r="D22" s="91">
        <f aca="true" t="shared" si="3" ref="D22:Z22">SUM(D19:D21)</f>
        <v>158222</v>
      </c>
      <c r="E22" s="92">
        <f t="shared" si="3"/>
        <v>-9426619</v>
      </c>
      <c r="F22" s="92">
        <f t="shared" si="3"/>
        <v>71192851</v>
      </c>
      <c r="G22" s="92">
        <f t="shared" si="3"/>
        <v>8275721</v>
      </c>
      <c r="H22" s="92">
        <f t="shared" si="3"/>
        <v>-15507276</v>
      </c>
      <c r="I22" s="92">
        <f t="shared" si="3"/>
        <v>63961296</v>
      </c>
      <c r="J22" s="92">
        <f t="shared" si="3"/>
        <v>-10521623</v>
      </c>
      <c r="K22" s="92">
        <f t="shared" si="3"/>
        <v>44133459</v>
      </c>
      <c r="L22" s="92">
        <f t="shared" si="3"/>
        <v>-28273089</v>
      </c>
      <c r="M22" s="92">
        <f t="shared" si="3"/>
        <v>5338747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69300043</v>
      </c>
      <c r="W22" s="92">
        <f t="shared" si="3"/>
        <v>-4713310</v>
      </c>
      <c r="X22" s="92">
        <f t="shared" si="3"/>
        <v>74013353</v>
      </c>
      <c r="Y22" s="93">
        <f>+IF(W22&lt;&gt;0,(X22/W22)*100,0)</f>
        <v>-1570.3052207472033</v>
      </c>
      <c r="Z22" s="94">
        <f t="shared" si="3"/>
        <v>-9426619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19623245</v>
      </c>
      <c r="C24" s="79">
        <f>SUM(C22:C23)</f>
        <v>0</v>
      </c>
      <c r="D24" s="80">
        <f aca="true" t="shared" si="4" ref="D24:Z24">SUM(D22:D23)</f>
        <v>158222</v>
      </c>
      <c r="E24" s="81">
        <f t="shared" si="4"/>
        <v>-9426619</v>
      </c>
      <c r="F24" s="81">
        <f t="shared" si="4"/>
        <v>71192851</v>
      </c>
      <c r="G24" s="81">
        <f t="shared" si="4"/>
        <v>8275721</v>
      </c>
      <c r="H24" s="81">
        <f t="shared" si="4"/>
        <v>-15507276</v>
      </c>
      <c r="I24" s="81">
        <f t="shared" si="4"/>
        <v>63961296</v>
      </c>
      <c r="J24" s="81">
        <f t="shared" si="4"/>
        <v>-10521623</v>
      </c>
      <c r="K24" s="81">
        <f t="shared" si="4"/>
        <v>44133459</v>
      </c>
      <c r="L24" s="81">
        <f t="shared" si="4"/>
        <v>-28273089</v>
      </c>
      <c r="M24" s="81">
        <f t="shared" si="4"/>
        <v>5338747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69300043</v>
      </c>
      <c r="W24" s="81">
        <f t="shared" si="4"/>
        <v>-4713310</v>
      </c>
      <c r="X24" s="81">
        <f t="shared" si="4"/>
        <v>74013353</v>
      </c>
      <c r="Y24" s="82">
        <f>+IF(W24&lt;&gt;0,(X24/W24)*100,0)</f>
        <v>-1570.3052207472033</v>
      </c>
      <c r="Z24" s="83">
        <f t="shared" si="4"/>
        <v>-9426619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8116173</v>
      </c>
      <c r="C27" s="21">
        <v>0</v>
      </c>
      <c r="D27" s="103">
        <v>6546890</v>
      </c>
      <c r="E27" s="104">
        <v>8968806</v>
      </c>
      <c r="F27" s="104">
        <v>5824</v>
      </c>
      <c r="G27" s="104">
        <v>457589</v>
      </c>
      <c r="H27" s="104">
        <v>727458</v>
      </c>
      <c r="I27" s="104">
        <v>1190871</v>
      </c>
      <c r="J27" s="104">
        <v>63298</v>
      </c>
      <c r="K27" s="104">
        <v>38996</v>
      </c>
      <c r="L27" s="104">
        <v>276771</v>
      </c>
      <c r="M27" s="104">
        <v>379065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1569936</v>
      </c>
      <c r="W27" s="104">
        <v>4484403</v>
      </c>
      <c r="X27" s="104">
        <v>-2914467</v>
      </c>
      <c r="Y27" s="105">
        <v>-64.99</v>
      </c>
      <c r="Z27" s="106">
        <v>8968806</v>
      </c>
    </row>
    <row r="28" spans="1:26" ht="13.5">
      <c r="A28" s="107" t="s">
        <v>44</v>
      </c>
      <c r="B28" s="18">
        <v>0</v>
      </c>
      <c r="C28" s="18">
        <v>0</v>
      </c>
      <c r="D28" s="63">
        <v>694000</v>
      </c>
      <c r="E28" s="64">
        <v>1722278</v>
      </c>
      <c r="F28" s="64">
        <v>343</v>
      </c>
      <c r="G28" s="64">
        <v>442266</v>
      </c>
      <c r="H28" s="64">
        <v>64915</v>
      </c>
      <c r="I28" s="64">
        <v>507524</v>
      </c>
      <c r="J28" s="64">
        <v>5857</v>
      </c>
      <c r="K28" s="64">
        <v>8356</v>
      </c>
      <c r="L28" s="64">
        <v>7677</v>
      </c>
      <c r="M28" s="64">
        <v>21890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529414</v>
      </c>
      <c r="W28" s="64">
        <v>861139</v>
      </c>
      <c r="X28" s="64">
        <v>-331725</v>
      </c>
      <c r="Y28" s="65">
        <v>-38.52</v>
      </c>
      <c r="Z28" s="66">
        <v>1722278</v>
      </c>
    </row>
    <row r="29" spans="1:26" ht="13.5">
      <c r="A29" s="62" t="s">
        <v>110</v>
      </c>
      <c r="B29" s="18">
        <v>83600</v>
      </c>
      <c r="C29" s="18">
        <v>0</v>
      </c>
      <c r="D29" s="63">
        <v>0</v>
      </c>
      <c r="E29" s="64">
        <v>9600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4800</v>
      </c>
      <c r="X29" s="64">
        <v>-4800</v>
      </c>
      <c r="Y29" s="65">
        <v>-100</v>
      </c>
      <c r="Z29" s="66">
        <v>9600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8032573</v>
      </c>
      <c r="C31" s="18">
        <v>0</v>
      </c>
      <c r="D31" s="63">
        <v>5852890</v>
      </c>
      <c r="E31" s="64">
        <v>7236928</v>
      </c>
      <c r="F31" s="64">
        <v>5481</v>
      </c>
      <c r="G31" s="64">
        <v>15323</v>
      </c>
      <c r="H31" s="64">
        <v>662543</v>
      </c>
      <c r="I31" s="64">
        <v>683347</v>
      </c>
      <c r="J31" s="64">
        <v>57441</v>
      </c>
      <c r="K31" s="64">
        <v>30640</v>
      </c>
      <c r="L31" s="64">
        <v>269094</v>
      </c>
      <c r="M31" s="64">
        <v>357175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1040522</v>
      </c>
      <c r="W31" s="64">
        <v>3618464</v>
      </c>
      <c r="X31" s="64">
        <v>-2577942</v>
      </c>
      <c r="Y31" s="65">
        <v>-71.24</v>
      </c>
      <c r="Z31" s="66">
        <v>7236928</v>
      </c>
    </row>
    <row r="32" spans="1:26" ht="13.5">
      <c r="A32" s="74" t="s">
        <v>50</v>
      </c>
      <c r="B32" s="21">
        <f>SUM(B28:B31)</f>
        <v>8116173</v>
      </c>
      <c r="C32" s="21">
        <f>SUM(C28:C31)</f>
        <v>0</v>
      </c>
      <c r="D32" s="103">
        <f aca="true" t="shared" si="5" ref="D32:Z32">SUM(D28:D31)</f>
        <v>6546890</v>
      </c>
      <c r="E32" s="104">
        <f t="shared" si="5"/>
        <v>8968806</v>
      </c>
      <c r="F32" s="104">
        <f t="shared" si="5"/>
        <v>5824</v>
      </c>
      <c r="G32" s="104">
        <f t="shared" si="5"/>
        <v>457589</v>
      </c>
      <c r="H32" s="104">
        <f t="shared" si="5"/>
        <v>727458</v>
      </c>
      <c r="I32" s="104">
        <f t="shared" si="5"/>
        <v>1190871</v>
      </c>
      <c r="J32" s="104">
        <f t="shared" si="5"/>
        <v>63298</v>
      </c>
      <c r="K32" s="104">
        <f t="shared" si="5"/>
        <v>38996</v>
      </c>
      <c r="L32" s="104">
        <f t="shared" si="5"/>
        <v>276771</v>
      </c>
      <c r="M32" s="104">
        <f t="shared" si="5"/>
        <v>379065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1569936</v>
      </c>
      <c r="W32" s="104">
        <f t="shared" si="5"/>
        <v>4484403</v>
      </c>
      <c r="X32" s="104">
        <f t="shared" si="5"/>
        <v>-2914467</v>
      </c>
      <c r="Y32" s="105">
        <f>+IF(W32&lt;&gt;0,(X32/W32)*100,0)</f>
        <v>-64.99119280760449</v>
      </c>
      <c r="Z32" s="106">
        <f t="shared" si="5"/>
        <v>8968806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455399303</v>
      </c>
      <c r="C35" s="18">
        <v>0</v>
      </c>
      <c r="D35" s="63">
        <v>396300000</v>
      </c>
      <c r="E35" s="64">
        <v>479967645</v>
      </c>
      <c r="F35" s="64">
        <v>437721403</v>
      </c>
      <c r="G35" s="64">
        <v>500967645</v>
      </c>
      <c r="H35" s="64">
        <v>488914181</v>
      </c>
      <c r="I35" s="64">
        <v>488914181</v>
      </c>
      <c r="J35" s="64">
        <v>437667826</v>
      </c>
      <c r="K35" s="64">
        <v>493671690</v>
      </c>
      <c r="L35" s="64">
        <v>375164055</v>
      </c>
      <c r="M35" s="64">
        <v>375164055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375164055</v>
      </c>
      <c r="W35" s="64">
        <v>239983823</v>
      </c>
      <c r="X35" s="64">
        <v>135180232</v>
      </c>
      <c r="Y35" s="65">
        <v>56.33</v>
      </c>
      <c r="Z35" s="66">
        <v>479967645</v>
      </c>
    </row>
    <row r="36" spans="1:26" ht="13.5">
      <c r="A36" s="62" t="s">
        <v>53</v>
      </c>
      <c r="B36" s="18">
        <v>200332161</v>
      </c>
      <c r="C36" s="18">
        <v>0</v>
      </c>
      <c r="D36" s="63">
        <v>227955491</v>
      </c>
      <c r="E36" s="64">
        <v>217904516</v>
      </c>
      <c r="F36" s="64">
        <v>216644028</v>
      </c>
      <c r="G36" s="64">
        <v>217904516</v>
      </c>
      <c r="H36" s="64">
        <v>200332161</v>
      </c>
      <c r="I36" s="64">
        <v>200332161</v>
      </c>
      <c r="J36" s="64">
        <v>217904516</v>
      </c>
      <c r="K36" s="64">
        <v>211742998</v>
      </c>
      <c r="L36" s="64">
        <v>208749418</v>
      </c>
      <c r="M36" s="64">
        <v>208749418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208749418</v>
      </c>
      <c r="W36" s="64">
        <v>108952258</v>
      </c>
      <c r="X36" s="64">
        <v>99797160</v>
      </c>
      <c r="Y36" s="65">
        <v>91.6</v>
      </c>
      <c r="Z36" s="66">
        <v>217904516</v>
      </c>
    </row>
    <row r="37" spans="1:26" ht="13.5">
      <c r="A37" s="62" t="s">
        <v>54</v>
      </c>
      <c r="B37" s="18">
        <v>44546908</v>
      </c>
      <c r="C37" s="18">
        <v>0</v>
      </c>
      <c r="D37" s="63">
        <v>33000000</v>
      </c>
      <c r="E37" s="64">
        <v>24796306</v>
      </c>
      <c r="F37" s="64">
        <v>32898451</v>
      </c>
      <c r="G37" s="64">
        <v>24796306</v>
      </c>
      <c r="H37" s="64">
        <v>27692471</v>
      </c>
      <c r="I37" s="64">
        <v>27692471</v>
      </c>
      <c r="J37" s="64">
        <v>28754643</v>
      </c>
      <c r="K37" s="64">
        <v>47449033</v>
      </c>
      <c r="L37" s="64">
        <v>28583677</v>
      </c>
      <c r="M37" s="64">
        <v>28583677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28583677</v>
      </c>
      <c r="W37" s="64">
        <v>12398153</v>
      </c>
      <c r="X37" s="64">
        <v>16185524</v>
      </c>
      <c r="Y37" s="65">
        <v>130.55</v>
      </c>
      <c r="Z37" s="66">
        <v>24796306</v>
      </c>
    </row>
    <row r="38" spans="1:26" ht="13.5">
      <c r="A38" s="62" t="s">
        <v>55</v>
      </c>
      <c r="B38" s="18">
        <v>140986058</v>
      </c>
      <c r="C38" s="18">
        <v>0</v>
      </c>
      <c r="D38" s="63">
        <v>130150000</v>
      </c>
      <c r="E38" s="64">
        <v>145417999</v>
      </c>
      <c r="F38" s="64">
        <v>135619361</v>
      </c>
      <c r="G38" s="64">
        <v>145417999</v>
      </c>
      <c r="H38" s="64">
        <v>141070661</v>
      </c>
      <c r="I38" s="64">
        <v>141070661</v>
      </c>
      <c r="J38" s="64">
        <v>135935590</v>
      </c>
      <c r="K38" s="64">
        <v>138201609</v>
      </c>
      <c r="L38" s="64">
        <v>142733580</v>
      </c>
      <c r="M38" s="64">
        <v>142733580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142733580</v>
      </c>
      <c r="W38" s="64">
        <v>72709000</v>
      </c>
      <c r="X38" s="64">
        <v>70024580</v>
      </c>
      <c r="Y38" s="65">
        <v>96.31</v>
      </c>
      <c r="Z38" s="66">
        <v>145417999</v>
      </c>
    </row>
    <row r="39" spans="1:26" ht="13.5">
      <c r="A39" s="62" t="s">
        <v>56</v>
      </c>
      <c r="B39" s="18">
        <v>470198498</v>
      </c>
      <c r="C39" s="18">
        <v>0</v>
      </c>
      <c r="D39" s="63">
        <v>461105491</v>
      </c>
      <c r="E39" s="64">
        <v>527657856</v>
      </c>
      <c r="F39" s="64">
        <v>485847619</v>
      </c>
      <c r="G39" s="64">
        <v>548657856</v>
      </c>
      <c r="H39" s="64">
        <v>520483210</v>
      </c>
      <c r="I39" s="64">
        <v>520483210</v>
      </c>
      <c r="J39" s="64">
        <v>490882109</v>
      </c>
      <c r="K39" s="64">
        <v>519764046</v>
      </c>
      <c r="L39" s="64">
        <v>412596216</v>
      </c>
      <c r="M39" s="64">
        <v>412596216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412596216</v>
      </c>
      <c r="W39" s="64">
        <v>263828928</v>
      </c>
      <c r="X39" s="64">
        <v>148767288</v>
      </c>
      <c r="Y39" s="65">
        <v>56.39</v>
      </c>
      <c r="Z39" s="66">
        <v>527657856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48357368</v>
      </c>
      <c r="C42" s="18">
        <v>0</v>
      </c>
      <c r="D42" s="63">
        <v>3311836</v>
      </c>
      <c r="E42" s="64">
        <v>-18442532</v>
      </c>
      <c r="F42" s="64">
        <v>76058277</v>
      </c>
      <c r="G42" s="64">
        <v>-4334783</v>
      </c>
      <c r="H42" s="64">
        <v>-13342920</v>
      </c>
      <c r="I42" s="64">
        <v>58380574</v>
      </c>
      <c r="J42" s="64">
        <v>-12667195</v>
      </c>
      <c r="K42" s="64">
        <v>43443377</v>
      </c>
      <c r="L42" s="64">
        <v>-26840401</v>
      </c>
      <c r="M42" s="64">
        <v>3935781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62316355</v>
      </c>
      <c r="W42" s="64">
        <v>33676634</v>
      </c>
      <c r="X42" s="64">
        <v>28639721</v>
      </c>
      <c r="Y42" s="65">
        <v>85.04</v>
      </c>
      <c r="Z42" s="66">
        <v>-18442532</v>
      </c>
    </row>
    <row r="43" spans="1:26" ht="13.5">
      <c r="A43" s="62" t="s">
        <v>59</v>
      </c>
      <c r="B43" s="18">
        <v>-14923028</v>
      </c>
      <c r="C43" s="18">
        <v>0</v>
      </c>
      <c r="D43" s="63">
        <v>-6546890</v>
      </c>
      <c r="E43" s="64">
        <v>-8956767</v>
      </c>
      <c r="F43" s="64">
        <v>-5825</v>
      </c>
      <c r="G43" s="64">
        <v>-457596</v>
      </c>
      <c r="H43" s="64">
        <v>-727465</v>
      </c>
      <c r="I43" s="64">
        <v>-1190886</v>
      </c>
      <c r="J43" s="64">
        <v>-63301</v>
      </c>
      <c r="K43" s="64">
        <v>-38997</v>
      </c>
      <c r="L43" s="64">
        <v>-276777</v>
      </c>
      <c r="M43" s="64">
        <v>-379075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-1569961</v>
      </c>
      <c r="W43" s="64">
        <v>-7521890</v>
      </c>
      <c r="X43" s="64">
        <v>5951929</v>
      </c>
      <c r="Y43" s="65">
        <v>-79.13</v>
      </c>
      <c r="Z43" s="66">
        <v>-8956767</v>
      </c>
    </row>
    <row r="44" spans="1:26" ht="13.5">
      <c r="A44" s="62" t="s">
        <v>60</v>
      </c>
      <c r="B44" s="18">
        <v>-136819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428987329</v>
      </c>
      <c r="C45" s="21">
        <v>0</v>
      </c>
      <c r="D45" s="103">
        <v>392454756</v>
      </c>
      <c r="E45" s="104">
        <v>401588031</v>
      </c>
      <c r="F45" s="104">
        <v>505039781</v>
      </c>
      <c r="G45" s="104">
        <v>500247402</v>
      </c>
      <c r="H45" s="104">
        <v>486177017</v>
      </c>
      <c r="I45" s="104">
        <v>486177017</v>
      </c>
      <c r="J45" s="104">
        <v>473446521</v>
      </c>
      <c r="K45" s="104">
        <v>516850901</v>
      </c>
      <c r="L45" s="104">
        <v>489733723</v>
      </c>
      <c r="M45" s="104">
        <v>489733723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489733723</v>
      </c>
      <c r="W45" s="104">
        <v>455142074</v>
      </c>
      <c r="X45" s="104">
        <v>34591649</v>
      </c>
      <c r="Y45" s="105">
        <v>7.6</v>
      </c>
      <c r="Z45" s="106">
        <v>401588031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69108</v>
      </c>
      <c r="C49" s="56">
        <v>0</v>
      </c>
      <c r="D49" s="133">
        <v>5727</v>
      </c>
      <c r="E49" s="58">
        <v>7007</v>
      </c>
      <c r="F49" s="58">
        <v>0</v>
      </c>
      <c r="G49" s="58">
        <v>0</v>
      </c>
      <c r="H49" s="58">
        <v>0</v>
      </c>
      <c r="I49" s="58">
        <v>687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1193966</v>
      </c>
      <c r="Y49" s="58">
        <v>1276495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102778</v>
      </c>
      <c r="C51" s="56">
        <v>0</v>
      </c>
      <c r="D51" s="133">
        <v>17851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120629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501.0486725663717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49.64350889105801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195.95559762498925</v>
      </c>
      <c r="W58" s="7">
        <f t="shared" si="6"/>
        <v>21.020631067961165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501.0486725663717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49.64350889105801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195.95559762498925</v>
      </c>
      <c r="W60" s="13">
        <f t="shared" si="7"/>
        <v>21.020631067961165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501.0486725663717</v>
      </c>
      <c r="J65" s="13">
        <f t="shared" si="7"/>
        <v>100</v>
      </c>
      <c r="K65" s="13">
        <f t="shared" si="7"/>
        <v>100</v>
      </c>
      <c r="L65" s="13">
        <f t="shared" si="7"/>
        <v>0</v>
      </c>
      <c r="M65" s="13">
        <f t="shared" si="7"/>
        <v>49.64350889105801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195.95559762498925</v>
      </c>
      <c r="W65" s="13">
        <f t="shared" si="7"/>
        <v>21.020631067961165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309092</v>
      </c>
      <c r="C67" s="23"/>
      <c r="D67" s="24">
        <v>164800</v>
      </c>
      <c r="E67" s="25">
        <v>164800</v>
      </c>
      <c r="F67" s="25"/>
      <c r="G67" s="25">
        <v>7037</v>
      </c>
      <c r="H67" s="25">
        <v>15563</v>
      </c>
      <c r="I67" s="25">
        <v>22600</v>
      </c>
      <c r="J67" s="25">
        <v>9602</v>
      </c>
      <c r="K67" s="25">
        <v>13793</v>
      </c>
      <c r="L67" s="25">
        <v>23731</v>
      </c>
      <c r="M67" s="25">
        <v>47126</v>
      </c>
      <c r="N67" s="25"/>
      <c r="O67" s="25"/>
      <c r="P67" s="25"/>
      <c r="Q67" s="25"/>
      <c r="R67" s="25"/>
      <c r="S67" s="25"/>
      <c r="T67" s="25"/>
      <c r="U67" s="25"/>
      <c r="V67" s="25">
        <v>69726</v>
      </c>
      <c r="W67" s="25">
        <v>82400</v>
      </c>
      <c r="X67" s="25"/>
      <c r="Y67" s="24"/>
      <c r="Z67" s="26">
        <v>164800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309092</v>
      </c>
      <c r="C69" s="18"/>
      <c r="D69" s="19">
        <v>164800</v>
      </c>
      <c r="E69" s="20">
        <v>164800</v>
      </c>
      <c r="F69" s="20"/>
      <c r="G69" s="20">
        <v>7037</v>
      </c>
      <c r="H69" s="20">
        <v>15563</v>
      </c>
      <c r="I69" s="20">
        <v>22600</v>
      </c>
      <c r="J69" s="20">
        <v>9602</v>
      </c>
      <c r="K69" s="20">
        <v>13793</v>
      </c>
      <c r="L69" s="20">
        <v>23731</v>
      </c>
      <c r="M69" s="20">
        <v>47126</v>
      </c>
      <c r="N69" s="20"/>
      <c r="O69" s="20"/>
      <c r="P69" s="20"/>
      <c r="Q69" s="20"/>
      <c r="R69" s="20"/>
      <c r="S69" s="20"/>
      <c r="T69" s="20"/>
      <c r="U69" s="20"/>
      <c r="V69" s="20">
        <v>69726</v>
      </c>
      <c r="W69" s="20">
        <v>82400</v>
      </c>
      <c r="X69" s="20"/>
      <c r="Y69" s="19"/>
      <c r="Z69" s="22">
        <v>164800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309092</v>
      </c>
      <c r="C74" s="18"/>
      <c r="D74" s="19">
        <v>164800</v>
      </c>
      <c r="E74" s="20">
        <v>164800</v>
      </c>
      <c r="F74" s="20"/>
      <c r="G74" s="20">
        <v>7037</v>
      </c>
      <c r="H74" s="20">
        <v>15563</v>
      </c>
      <c r="I74" s="20">
        <v>22600</v>
      </c>
      <c r="J74" s="20">
        <v>9602</v>
      </c>
      <c r="K74" s="20">
        <v>13793</v>
      </c>
      <c r="L74" s="20">
        <v>23731</v>
      </c>
      <c r="M74" s="20">
        <v>47126</v>
      </c>
      <c r="N74" s="20"/>
      <c r="O74" s="20"/>
      <c r="P74" s="20"/>
      <c r="Q74" s="20"/>
      <c r="R74" s="20"/>
      <c r="S74" s="20"/>
      <c r="T74" s="20"/>
      <c r="U74" s="20"/>
      <c r="V74" s="20">
        <v>69726</v>
      </c>
      <c r="W74" s="20">
        <v>82400</v>
      </c>
      <c r="X74" s="20"/>
      <c r="Y74" s="19"/>
      <c r="Z74" s="22">
        <v>164800</v>
      </c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309092</v>
      </c>
      <c r="C76" s="31"/>
      <c r="D76" s="32">
        <v>164800</v>
      </c>
      <c r="E76" s="33">
        <v>164800</v>
      </c>
      <c r="F76" s="33">
        <v>113237</v>
      </c>
      <c r="G76" s="33"/>
      <c r="H76" s="33"/>
      <c r="I76" s="33">
        <v>113237</v>
      </c>
      <c r="J76" s="33">
        <v>9602</v>
      </c>
      <c r="K76" s="33">
        <v>13793</v>
      </c>
      <c r="L76" s="33"/>
      <c r="M76" s="33">
        <v>23395</v>
      </c>
      <c r="N76" s="33"/>
      <c r="O76" s="33"/>
      <c r="P76" s="33"/>
      <c r="Q76" s="33"/>
      <c r="R76" s="33"/>
      <c r="S76" s="33"/>
      <c r="T76" s="33"/>
      <c r="U76" s="33"/>
      <c r="V76" s="33">
        <v>136632</v>
      </c>
      <c r="W76" s="33">
        <v>17321</v>
      </c>
      <c r="X76" s="33"/>
      <c r="Y76" s="32"/>
      <c r="Z76" s="34">
        <v>164800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309092</v>
      </c>
      <c r="C78" s="18"/>
      <c r="D78" s="19">
        <v>164800</v>
      </c>
      <c r="E78" s="20">
        <v>164800</v>
      </c>
      <c r="F78" s="20">
        <v>113237</v>
      </c>
      <c r="G78" s="20"/>
      <c r="H78" s="20"/>
      <c r="I78" s="20">
        <v>113237</v>
      </c>
      <c r="J78" s="20">
        <v>9602</v>
      </c>
      <c r="K78" s="20">
        <v>13793</v>
      </c>
      <c r="L78" s="20"/>
      <c r="M78" s="20">
        <v>23395</v>
      </c>
      <c r="N78" s="20"/>
      <c r="O78" s="20"/>
      <c r="P78" s="20"/>
      <c r="Q78" s="20"/>
      <c r="R78" s="20"/>
      <c r="S78" s="20"/>
      <c r="T78" s="20"/>
      <c r="U78" s="20"/>
      <c r="V78" s="20">
        <v>136632</v>
      </c>
      <c r="W78" s="20">
        <v>17321</v>
      </c>
      <c r="X78" s="20"/>
      <c r="Y78" s="19"/>
      <c r="Z78" s="22">
        <v>164800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309092</v>
      </c>
      <c r="C83" s="18"/>
      <c r="D83" s="19">
        <v>164800</v>
      </c>
      <c r="E83" s="20">
        <v>164800</v>
      </c>
      <c r="F83" s="20">
        <v>113237</v>
      </c>
      <c r="G83" s="20"/>
      <c r="H83" s="20"/>
      <c r="I83" s="20">
        <v>113237</v>
      </c>
      <c r="J83" s="20">
        <v>9602</v>
      </c>
      <c r="K83" s="20">
        <v>13793</v>
      </c>
      <c r="L83" s="20"/>
      <c r="M83" s="20">
        <v>23395</v>
      </c>
      <c r="N83" s="20"/>
      <c r="O83" s="20"/>
      <c r="P83" s="20"/>
      <c r="Q83" s="20"/>
      <c r="R83" s="20"/>
      <c r="S83" s="20"/>
      <c r="T83" s="20"/>
      <c r="U83" s="20"/>
      <c r="V83" s="20">
        <v>136632</v>
      </c>
      <c r="W83" s="20">
        <v>17321</v>
      </c>
      <c r="X83" s="20"/>
      <c r="Y83" s="19"/>
      <c r="Z83" s="22">
        <v>164800</v>
      </c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44390060</v>
      </c>
      <c r="C5" s="18">
        <v>0</v>
      </c>
      <c r="D5" s="63">
        <v>55892333</v>
      </c>
      <c r="E5" s="64">
        <v>57221833</v>
      </c>
      <c r="F5" s="64">
        <v>26562957</v>
      </c>
      <c r="G5" s="64">
        <v>2039994</v>
      </c>
      <c r="H5" s="64">
        <v>2639126</v>
      </c>
      <c r="I5" s="64">
        <v>31242077</v>
      </c>
      <c r="J5" s="64">
        <v>2730039</v>
      </c>
      <c r="K5" s="64">
        <v>2667048</v>
      </c>
      <c r="L5" s="64">
        <v>2874801</v>
      </c>
      <c r="M5" s="64">
        <v>8271888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39513965</v>
      </c>
      <c r="W5" s="64">
        <v>28610917</v>
      </c>
      <c r="X5" s="64">
        <v>10903048</v>
      </c>
      <c r="Y5" s="65">
        <v>38.11</v>
      </c>
      <c r="Z5" s="66">
        <v>57221833</v>
      </c>
    </row>
    <row r="6" spans="1:26" ht="13.5">
      <c r="A6" s="62" t="s">
        <v>32</v>
      </c>
      <c r="B6" s="18">
        <v>131993855</v>
      </c>
      <c r="C6" s="18">
        <v>0</v>
      </c>
      <c r="D6" s="63">
        <v>145559034</v>
      </c>
      <c r="E6" s="64">
        <v>145559034</v>
      </c>
      <c r="F6" s="64">
        <v>14479398</v>
      </c>
      <c r="G6" s="64">
        <v>13453486</v>
      </c>
      <c r="H6" s="64">
        <v>11380170</v>
      </c>
      <c r="I6" s="64">
        <v>39313054</v>
      </c>
      <c r="J6" s="64">
        <v>11594006</v>
      </c>
      <c r="K6" s="64">
        <v>11897744</v>
      </c>
      <c r="L6" s="64">
        <v>12441124</v>
      </c>
      <c r="M6" s="64">
        <v>35932874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75245928</v>
      </c>
      <c r="W6" s="64">
        <v>72779517</v>
      </c>
      <c r="X6" s="64">
        <v>2466411</v>
      </c>
      <c r="Y6" s="65">
        <v>3.39</v>
      </c>
      <c r="Z6" s="66">
        <v>145559034</v>
      </c>
    </row>
    <row r="7" spans="1:26" ht="13.5">
      <c r="A7" s="62" t="s">
        <v>33</v>
      </c>
      <c r="B7" s="18">
        <v>2407250</v>
      </c>
      <c r="C7" s="18">
        <v>0</v>
      </c>
      <c r="D7" s="63">
        <v>2200000</v>
      </c>
      <c r="E7" s="64">
        <v>2200000</v>
      </c>
      <c r="F7" s="64">
        <v>106955</v>
      </c>
      <c r="G7" s="64">
        <v>155315</v>
      </c>
      <c r="H7" s="64">
        <v>166173</v>
      </c>
      <c r="I7" s="64">
        <v>428443</v>
      </c>
      <c r="J7" s="64">
        <v>148953</v>
      </c>
      <c r="K7" s="64">
        <v>173930</v>
      </c>
      <c r="L7" s="64">
        <v>308444</v>
      </c>
      <c r="M7" s="64">
        <v>631327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1059770</v>
      </c>
      <c r="W7" s="64">
        <v>1100000</v>
      </c>
      <c r="X7" s="64">
        <v>-40230</v>
      </c>
      <c r="Y7" s="65">
        <v>-3.66</v>
      </c>
      <c r="Z7" s="66">
        <v>2200000</v>
      </c>
    </row>
    <row r="8" spans="1:26" ht="13.5">
      <c r="A8" s="62" t="s">
        <v>34</v>
      </c>
      <c r="B8" s="18">
        <v>74010197</v>
      </c>
      <c r="C8" s="18">
        <v>0</v>
      </c>
      <c r="D8" s="63">
        <v>86840000</v>
      </c>
      <c r="E8" s="64">
        <v>86840000</v>
      </c>
      <c r="F8" s="64">
        <v>25586000</v>
      </c>
      <c r="G8" s="64">
        <v>1178445</v>
      </c>
      <c r="H8" s="64">
        <v>-829017</v>
      </c>
      <c r="I8" s="64">
        <v>25935428</v>
      </c>
      <c r="J8" s="64">
        <v>-404155</v>
      </c>
      <c r="K8" s="64">
        <v>2143421</v>
      </c>
      <c r="L8" s="64">
        <v>20001479</v>
      </c>
      <c r="M8" s="64">
        <v>21740745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47676173</v>
      </c>
      <c r="W8" s="64">
        <v>43420000</v>
      </c>
      <c r="X8" s="64">
        <v>4256173</v>
      </c>
      <c r="Y8" s="65">
        <v>9.8</v>
      </c>
      <c r="Z8" s="66">
        <v>86840000</v>
      </c>
    </row>
    <row r="9" spans="1:26" ht="13.5">
      <c r="A9" s="62" t="s">
        <v>35</v>
      </c>
      <c r="B9" s="18">
        <v>53017775</v>
      </c>
      <c r="C9" s="18">
        <v>0</v>
      </c>
      <c r="D9" s="63">
        <v>31497940</v>
      </c>
      <c r="E9" s="64">
        <v>30168440</v>
      </c>
      <c r="F9" s="64">
        <v>2722633</v>
      </c>
      <c r="G9" s="64">
        <v>3128482</v>
      </c>
      <c r="H9" s="64">
        <v>2977142</v>
      </c>
      <c r="I9" s="64">
        <v>8828257</v>
      </c>
      <c r="J9" s="64">
        <v>3227153</v>
      </c>
      <c r="K9" s="64">
        <v>3037832</v>
      </c>
      <c r="L9" s="64">
        <v>2994561</v>
      </c>
      <c r="M9" s="64">
        <v>9259546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18087803</v>
      </c>
      <c r="W9" s="64">
        <v>15084220</v>
      </c>
      <c r="X9" s="64">
        <v>3003583</v>
      </c>
      <c r="Y9" s="65">
        <v>19.91</v>
      </c>
      <c r="Z9" s="66">
        <v>30168440</v>
      </c>
    </row>
    <row r="10" spans="1:26" ht="25.5">
      <c r="A10" s="67" t="s">
        <v>105</v>
      </c>
      <c r="B10" s="68">
        <f>SUM(B5:B9)</f>
        <v>305819137</v>
      </c>
      <c r="C10" s="68">
        <f>SUM(C5:C9)</f>
        <v>0</v>
      </c>
      <c r="D10" s="69">
        <f aca="true" t="shared" si="0" ref="D10:Z10">SUM(D5:D9)</f>
        <v>321989307</v>
      </c>
      <c r="E10" s="70">
        <f t="shared" si="0"/>
        <v>321989307</v>
      </c>
      <c r="F10" s="70">
        <f t="shared" si="0"/>
        <v>69457943</v>
      </c>
      <c r="G10" s="70">
        <f t="shared" si="0"/>
        <v>19955722</v>
      </c>
      <c r="H10" s="70">
        <f t="shared" si="0"/>
        <v>16333594</v>
      </c>
      <c r="I10" s="70">
        <f t="shared" si="0"/>
        <v>105747259</v>
      </c>
      <c r="J10" s="70">
        <f t="shared" si="0"/>
        <v>17295996</v>
      </c>
      <c r="K10" s="70">
        <f t="shared" si="0"/>
        <v>19919975</v>
      </c>
      <c r="L10" s="70">
        <f t="shared" si="0"/>
        <v>38620409</v>
      </c>
      <c r="M10" s="70">
        <f t="shared" si="0"/>
        <v>75836380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181583639</v>
      </c>
      <c r="W10" s="70">
        <f t="shared" si="0"/>
        <v>160994654</v>
      </c>
      <c r="X10" s="70">
        <f t="shared" si="0"/>
        <v>20588985</v>
      </c>
      <c r="Y10" s="71">
        <f>+IF(W10&lt;&gt;0,(X10/W10)*100,0)</f>
        <v>12.78861408652737</v>
      </c>
      <c r="Z10" s="72">
        <f t="shared" si="0"/>
        <v>321989307</v>
      </c>
    </row>
    <row r="11" spans="1:26" ht="13.5">
      <c r="A11" s="62" t="s">
        <v>36</v>
      </c>
      <c r="B11" s="18">
        <v>109364383</v>
      </c>
      <c r="C11" s="18">
        <v>0</v>
      </c>
      <c r="D11" s="63">
        <v>126083432</v>
      </c>
      <c r="E11" s="64">
        <v>126083432</v>
      </c>
      <c r="F11" s="64">
        <v>9387963</v>
      </c>
      <c r="G11" s="64">
        <v>9510425</v>
      </c>
      <c r="H11" s="64">
        <v>9523165</v>
      </c>
      <c r="I11" s="64">
        <v>28421553</v>
      </c>
      <c r="J11" s="64">
        <v>9485582</v>
      </c>
      <c r="K11" s="64">
        <v>10703590</v>
      </c>
      <c r="L11" s="64">
        <v>9837159</v>
      </c>
      <c r="M11" s="64">
        <v>30026331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58447884</v>
      </c>
      <c r="W11" s="64">
        <v>63041716</v>
      </c>
      <c r="X11" s="64">
        <v>-4593832</v>
      </c>
      <c r="Y11" s="65">
        <v>-7.29</v>
      </c>
      <c r="Z11" s="66">
        <v>126083432</v>
      </c>
    </row>
    <row r="12" spans="1:26" ht="13.5">
      <c r="A12" s="62" t="s">
        <v>37</v>
      </c>
      <c r="B12" s="18">
        <v>7410014</v>
      </c>
      <c r="C12" s="18">
        <v>0</v>
      </c>
      <c r="D12" s="63">
        <v>8501744</v>
      </c>
      <c r="E12" s="64">
        <v>8501744</v>
      </c>
      <c r="F12" s="64">
        <v>731598</v>
      </c>
      <c r="G12" s="64">
        <v>504836</v>
      </c>
      <c r="H12" s="64">
        <v>618217</v>
      </c>
      <c r="I12" s="64">
        <v>1854651</v>
      </c>
      <c r="J12" s="64">
        <v>618217</v>
      </c>
      <c r="K12" s="64">
        <v>618217</v>
      </c>
      <c r="L12" s="64">
        <v>618217</v>
      </c>
      <c r="M12" s="64">
        <v>1854651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3709302</v>
      </c>
      <c r="W12" s="64">
        <v>4250872</v>
      </c>
      <c r="X12" s="64">
        <v>-541570</v>
      </c>
      <c r="Y12" s="65">
        <v>-12.74</v>
      </c>
      <c r="Z12" s="66">
        <v>8501744</v>
      </c>
    </row>
    <row r="13" spans="1:26" ht="13.5">
      <c r="A13" s="62" t="s">
        <v>106</v>
      </c>
      <c r="B13" s="18">
        <v>98311206</v>
      </c>
      <c r="C13" s="18">
        <v>0</v>
      </c>
      <c r="D13" s="63">
        <v>19940571</v>
      </c>
      <c r="E13" s="64">
        <v>19940571</v>
      </c>
      <c r="F13" s="64">
        <v>0</v>
      </c>
      <c r="G13" s="64">
        <v>0</v>
      </c>
      <c r="H13" s="64">
        <v>0</v>
      </c>
      <c r="I13" s="64">
        <v>0</v>
      </c>
      <c r="J13" s="64">
        <v>3058733</v>
      </c>
      <c r="K13" s="64">
        <v>0</v>
      </c>
      <c r="L13" s="64">
        <v>1531792</v>
      </c>
      <c r="M13" s="64">
        <v>4590525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4590525</v>
      </c>
      <c r="W13" s="64">
        <v>9970286</v>
      </c>
      <c r="X13" s="64">
        <v>-5379761</v>
      </c>
      <c r="Y13" s="65">
        <v>-53.96</v>
      </c>
      <c r="Z13" s="66">
        <v>19940571</v>
      </c>
    </row>
    <row r="14" spans="1:26" ht="13.5">
      <c r="A14" s="62" t="s">
        <v>38</v>
      </c>
      <c r="B14" s="18">
        <v>12779822</v>
      </c>
      <c r="C14" s="18">
        <v>0</v>
      </c>
      <c r="D14" s="63">
        <v>13730846</v>
      </c>
      <c r="E14" s="64">
        <v>13730846</v>
      </c>
      <c r="F14" s="64">
        <v>190167</v>
      </c>
      <c r="G14" s="64">
        <v>0</v>
      </c>
      <c r="H14" s="64">
        <v>2447512</v>
      </c>
      <c r="I14" s="64">
        <v>2637679</v>
      </c>
      <c r="J14" s="64">
        <v>0</v>
      </c>
      <c r="K14" s="64">
        <v>0</v>
      </c>
      <c r="L14" s="64">
        <v>3206848</v>
      </c>
      <c r="M14" s="64">
        <v>3206848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5844527</v>
      </c>
      <c r="W14" s="64">
        <v>6865423</v>
      </c>
      <c r="X14" s="64">
        <v>-1020896</v>
      </c>
      <c r="Y14" s="65">
        <v>-14.87</v>
      </c>
      <c r="Z14" s="66">
        <v>13730846</v>
      </c>
    </row>
    <row r="15" spans="1:26" ht="13.5">
      <c r="A15" s="62" t="s">
        <v>39</v>
      </c>
      <c r="B15" s="18">
        <v>45334371</v>
      </c>
      <c r="C15" s="18">
        <v>0</v>
      </c>
      <c r="D15" s="63">
        <v>49824000</v>
      </c>
      <c r="E15" s="64">
        <v>49824000</v>
      </c>
      <c r="F15" s="64">
        <v>550484</v>
      </c>
      <c r="G15" s="64">
        <v>6365134</v>
      </c>
      <c r="H15" s="64">
        <v>5276082</v>
      </c>
      <c r="I15" s="64">
        <v>12191700</v>
      </c>
      <c r="J15" s="64">
        <v>3678575</v>
      </c>
      <c r="K15" s="64">
        <v>3979071</v>
      </c>
      <c r="L15" s="64">
        <v>3205730</v>
      </c>
      <c r="M15" s="64">
        <v>10863376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23055076</v>
      </c>
      <c r="W15" s="64">
        <v>24912000</v>
      </c>
      <c r="X15" s="64">
        <v>-1856924</v>
      </c>
      <c r="Y15" s="65">
        <v>-7.45</v>
      </c>
      <c r="Z15" s="66">
        <v>49824000</v>
      </c>
    </row>
    <row r="16" spans="1:26" ht="13.5">
      <c r="A16" s="73" t="s">
        <v>40</v>
      </c>
      <c r="B16" s="18">
        <v>782625</v>
      </c>
      <c r="C16" s="18">
        <v>0</v>
      </c>
      <c r="D16" s="63">
        <v>850000</v>
      </c>
      <c r="E16" s="64">
        <v>850000</v>
      </c>
      <c r="F16" s="64">
        <v>0</v>
      </c>
      <c r="G16" s="64">
        <v>0</v>
      </c>
      <c r="H16" s="64">
        <v>0</v>
      </c>
      <c r="I16" s="64">
        <v>0</v>
      </c>
      <c r="J16" s="64">
        <v>142219</v>
      </c>
      <c r="K16" s="64">
        <v>153678</v>
      </c>
      <c r="L16" s="64">
        <v>64878</v>
      </c>
      <c r="M16" s="64">
        <v>360775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360775</v>
      </c>
      <c r="W16" s="64">
        <v>425000</v>
      </c>
      <c r="X16" s="64">
        <v>-64225</v>
      </c>
      <c r="Y16" s="65">
        <v>-15.11</v>
      </c>
      <c r="Z16" s="66">
        <v>850000</v>
      </c>
    </row>
    <row r="17" spans="1:26" ht="13.5">
      <c r="A17" s="62" t="s">
        <v>41</v>
      </c>
      <c r="B17" s="18">
        <v>93240943</v>
      </c>
      <c r="C17" s="18">
        <v>0</v>
      </c>
      <c r="D17" s="63">
        <v>109661610</v>
      </c>
      <c r="E17" s="64">
        <v>109661610</v>
      </c>
      <c r="F17" s="64">
        <v>3162006</v>
      </c>
      <c r="G17" s="64">
        <v>6221418</v>
      </c>
      <c r="H17" s="64">
        <v>6454558</v>
      </c>
      <c r="I17" s="64">
        <v>15837982</v>
      </c>
      <c r="J17" s="64">
        <v>6911021</v>
      </c>
      <c r="K17" s="64">
        <v>7061363</v>
      </c>
      <c r="L17" s="64">
        <v>8410893</v>
      </c>
      <c r="M17" s="64">
        <v>22383277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38221259</v>
      </c>
      <c r="W17" s="64">
        <v>54830805</v>
      </c>
      <c r="X17" s="64">
        <v>-16609546</v>
      </c>
      <c r="Y17" s="65">
        <v>-30.29</v>
      </c>
      <c r="Z17" s="66">
        <v>109661610</v>
      </c>
    </row>
    <row r="18" spans="1:26" ht="13.5">
      <c r="A18" s="74" t="s">
        <v>42</v>
      </c>
      <c r="B18" s="75">
        <f>SUM(B11:B17)</f>
        <v>367223364</v>
      </c>
      <c r="C18" s="75">
        <f>SUM(C11:C17)</f>
        <v>0</v>
      </c>
      <c r="D18" s="76">
        <f aca="true" t="shared" si="1" ref="D18:Z18">SUM(D11:D17)</f>
        <v>328592203</v>
      </c>
      <c r="E18" s="77">
        <f t="shared" si="1"/>
        <v>328592203</v>
      </c>
      <c r="F18" s="77">
        <f t="shared" si="1"/>
        <v>14022218</v>
      </c>
      <c r="G18" s="77">
        <f t="shared" si="1"/>
        <v>22601813</v>
      </c>
      <c r="H18" s="77">
        <f t="shared" si="1"/>
        <v>24319534</v>
      </c>
      <c r="I18" s="77">
        <f t="shared" si="1"/>
        <v>60943565</v>
      </c>
      <c r="J18" s="77">
        <f t="shared" si="1"/>
        <v>23894347</v>
      </c>
      <c r="K18" s="77">
        <f t="shared" si="1"/>
        <v>22515919</v>
      </c>
      <c r="L18" s="77">
        <f t="shared" si="1"/>
        <v>26875517</v>
      </c>
      <c r="M18" s="77">
        <f t="shared" si="1"/>
        <v>73285783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134229348</v>
      </c>
      <c r="W18" s="77">
        <f t="shared" si="1"/>
        <v>164296102</v>
      </c>
      <c r="X18" s="77">
        <f t="shared" si="1"/>
        <v>-30066754</v>
      </c>
      <c r="Y18" s="71">
        <f>+IF(W18&lt;&gt;0,(X18/W18)*100,0)</f>
        <v>-18.300345311905208</v>
      </c>
      <c r="Z18" s="78">
        <f t="shared" si="1"/>
        <v>328592203</v>
      </c>
    </row>
    <row r="19" spans="1:26" ht="13.5">
      <c r="A19" s="74" t="s">
        <v>43</v>
      </c>
      <c r="B19" s="79">
        <f>+B10-B18</f>
        <v>-61404227</v>
      </c>
      <c r="C19" s="79">
        <f>+C10-C18</f>
        <v>0</v>
      </c>
      <c r="D19" s="80">
        <f aca="true" t="shared" si="2" ref="D19:Z19">+D10-D18</f>
        <v>-6602896</v>
      </c>
      <c r="E19" s="81">
        <f t="shared" si="2"/>
        <v>-6602896</v>
      </c>
      <c r="F19" s="81">
        <f t="shared" si="2"/>
        <v>55435725</v>
      </c>
      <c r="G19" s="81">
        <f t="shared" si="2"/>
        <v>-2646091</v>
      </c>
      <c r="H19" s="81">
        <f t="shared" si="2"/>
        <v>-7985940</v>
      </c>
      <c r="I19" s="81">
        <f t="shared" si="2"/>
        <v>44803694</v>
      </c>
      <c r="J19" s="81">
        <f t="shared" si="2"/>
        <v>-6598351</v>
      </c>
      <c r="K19" s="81">
        <f t="shared" si="2"/>
        <v>-2595944</v>
      </c>
      <c r="L19" s="81">
        <f t="shared" si="2"/>
        <v>11744892</v>
      </c>
      <c r="M19" s="81">
        <f t="shared" si="2"/>
        <v>2550597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47354291</v>
      </c>
      <c r="W19" s="81">
        <f>IF(E10=E18,0,W10-W18)</f>
        <v>-3301448</v>
      </c>
      <c r="X19" s="81">
        <f t="shared" si="2"/>
        <v>50655739</v>
      </c>
      <c r="Y19" s="82">
        <f>+IF(W19&lt;&gt;0,(X19/W19)*100,0)</f>
        <v>-1534.349140134874</v>
      </c>
      <c r="Z19" s="83">
        <f t="shared" si="2"/>
        <v>-6602896</v>
      </c>
    </row>
    <row r="20" spans="1:26" ht="13.5">
      <c r="A20" s="62" t="s">
        <v>44</v>
      </c>
      <c r="B20" s="18">
        <v>73115626</v>
      </c>
      <c r="C20" s="18">
        <v>0</v>
      </c>
      <c r="D20" s="63">
        <v>62851000</v>
      </c>
      <c r="E20" s="64">
        <v>62851000</v>
      </c>
      <c r="F20" s="64">
        <v>0</v>
      </c>
      <c r="G20" s="64">
        <v>4772931</v>
      </c>
      <c r="H20" s="64">
        <v>2246067</v>
      </c>
      <c r="I20" s="64">
        <v>7018998</v>
      </c>
      <c r="J20" s="64">
        <v>5587500</v>
      </c>
      <c r="K20" s="64">
        <v>3282610</v>
      </c>
      <c r="L20" s="64">
        <v>10565671</v>
      </c>
      <c r="M20" s="64">
        <v>19435781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26454779</v>
      </c>
      <c r="W20" s="64">
        <v>31425500</v>
      </c>
      <c r="X20" s="64">
        <v>-4970721</v>
      </c>
      <c r="Y20" s="65">
        <v>-15.82</v>
      </c>
      <c r="Z20" s="66">
        <v>62851000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11711399</v>
      </c>
      <c r="C22" s="90">
        <f>SUM(C19:C21)</f>
        <v>0</v>
      </c>
      <c r="D22" s="91">
        <f aca="true" t="shared" si="3" ref="D22:Z22">SUM(D19:D21)</f>
        <v>56248104</v>
      </c>
      <c r="E22" s="92">
        <f t="shared" si="3"/>
        <v>56248104</v>
      </c>
      <c r="F22" s="92">
        <f t="shared" si="3"/>
        <v>55435725</v>
      </c>
      <c r="G22" s="92">
        <f t="shared" si="3"/>
        <v>2126840</v>
      </c>
      <c r="H22" s="92">
        <f t="shared" si="3"/>
        <v>-5739873</v>
      </c>
      <c r="I22" s="92">
        <f t="shared" si="3"/>
        <v>51822692</v>
      </c>
      <c r="J22" s="92">
        <f t="shared" si="3"/>
        <v>-1010851</v>
      </c>
      <c r="K22" s="92">
        <f t="shared" si="3"/>
        <v>686666</v>
      </c>
      <c r="L22" s="92">
        <f t="shared" si="3"/>
        <v>22310563</v>
      </c>
      <c r="M22" s="92">
        <f t="shared" si="3"/>
        <v>21986378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73809070</v>
      </c>
      <c r="W22" s="92">
        <f t="shared" si="3"/>
        <v>28124052</v>
      </c>
      <c r="X22" s="92">
        <f t="shared" si="3"/>
        <v>45685018</v>
      </c>
      <c r="Y22" s="93">
        <f>+IF(W22&lt;&gt;0,(X22/W22)*100,0)</f>
        <v>162.44109490339443</v>
      </c>
      <c r="Z22" s="94">
        <f t="shared" si="3"/>
        <v>56248104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11711399</v>
      </c>
      <c r="C24" s="79">
        <f>SUM(C22:C23)</f>
        <v>0</v>
      </c>
      <c r="D24" s="80">
        <f aca="true" t="shared" si="4" ref="D24:Z24">SUM(D22:D23)</f>
        <v>56248104</v>
      </c>
      <c r="E24" s="81">
        <f t="shared" si="4"/>
        <v>56248104</v>
      </c>
      <c r="F24" s="81">
        <f t="shared" si="4"/>
        <v>55435725</v>
      </c>
      <c r="G24" s="81">
        <f t="shared" si="4"/>
        <v>2126840</v>
      </c>
      <c r="H24" s="81">
        <f t="shared" si="4"/>
        <v>-5739873</v>
      </c>
      <c r="I24" s="81">
        <f t="shared" si="4"/>
        <v>51822692</v>
      </c>
      <c r="J24" s="81">
        <f t="shared" si="4"/>
        <v>-1010851</v>
      </c>
      <c r="K24" s="81">
        <f t="shared" si="4"/>
        <v>686666</v>
      </c>
      <c r="L24" s="81">
        <f t="shared" si="4"/>
        <v>22310563</v>
      </c>
      <c r="M24" s="81">
        <f t="shared" si="4"/>
        <v>21986378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73809070</v>
      </c>
      <c r="W24" s="81">
        <f t="shared" si="4"/>
        <v>28124052</v>
      </c>
      <c r="X24" s="81">
        <f t="shared" si="4"/>
        <v>45685018</v>
      </c>
      <c r="Y24" s="82">
        <f>+IF(W24&lt;&gt;0,(X24/W24)*100,0)</f>
        <v>162.44109490339443</v>
      </c>
      <c r="Z24" s="83">
        <f t="shared" si="4"/>
        <v>56248104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88300066</v>
      </c>
      <c r="C27" s="21">
        <v>0</v>
      </c>
      <c r="D27" s="103">
        <v>73594333</v>
      </c>
      <c r="E27" s="104">
        <v>83306960</v>
      </c>
      <c r="F27" s="104">
        <v>1433799</v>
      </c>
      <c r="G27" s="104">
        <v>3716370</v>
      </c>
      <c r="H27" s="104">
        <v>2309919</v>
      </c>
      <c r="I27" s="104">
        <v>7460088</v>
      </c>
      <c r="J27" s="104">
        <v>6468624</v>
      </c>
      <c r="K27" s="104">
        <v>4415389</v>
      </c>
      <c r="L27" s="104">
        <v>11824905</v>
      </c>
      <c r="M27" s="104">
        <v>22708918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30169006</v>
      </c>
      <c r="W27" s="104">
        <v>41653480</v>
      </c>
      <c r="X27" s="104">
        <v>-11484474</v>
      </c>
      <c r="Y27" s="105">
        <v>-27.57</v>
      </c>
      <c r="Z27" s="106">
        <v>83306960</v>
      </c>
    </row>
    <row r="28" spans="1:26" ht="13.5">
      <c r="A28" s="107" t="s">
        <v>44</v>
      </c>
      <c r="B28" s="18">
        <v>68531980</v>
      </c>
      <c r="C28" s="18">
        <v>0</v>
      </c>
      <c r="D28" s="63">
        <v>58426561</v>
      </c>
      <c r="E28" s="64">
        <v>61174705</v>
      </c>
      <c r="F28" s="64">
        <v>1433799</v>
      </c>
      <c r="G28" s="64">
        <v>3435343</v>
      </c>
      <c r="H28" s="64">
        <v>2238659</v>
      </c>
      <c r="I28" s="64">
        <v>7107801</v>
      </c>
      <c r="J28" s="64">
        <v>5445550</v>
      </c>
      <c r="K28" s="64">
        <v>3162701</v>
      </c>
      <c r="L28" s="64">
        <v>9504735</v>
      </c>
      <c r="M28" s="64">
        <v>18112986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25220787</v>
      </c>
      <c r="W28" s="64">
        <v>30587353</v>
      </c>
      <c r="X28" s="64">
        <v>-5366566</v>
      </c>
      <c r="Y28" s="65">
        <v>-17.55</v>
      </c>
      <c r="Z28" s="66">
        <v>61174705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5454886</v>
      </c>
      <c r="C30" s="18">
        <v>0</v>
      </c>
      <c r="D30" s="63">
        <v>7075270</v>
      </c>
      <c r="E30" s="64">
        <v>15022209</v>
      </c>
      <c r="F30" s="64">
        <v>0</v>
      </c>
      <c r="G30" s="64">
        <v>203954</v>
      </c>
      <c r="H30" s="64">
        <v>34036</v>
      </c>
      <c r="I30" s="64">
        <v>237990</v>
      </c>
      <c r="J30" s="64">
        <v>892646</v>
      </c>
      <c r="K30" s="64">
        <v>829723</v>
      </c>
      <c r="L30" s="64">
        <v>1903442</v>
      </c>
      <c r="M30" s="64">
        <v>3625811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3863801</v>
      </c>
      <c r="W30" s="64">
        <v>7511105</v>
      </c>
      <c r="X30" s="64">
        <v>-3647304</v>
      </c>
      <c r="Y30" s="65">
        <v>-48.56</v>
      </c>
      <c r="Z30" s="66">
        <v>15022209</v>
      </c>
    </row>
    <row r="31" spans="1:26" ht="13.5">
      <c r="A31" s="62" t="s">
        <v>49</v>
      </c>
      <c r="B31" s="18">
        <v>14313200</v>
      </c>
      <c r="C31" s="18">
        <v>0</v>
      </c>
      <c r="D31" s="63">
        <v>8092502</v>
      </c>
      <c r="E31" s="64">
        <v>7110046</v>
      </c>
      <c r="F31" s="64">
        <v>0</v>
      </c>
      <c r="G31" s="64">
        <v>77073</v>
      </c>
      <c r="H31" s="64">
        <v>37224</v>
      </c>
      <c r="I31" s="64">
        <v>114297</v>
      </c>
      <c r="J31" s="64">
        <v>130428</v>
      </c>
      <c r="K31" s="64">
        <v>422965</v>
      </c>
      <c r="L31" s="64">
        <v>416728</v>
      </c>
      <c r="M31" s="64">
        <v>970121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1084418</v>
      </c>
      <c r="W31" s="64">
        <v>3555023</v>
      </c>
      <c r="X31" s="64">
        <v>-2470605</v>
      </c>
      <c r="Y31" s="65">
        <v>-69.5</v>
      </c>
      <c r="Z31" s="66">
        <v>7110046</v>
      </c>
    </row>
    <row r="32" spans="1:26" ht="13.5">
      <c r="A32" s="74" t="s">
        <v>50</v>
      </c>
      <c r="B32" s="21">
        <f>SUM(B28:B31)</f>
        <v>88300066</v>
      </c>
      <c r="C32" s="21">
        <f>SUM(C28:C31)</f>
        <v>0</v>
      </c>
      <c r="D32" s="103">
        <f aca="true" t="shared" si="5" ref="D32:Z32">SUM(D28:D31)</f>
        <v>73594333</v>
      </c>
      <c r="E32" s="104">
        <f t="shared" si="5"/>
        <v>83306960</v>
      </c>
      <c r="F32" s="104">
        <f t="shared" si="5"/>
        <v>1433799</v>
      </c>
      <c r="G32" s="104">
        <f t="shared" si="5"/>
        <v>3716370</v>
      </c>
      <c r="H32" s="104">
        <f t="shared" si="5"/>
        <v>2309919</v>
      </c>
      <c r="I32" s="104">
        <f t="shared" si="5"/>
        <v>7460088</v>
      </c>
      <c r="J32" s="104">
        <f t="shared" si="5"/>
        <v>6468624</v>
      </c>
      <c r="K32" s="104">
        <f t="shared" si="5"/>
        <v>4415389</v>
      </c>
      <c r="L32" s="104">
        <f t="shared" si="5"/>
        <v>11824905</v>
      </c>
      <c r="M32" s="104">
        <f t="shared" si="5"/>
        <v>22708918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30169006</v>
      </c>
      <c r="W32" s="104">
        <f t="shared" si="5"/>
        <v>41653481</v>
      </c>
      <c r="X32" s="104">
        <f t="shared" si="5"/>
        <v>-11484475</v>
      </c>
      <c r="Y32" s="105">
        <f>+IF(W32&lt;&gt;0,(X32/W32)*100,0)</f>
        <v>-27.571465155577275</v>
      </c>
      <c r="Z32" s="106">
        <f t="shared" si="5"/>
        <v>83306960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61021273</v>
      </c>
      <c r="C35" s="18">
        <v>0</v>
      </c>
      <c r="D35" s="63">
        <v>41648661</v>
      </c>
      <c r="E35" s="64">
        <v>41648661</v>
      </c>
      <c r="F35" s="64">
        <v>97184782</v>
      </c>
      <c r="G35" s="64">
        <v>88582444</v>
      </c>
      <c r="H35" s="64">
        <v>81113900</v>
      </c>
      <c r="I35" s="64">
        <v>81113900</v>
      </c>
      <c r="J35" s="64">
        <v>97277790</v>
      </c>
      <c r="K35" s="64">
        <v>99879979</v>
      </c>
      <c r="L35" s="64">
        <v>96086249</v>
      </c>
      <c r="M35" s="64">
        <v>96086249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96086249</v>
      </c>
      <c r="W35" s="64">
        <v>20824331</v>
      </c>
      <c r="X35" s="64">
        <v>75261918</v>
      </c>
      <c r="Y35" s="65">
        <v>361.41</v>
      </c>
      <c r="Z35" s="66">
        <v>41648661</v>
      </c>
    </row>
    <row r="36" spans="1:26" ht="13.5">
      <c r="A36" s="62" t="s">
        <v>53</v>
      </c>
      <c r="B36" s="18">
        <v>687776490</v>
      </c>
      <c r="C36" s="18">
        <v>0</v>
      </c>
      <c r="D36" s="63">
        <v>883586096</v>
      </c>
      <c r="E36" s="64">
        <v>883586096</v>
      </c>
      <c r="F36" s="64">
        <v>742993220</v>
      </c>
      <c r="G36" s="64">
        <v>692930751</v>
      </c>
      <c r="H36" s="64">
        <v>695240038</v>
      </c>
      <c r="I36" s="64">
        <v>695240038</v>
      </c>
      <c r="J36" s="64">
        <v>698649295</v>
      </c>
      <c r="K36" s="64">
        <v>703064053</v>
      </c>
      <c r="L36" s="64">
        <v>714323753</v>
      </c>
      <c r="M36" s="64">
        <v>714323753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714323753</v>
      </c>
      <c r="W36" s="64">
        <v>441793048</v>
      </c>
      <c r="X36" s="64">
        <v>272530705</v>
      </c>
      <c r="Y36" s="65">
        <v>61.69</v>
      </c>
      <c r="Z36" s="66">
        <v>883586096</v>
      </c>
    </row>
    <row r="37" spans="1:26" ht="13.5">
      <c r="A37" s="62" t="s">
        <v>54</v>
      </c>
      <c r="B37" s="18">
        <v>69815910</v>
      </c>
      <c r="C37" s="18">
        <v>0</v>
      </c>
      <c r="D37" s="63">
        <v>57143284</v>
      </c>
      <c r="E37" s="64">
        <v>57143284</v>
      </c>
      <c r="F37" s="64">
        <v>40743766</v>
      </c>
      <c r="G37" s="64">
        <v>38100814</v>
      </c>
      <c r="H37" s="64">
        <v>39597011</v>
      </c>
      <c r="I37" s="64">
        <v>39597011</v>
      </c>
      <c r="J37" s="64">
        <v>59730915</v>
      </c>
      <c r="K37" s="64">
        <v>66100459</v>
      </c>
      <c r="L37" s="64">
        <v>53544497</v>
      </c>
      <c r="M37" s="64">
        <v>53544497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53544497</v>
      </c>
      <c r="W37" s="64">
        <v>28571642</v>
      </c>
      <c r="X37" s="64">
        <v>24972855</v>
      </c>
      <c r="Y37" s="65">
        <v>87.4</v>
      </c>
      <c r="Z37" s="66">
        <v>57143284</v>
      </c>
    </row>
    <row r="38" spans="1:26" ht="13.5">
      <c r="A38" s="62" t="s">
        <v>55</v>
      </c>
      <c r="B38" s="18">
        <v>165533703</v>
      </c>
      <c r="C38" s="18">
        <v>0</v>
      </c>
      <c r="D38" s="63">
        <v>178651908</v>
      </c>
      <c r="E38" s="64">
        <v>178651908</v>
      </c>
      <c r="F38" s="64">
        <v>172336277</v>
      </c>
      <c r="G38" s="64">
        <v>172336277</v>
      </c>
      <c r="H38" s="64">
        <v>171414729</v>
      </c>
      <c r="I38" s="64">
        <v>171414729</v>
      </c>
      <c r="J38" s="64">
        <v>171414729</v>
      </c>
      <c r="K38" s="64">
        <v>171414729</v>
      </c>
      <c r="L38" s="64">
        <v>169129151</v>
      </c>
      <c r="M38" s="64">
        <v>169129151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169129151</v>
      </c>
      <c r="W38" s="64">
        <v>89325954</v>
      </c>
      <c r="X38" s="64">
        <v>79803197</v>
      </c>
      <c r="Y38" s="65">
        <v>89.34</v>
      </c>
      <c r="Z38" s="66">
        <v>178651908</v>
      </c>
    </row>
    <row r="39" spans="1:26" ht="13.5">
      <c r="A39" s="62" t="s">
        <v>56</v>
      </c>
      <c r="B39" s="18">
        <v>513448150</v>
      </c>
      <c r="C39" s="18">
        <v>0</v>
      </c>
      <c r="D39" s="63">
        <v>689439565</v>
      </c>
      <c r="E39" s="64">
        <v>689439565</v>
      </c>
      <c r="F39" s="64">
        <v>627097959</v>
      </c>
      <c r="G39" s="64">
        <v>571076104</v>
      </c>
      <c r="H39" s="64">
        <v>565342198</v>
      </c>
      <c r="I39" s="64">
        <v>565342198</v>
      </c>
      <c r="J39" s="64">
        <v>564781441</v>
      </c>
      <c r="K39" s="64">
        <v>565428844</v>
      </c>
      <c r="L39" s="64">
        <v>587736354</v>
      </c>
      <c r="M39" s="64">
        <v>587736354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587736354</v>
      </c>
      <c r="W39" s="64">
        <v>344719783</v>
      </c>
      <c r="X39" s="64">
        <v>243016571</v>
      </c>
      <c r="Y39" s="65">
        <v>70.5</v>
      </c>
      <c r="Z39" s="66">
        <v>689439565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93068275</v>
      </c>
      <c r="C42" s="18">
        <v>0</v>
      </c>
      <c r="D42" s="63">
        <v>77038673</v>
      </c>
      <c r="E42" s="64">
        <v>79786817</v>
      </c>
      <c r="F42" s="64">
        <v>15064185</v>
      </c>
      <c r="G42" s="64">
        <v>4781243</v>
      </c>
      <c r="H42" s="64">
        <v>1888923</v>
      </c>
      <c r="I42" s="64">
        <v>21734351</v>
      </c>
      <c r="J42" s="64">
        <v>26399134</v>
      </c>
      <c r="K42" s="64">
        <v>5415688</v>
      </c>
      <c r="L42" s="64">
        <v>9342694</v>
      </c>
      <c r="M42" s="64">
        <v>41157516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62891867</v>
      </c>
      <c r="W42" s="64">
        <v>81721783</v>
      </c>
      <c r="X42" s="64">
        <v>-18829916</v>
      </c>
      <c r="Y42" s="65">
        <v>-23.04</v>
      </c>
      <c r="Z42" s="66">
        <v>79786817</v>
      </c>
    </row>
    <row r="43" spans="1:26" ht="13.5">
      <c r="A43" s="62" t="s">
        <v>59</v>
      </c>
      <c r="B43" s="18">
        <v>-80500077</v>
      </c>
      <c r="C43" s="18">
        <v>0</v>
      </c>
      <c r="D43" s="63">
        <v>-73594335</v>
      </c>
      <c r="E43" s="64">
        <v>-83306962</v>
      </c>
      <c r="F43" s="64">
        <v>-1568394</v>
      </c>
      <c r="G43" s="64">
        <v>-3581775</v>
      </c>
      <c r="H43" s="64">
        <v>-2309919</v>
      </c>
      <c r="I43" s="64">
        <v>-7460088</v>
      </c>
      <c r="J43" s="64">
        <v>-6468624</v>
      </c>
      <c r="K43" s="64">
        <v>-4415390</v>
      </c>
      <c r="L43" s="64">
        <v>-12792126</v>
      </c>
      <c r="M43" s="64">
        <v>-23676140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-31136228</v>
      </c>
      <c r="W43" s="64">
        <v>-4360401</v>
      </c>
      <c r="X43" s="64">
        <v>-26775827</v>
      </c>
      <c r="Y43" s="65">
        <v>614.07</v>
      </c>
      <c r="Z43" s="66">
        <v>-83306962</v>
      </c>
    </row>
    <row r="44" spans="1:26" ht="13.5">
      <c r="A44" s="62" t="s">
        <v>60</v>
      </c>
      <c r="B44" s="18">
        <v>-6437009</v>
      </c>
      <c r="C44" s="18">
        <v>0</v>
      </c>
      <c r="D44" s="63">
        <v>-674254</v>
      </c>
      <c r="E44" s="64">
        <v>6290229</v>
      </c>
      <c r="F44" s="64">
        <v>0</v>
      </c>
      <c r="G44" s="64">
        <v>0</v>
      </c>
      <c r="H44" s="64">
        <v>-921548</v>
      </c>
      <c r="I44" s="64">
        <v>-921548</v>
      </c>
      <c r="J44" s="64">
        <v>0</v>
      </c>
      <c r="K44" s="64">
        <v>0</v>
      </c>
      <c r="L44" s="64">
        <v>-2285578</v>
      </c>
      <c r="M44" s="64">
        <v>-2285578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-3207126</v>
      </c>
      <c r="W44" s="64">
        <v>-3874762</v>
      </c>
      <c r="X44" s="64">
        <v>667636</v>
      </c>
      <c r="Y44" s="65">
        <v>-17.23</v>
      </c>
      <c r="Z44" s="66">
        <v>6290229</v>
      </c>
    </row>
    <row r="45" spans="1:26" ht="13.5">
      <c r="A45" s="74" t="s">
        <v>61</v>
      </c>
      <c r="B45" s="21">
        <v>27544916</v>
      </c>
      <c r="C45" s="21">
        <v>0</v>
      </c>
      <c r="D45" s="103">
        <v>11797818</v>
      </c>
      <c r="E45" s="104">
        <v>11797818</v>
      </c>
      <c r="F45" s="104">
        <v>41040707</v>
      </c>
      <c r="G45" s="104">
        <v>42240175</v>
      </c>
      <c r="H45" s="104">
        <v>40897631</v>
      </c>
      <c r="I45" s="104">
        <v>40897631</v>
      </c>
      <c r="J45" s="104">
        <v>60828141</v>
      </c>
      <c r="K45" s="104">
        <v>61828439</v>
      </c>
      <c r="L45" s="104">
        <v>56093429</v>
      </c>
      <c r="M45" s="104">
        <v>56093429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56093429</v>
      </c>
      <c r="W45" s="104">
        <v>82514354</v>
      </c>
      <c r="X45" s="104">
        <v>-26420925</v>
      </c>
      <c r="Y45" s="105">
        <v>-32.02</v>
      </c>
      <c r="Z45" s="106">
        <v>11797818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10944650</v>
      </c>
      <c r="C49" s="56">
        <v>0</v>
      </c>
      <c r="D49" s="133">
        <v>6787316</v>
      </c>
      <c r="E49" s="58">
        <v>3981391</v>
      </c>
      <c r="F49" s="58">
        <v>0</v>
      </c>
      <c r="G49" s="58">
        <v>0</v>
      </c>
      <c r="H49" s="58">
        <v>0</v>
      </c>
      <c r="I49" s="58">
        <v>3520542</v>
      </c>
      <c r="J49" s="58">
        <v>0</v>
      </c>
      <c r="K49" s="58">
        <v>0</v>
      </c>
      <c r="L49" s="58">
        <v>0</v>
      </c>
      <c r="M49" s="58">
        <v>3552981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6861684</v>
      </c>
      <c r="W49" s="58">
        <v>79806821</v>
      </c>
      <c r="X49" s="58">
        <v>34097403</v>
      </c>
      <c r="Y49" s="58">
        <v>149552788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698</v>
      </c>
      <c r="C51" s="56">
        <v>0</v>
      </c>
      <c r="D51" s="133">
        <v>15186</v>
      </c>
      <c r="E51" s="58">
        <v>9533</v>
      </c>
      <c r="F51" s="58">
        <v>0</v>
      </c>
      <c r="G51" s="58">
        <v>0</v>
      </c>
      <c r="H51" s="58">
        <v>0</v>
      </c>
      <c r="I51" s="58">
        <v>2790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28207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101.73379365875309</v>
      </c>
      <c r="C58" s="5">
        <f>IF(C67=0,0,+(C76/C67)*100)</f>
        <v>0</v>
      </c>
      <c r="D58" s="6">
        <f aca="true" t="shared" si="6" ref="D58:Z58">IF(D67=0,0,+(D76/D67)*100)</f>
        <v>95.68036507637352</v>
      </c>
      <c r="E58" s="7">
        <f t="shared" si="6"/>
        <v>95.0651870513726</v>
      </c>
      <c r="F58" s="7">
        <f t="shared" si="6"/>
        <v>32.30785044244896</v>
      </c>
      <c r="G58" s="7">
        <f t="shared" si="6"/>
        <v>135.98118381244626</v>
      </c>
      <c r="H58" s="7">
        <f t="shared" si="6"/>
        <v>135.50976361134238</v>
      </c>
      <c r="I58" s="7">
        <f t="shared" si="6"/>
        <v>76.37805762006316</v>
      </c>
      <c r="J58" s="7">
        <f t="shared" si="6"/>
        <v>120.34837106983885</v>
      </c>
      <c r="K58" s="7">
        <f t="shared" si="6"/>
        <v>98.80250533104326</v>
      </c>
      <c r="L58" s="7">
        <f t="shared" si="6"/>
        <v>85.61931871522414</v>
      </c>
      <c r="M58" s="7">
        <f t="shared" si="6"/>
        <v>101.24974667427928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86.07762770680543</v>
      </c>
      <c r="W58" s="7">
        <f t="shared" si="6"/>
        <v>104.03057017828168</v>
      </c>
      <c r="X58" s="7">
        <f t="shared" si="6"/>
        <v>0</v>
      </c>
      <c r="Y58" s="7">
        <f t="shared" si="6"/>
        <v>0</v>
      </c>
      <c r="Z58" s="8">
        <f t="shared" si="6"/>
        <v>95.0651870513726</v>
      </c>
    </row>
    <row r="59" spans="1:26" ht="13.5">
      <c r="A59" s="36" t="s">
        <v>31</v>
      </c>
      <c r="B59" s="9">
        <f aca="true" t="shared" si="7" ref="B59:Z66">IF(B68=0,0,+(B77/B68)*100)</f>
        <v>107.24611771193821</v>
      </c>
      <c r="C59" s="9">
        <f t="shared" si="7"/>
        <v>0</v>
      </c>
      <c r="D59" s="2">
        <f t="shared" si="7"/>
        <v>106.00201641251941</v>
      </c>
      <c r="E59" s="10">
        <f t="shared" si="7"/>
        <v>103.53915086921455</v>
      </c>
      <c r="F59" s="10">
        <f t="shared" si="7"/>
        <v>10.385737551734168</v>
      </c>
      <c r="G59" s="10">
        <f t="shared" si="7"/>
        <v>492.25286937118443</v>
      </c>
      <c r="H59" s="10">
        <f t="shared" si="7"/>
        <v>333.2648005438164</v>
      </c>
      <c r="I59" s="10">
        <f t="shared" si="7"/>
        <v>69.12461677883964</v>
      </c>
      <c r="J59" s="10">
        <f t="shared" si="7"/>
        <v>231.69233113519624</v>
      </c>
      <c r="K59" s="10">
        <f t="shared" si="7"/>
        <v>101.87045752457398</v>
      </c>
      <c r="L59" s="10">
        <f t="shared" si="7"/>
        <v>117.73068814154442</v>
      </c>
      <c r="M59" s="10">
        <f t="shared" si="7"/>
        <v>150.22867814457837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86.10301193514749</v>
      </c>
      <c r="W59" s="10">
        <f t="shared" si="7"/>
        <v>142.71461484439664</v>
      </c>
      <c r="X59" s="10">
        <f t="shared" si="7"/>
        <v>0</v>
      </c>
      <c r="Y59" s="10">
        <f t="shared" si="7"/>
        <v>0</v>
      </c>
      <c r="Z59" s="11">
        <f t="shared" si="7"/>
        <v>103.53915086921455</v>
      </c>
    </row>
    <row r="60" spans="1:26" ht="13.5">
      <c r="A60" s="37" t="s">
        <v>32</v>
      </c>
      <c r="B60" s="12">
        <f t="shared" si="7"/>
        <v>99.98002861572608</v>
      </c>
      <c r="C60" s="12">
        <f t="shared" si="7"/>
        <v>0</v>
      </c>
      <c r="D60" s="3">
        <f t="shared" si="7"/>
        <v>91.59831192614263</v>
      </c>
      <c r="E60" s="13">
        <f t="shared" si="7"/>
        <v>91.59831192614263</v>
      </c>
      <c r="F60" s="13">
        <f t="shared" si="7"/>
        <v>69.23381068743328</v>
      </c>
      <c r="G60" s="13">
        <f t="shared" si="7"/>
        <v>83.90243985833857</v>
      </c>
      <c r="H60" s="13">
        <f t="shared" si="7"/>
        <v>91.97121835614055</v>
      </c>
      <c r="I60" s="13">
        <f t="shared" si="7"/>
        <v>80.83554892479225</v>
      </c>
      <c r="J60" s="13">
        <f t="shared" si="7"/>
        <v>95.44048019295488</v>
      </c>
      <c r="K60" s="13">
        <f t="shared" si="7"/>
        <v>98.02803792046628</v>
      </c>
      <c r="L60" s="13">
        <f t="shared" si="7"/>
        <v>77.40942056360825</v>
      </c>
      <c r="M60" s="13">
        <f t="shared" si="7"/>
        <v>90.05431071280299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85.23786828703874</v>
      </c>
      <c r="W60" s="13">
        <f t="shared" si="7"/>
        <v>88.60418515830492</v>
      </c>
      <c r="X60" s="13">
        <f t="shared" si="7"/>
        <v>0</v>
      </c>
      <c r="Y60" s="13">
        <f t="shared" si="7"/>
        <v>0</v>
      </c>
      <c r="Z60" s="14">
        <f t="shared" si="7"/>
        <v>91.59831192614263</v>
      </c>
    </row>
    <row r="61" spans="1:26" ht="13.5">
      <c r="A61" s="38" t="s">
        <v>113</v>
      </c>
      <c r="B61" s="12">
        <f t="shared" si="7"/>
        <v>97.03755224296125</v>
      </c>
      <c r="C61" s="12">
        <f t="shared" si="7"/>
        <v>0</v>
      </c>
      <c r="D61" s="3">
        <f t="shared" si="7"/>
        <v>89.7153575674186</v>
      </c>
      <c r="E61" s="13">
        <f t="shared" si="7"/>
        <v>90.95859821428519</v>
      </c>
      <c r="F61" s="13">
        <f t="shared" si="7"/>
        <v>52.384232237358006</v>
      </c>
      <c r="G61" s="13">
        <f t="shared" si="7"/>
        <v>61.03111563969037</v>
      </c>
      <c r="H61" s="13">
        <f t="shared" si="7"/>
        <v>69.3963801444407</v>
      </c>
      <c r="I61" s="13">
        <f t="shared" si="7"/>
        <v>60.18882866730112</v>
      </c>
      <c r="J61" s="13">
        <f t="shared" si="7"/>
        <v>69.11967220526857</v>
      </c>
      <c r="K61" s="13">
        <f t="shared" si="7"/>
        <v>60.47055414835992</v>
      </c>
      <c r="L61" s="13">
        <f t="shared" si="7"/>
        <v>48.90380461973521</v>
      </c>
      <c r="M61" s="13">
        <f t="shared" si="7"/>
        <v>58.8721669672047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59.57651092675471</v>
      </c>
      <c r="W61" s="13">
        <f t="shared" si="7"/>
        <v>78.06561642767291</v>
      </c>
      <c r="X61" s="13">
        <f t="shared" si="7"/>
        <v>0</v>
      </c>
      <c r="Y61" s="13">
        <f t="shared" si="7"/>
        <v>0</v>
      </c>
      <c r="Z61" s="14">
        <f t="shared" si="7"/>
        <v>90.95859821428519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90.41226080099581</v>
      </c>
      <c r="E62" s="13">
        <f t="shared" si="7"/>
        <v>90.41226080099581</v>
      </c>
      <c r="F62" s="13">
        <f t="shared" si="7"/>
        <v>78.20339112880173</v>
      </c>
      <c r="G62" s="13">
        <f t="shared" si="7"/>
        <v>89.1037587252386</v>
      </c>
      <c r="H62" s="13">
        <f t="shared" si="7"/>
        <v>99.09443759118078</v>
      </c>
      <c r="I62" s="13">
        <f t="shared" si="7"/>
        <v>87.34724847960275</v>
      </c>
      <c r="J62" s="13">
        <f t="shared" si="7"/>
        <v>124.59701175550431</v>
      </c>
      <c r="K62" s="13">
        <f t="shared" si="7"/>
        <v>129.0299344886592</v>
      </c>
      <c r="L62" s="13">
        <f t="shared" si="7"/>
        <v>79.82978906580428</v>
      </c>
      <c r="M62" s="13">
        <f t="shared" si="7"/>
        <v>111.57322480849375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99.36933785108178</v>
      </c>
      <c r="W62" s="13">
        <f t="shared" si="7"/>
        <v>101.24178978700911</v>
      </c>
      <c r="X62" s="13">
        <f t="shared" si="7"/>
        <v>0</v>
      </c>
      <c r="Y62" s="13">
        <f t="shared" si="7"/>
        <v>0</v>
      </c>
      <c r="Z62" s="14">
        <f t="shared" si="7"/>
        <v>90.41226080099581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94.86372888619503</v>
      </c>
      <c r="E63" s="13">
        <f t="shared" si="7"/>
        <v>89.7818636240204</v>
      </c>
      <c r="F63" s="13">
        <f t="shared" si="7"/>
        <v>107.14275369560148</v>
      </c>
      <c r="G63" s="13">
        <f t="shared" si="7"/>
        <v>70.06630853086196</v>
      </c>
      <c r="H63" s="13">
        <f t="shared" si="7"/>
        <v>94.17943782926173</v>
      </c>
      <c r="I63" s="13">
        <f t="shared" si="7"/>
        <v>87.04641175672062</v>
      </c>
      <c r="J63" s="13">
        <f t="shared" si="7"/>
        <v>95.45796984951511</v>
      </c>
      <c r="K63" s="13">
        <f t="shared" si="7"/>
        <v>89.34347819958856</v>
      </c>
      <c r="L63" s="13">
        <f t="shared" si="7"/>
        <v>134.50719292990445</v>
      </c>
      <c r="M63" s="13">
        <f t="shared" si="7"/>
        <v>105.17454387454033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95.69896129703672</v>
      </c>
      <c r="W63" s="13">
        <f t="shared" si="7"/>
        <v>82.41280027396634</v>
      </c>
      <c r="X63" s="13">
        <f t="shared" si="7"/>
        <v>0</v>
      </c>
      <c r="Y63" s="13">
        <f t="shared" si="7"/>
        <v>0</v>
      </c>
      <c r="Z63" s="14">
        <f t="shared" si="7"/>
        <v>89.7818636240204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88.54429766048435</v>
      </c>
      <c r="E64" s="13">
        <f t="shared" si="7"/>
        <v>88.54429766048435</v>
      </c>
      <c r="F64" s="13">
        <f t="shared" si="7"/>
        <v>91.79631851705413</v>
      </c>
      <c r="G64" s="13">
        <f t="shared" si="7"/>
        <v>93.48231598065925</v>
      </c>
      <c r="H64" s="13">
        <f t="shared" si="7"/>
        <v>89.8441208985223</v>
      </c>
      <c r="I64" s="13">
        <f t="shared" si="7"/>
        <v>91.71385929057656</v>
      </c>
      <c r="J64" s="13">
        <f t="shared" si="7"/>
        <v>109.31120103523145</v>
      </c>
      <c r="K64" s="13">
        <f t="shared" si="7"/>
        <v>83.61173674512216</v>
      </c>
      <c r="L64" s="13">
        <f t="shared" si="7"/>
        <v>97.45756488160809</v>
      </c>
      <c r="M64" s="13">
        <f t="shared" si="7"/>
        <v>96.50210140467522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94.09016717121487</v>
      </c>
      <c r="W64" s="13">
        <f t="shared" si="7"/>
        <v>93.3128036405097</v>
      </c>
      <c r="X64" s="13">
        <f t="shared" si="7"/>
        <v>0</v>
      </c>
      <c r="Y64" s="13">
        <f t="shared" si="7"/>
        <v>0</v>
      </c>
      <c r="Z64" s="14">
        <f t="shared" si="7"/>
        <v>88.54429766048435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-5.395299145299146</v>
      </c>
      <c r="E65" s="13">
        <f t="shared" si="7"/>
        <v>-5.395299145299146</v>
      </c>
      <c r="F65" s="13">
        <f t="shared" si="7"/>
        <v>89.67529626978445</v>
      </c>
      <c r="G65" s="13">
        <f t="shared" si="7"/>
        <v>-599.8342365619999</v>
      </c>
      <c r="H65" s="13">
        <f t="shared" si="7"/>
        <v>-1771.4057919659826</v>
      </c>
      <c r="I65" s="13">
        <f t="shared" si="7"/>
        <v>-1425.7429828589363</v>
      </c>
      <c r="J65" s="13">
        <f t="shared" si="7"/>
        <v>-71.28639136717614</v>
      </c>
      <c r="K65" s="13">
        <f t="shared" si="7"/>
        <v>-4484.604053924238</v>
      </c>
      <c r="L65" s="13">
        <f t="shared" si="7"/>
        <v>-863.7742552610003</v>
      </c>
      <c r="M65" s="13">
        <f t="shared" si="7"/>
        <v>-704.9934634419646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-967.7635914769174</v>
      </c>
      <c r="W65" s="13">
        <f t="shared" si="7"/>
        <v>-6.798076923076923</v>
      </c>
      <c r="X65" s="13">
        <f t="shared" si="7"/>
        <v>0</v>
      </c>
      <c r="Y65" s="13">
        <f t="shared" si="7"/>
        <v>0</v>
      </c>
      <c r="Z65" s="14">
        <f t="shared" si="7"/>
        <v>-5.395299145299146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112.00000000000001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184000846</v>
      </c>
      <c r="C67" s="23"/>
      <c r="D67" s="24">
        <v>205451367</v>
      </c>
      <c r="E67" s="25">
        <v>206780867</v>
      </c>
      <c r="F67" s="25">
        <v>41746284</v>
      </c>
      <c r="G67" s="25">
        <v>16220289</v>
      </c>
      <c r="H67" s="25">
        <v>14763441</v>
      </c>
      <c r="I67" s="25">
        <v>72730014</v>
      </c>
      <c r="J67" s="25">
        <v>15070597</v>
      </c>
      <c r="K67" s="25">
        <v>15426624</v>
      </c>
      <c r="L67" s="25">
        <v>15999242</v>
      </c>
      <c r="M67" s="25">
        <v>46496463</v>
      </c>
      <c r="N67" s="25"/>
      <c r="O67" s="25"/>
      <c r="P67" s="25"/>
      <c r="Q67" s="25"/>
      <c r="R67" s="25"/>
      <c r="S67" s="25"/>
      <c r="T67" s="25"/>
      <c r="U67" s="25"/>
      <c r="V67" s="25">
        <v>119226477</v>
      </c>
      <c r="W67" s="25">
        <v>103390434</v>
      </c>
      <c r="X67" s="25"/>
      <c r="Y67" s="24"/>
      <c r="Z67" s="26">
        <v>206780867</v>
      </c>
    </row>
    <row r="68" spans="1:26" ht="13.5" hidden="1">
      <c r="A68" s="36" t="s">
        <v>31</v>
      </c>
      <c r="B68" s="18">
        <v>44390060</v>
      </c>
      <c r="C68" s="18"/>
      <c r="D68" s="19">
        <v>55892333</v>
      </c>
      <c r="E68" s="20">
        <v>57221833</v>
      </c>
      <c r="F68" s="20">
        <v>26562957</v>
      </c>
      <c r="G68" s="20">
        <v>2039994</v>
      </c>
      <c r="H68" s="20">
        <v>2639126</v>
      </c>
      <c r="I68" s="20">
        <v>31242077</v>
      </c>
      <c r="J68" s="20">
        <v>2730039</v>
      </c>
      <c r="K68" s="20">
        <v>2667048</v>
      </c>
      <c r="L68" s="20">
        <v>2874801</v>
      </c>
      <c r="M68" s="20">
        <v>8271888</v>
      </c>
      <c r="N68" s="20"/>
      <c r="O68" s="20"/>
      <c r="P68" s="20"/>
      <c r="Q68" s="20"/>
      <c r="R68" s="20"/>
      <c r="S68" s="20"/>
      <c r="T68" s="20"/>
      <c r="U68" s="20"/>
      <c r="V68" s="20">
        <v>39513965</v>
      </c>
      <c r="W68" s="20">
        <v>28610917</v>
      </c>
      <c r="X68" s="20"/>
      <c r="Y68" s="19"/>
      <c r="Z68" s="22">
        <v>57221833</v>
      </c>
    </row>
    <row r="69" spans="1:26" ht="13.5" hidden="1">
      <c r="A69" s="37" t="s">
        <v>32</v>
      </c>
      <c r="B69" s="18">
        <v>131993855</v>
      </c>
      <c r="C69" s="18"/>
      <c r="D69" s="19">
        <v>145559034</v>
      </c>
      <c r="E69" s="20">
        <v>145559034</v>
      </c>
      <c r="F69" s="20">
        <v>14479398</v>
      </c>
      <c r="G69" s="20">
        <v>13453486</v>
      </c>
      <c r="H69" s="20">
        <v>11380170</v>
      </c>
      <c r="I69" s="20">
        <v>39313054</v>
      </c>
      <c r="J69" s="20">
        <v>11594006</v>
      </c>
      <c r="K69" s="20">
        <v>11897744</v>
      </c>
      <c r="L69" s="20">
        <v>12441124</v>
      </c>
      <c r="M69" s="20">
        <v>35932874</v>
      </c>
      <c r="N69" s="20"/>
      <c r="O69" s="20"/>
      <c r="P69" s="20"/>
      <c r="Q69" s="20"/>
      <c r="R69" s="20"/>
      <c r="S69" s="20"/>
      <c r="T69" s="20"/>
      <c r="U69" s="20"/>
      <c r="V69" s="20">
        <v>75245928</v>
      </c>
      <c r="W69" s="20">
        <v>72779517</v>
      </c>
      <c r="X69" s="20"/>
      <c r="Y69" s="19"/>
      <c r="Z69" s="22">
        <v>145559034</v>
      </c>
    </row>
    <row r="70" spans="1:26" ht="13.5" hidden="1">
      <c r="A70" s="38" t="s">
        <v>113</v>
      </c>
      <c r="B70" s="18">
        <v>62211730</v>
      </c>
      <c r="C70" s="18"/>
      <c r="D70" s="19">
        <v>68369708</v>
      </c>
      <c r="E70" s="20">
        <v>68369708</v>
      </c>
      <c r="F70" s="20">
        <v>7578729</v>
      </c>
      <c r="G70" s="20">
        <v>6402793</v>
      </c>
      <c r="H70" s="20">
        <v>5838244</v>
      </c>
      <c r="I70" s="20">
        <v>19819766</v>
      </c>
      <c r="J70" s="20">
        <v>5462931</v>
      </c>
      <c r="K70" s="20">
        <v>5301324</v>
      </c>
      <c r="L70" s="20">
        <v>6465955</v>
      </c>
      <c r="M70" s="20">
        <v>17230210</v>
      </c>
      <c r="N70" s="20"/>
      <c r="O70" s="20"/>
      <c r="P70" s="20"/>
      <c r="Q70" s="20"/>
      <c r="R70" s="20"/>
      <c r="S70" s="20"/>
      <c r="T70" s="20"/>
      <c r="U70" s="20"/>
      <c r="V70" s="20">
        <v>37049976</v>
      </c>
      <c r="W70" s="20">
        <v>34184854</v>
      </c>
      <c r="X70" s="20"/>
      <c r="Y70" s="19"/>
      <c r="Z70" s="22">
        <v>68369708</v>
      </c>
    </row>
    <row r="71" spans="1:26" ht="13.5" hidden="1">
      <c r="A71" s="38" t="s">
        <v>114</v>
      </c>
      <c r="B71" s="18">
        <v>35113602</v>
      </c>
      <c r="C71" s="18"/>
      <c r="D71" s="19">
        <v>44390444</v>
      </c>
      <c r="E71" s="20">
        <v>44390444</v>
      </c>
      <c r="F71" s="20">
        <v>3603166</v>
      </c>
      <c r="G71" s="20">
        <v>3202921</v>
      </c>
      <c r="H71" s="20">
        <v>2325737</v>
      </c>
      <c r="I71" s="20">
        <v>9131824</v>
      </c>
      <c r="J71" s="20">
        <v>2938113</v>
      </c>
      <c r="K71" s="20">
        <v>3130603</v>
      </c>
      <c r="L71" s="20">
        <v>2927074</v>
      </c>
      <c r="M71" s="20">
        <v>8995790</v>
      </c>
      <c r="N71" s="20"/>
      <c r="O71" s="20"/>
      <c r="P71" s="20"/>
      <c r="Q71" s="20"/>
      <c r="R71" s="20"/>
      <c r="S71" s="20"/>
      <c r="T71" s="20"/>
      <c r="U71" s="20"/>
      <c r="V71" s="20">
        <v>18127614</v>
      </c>
      <c r="W71" s="20">
        <v>22195222</v>
      </c>
      <c r="X71" s="20"/>
      <c r="Y71" s="19"/>
      <c r="Z71" s="22">
        <v>44390444</v>
      </c>
    </row>
    <row r="72" spans="1:26" ht="13.5" hidden="1">
      <c r="A72" s="38" t="s">
        <v>115</v>
      </c>
      <c r="B72" s="18">
        <v>18025288</v>
      </c>
      <c r="C72" s="18"/>
      <c r="D72" s="19">
        <v>16726142</v>
      </c>
      <c r="E72" s="20">
        <v>16726142</v>
      </c>
      <c r="F72" s="20">
        <v>1380966</v>
      </c>
      <c r="G72" s="20">
        <v>2265621</v>
      </c>
      <c r="H72" s="20">
        <v>1502604</v>
      </c>
      <c r="I72" s="20">
        <v>5149191</v>
      </c>
      <c r="J72" s="20">
        <v>1644617</v>
      </c>
      <c r="K72" s="20">
        <v>1631827</v>
      </c>
      <c r="L72" s="20">
        <v>1425497</v>
      </c>
      <c r="M72" s="20">
        <v>4701941</v>
      </c>
      <c r="N72" s="20"/>
      <c r="O72" s="20"/>
      <c r="P72" s="20"/>
      <c r="Q72" s="20"/>
      <c r="R72" s="20"/>
      <c r="S72" s="20"/>
      <c r="T72" s="20"/>
      <c r="U72" s="20"/>
      <c r="V72" s="20">
        <v>9851132</v>
      </c>
      <c r="W72" s="20">
        <v>8363071</v>
      </c>
      <c r="X72" s="20"/>
      <c r="Y72" s="19"/>
      <c r="Z72" s="22">
        <v>16726142</v>
      </c>
    </row>
    <row r="73" spans="1:26" ht="13.5" hidden="1">
      <c r="A73" s="38" t="s">
        <v>116</v>
      </c>
      <c r="B73" s="18">
        <v>18459864</v>
      </c>
      <c r="C73" s="18"/>
      <c r="D73" s="19">
        <v>17944740</v>
      </c>
      <c r="E73" s="20">
        <v>17944740</v>
      </c>
      <c r="F73" s="20">
        <v>1815953</v>
      </c>
      <c r="G73" s="20">
        <v>1792692</v>
      </c>
      <c r="H73" s="20">
        <v>1775671</v>
      </c>
      <c r="I73" s="20">
        <v>5384316</v>
      </c>
      <c r="J73" s="20">
        <v>1751106</v>
      </c>
      <c r="K73" s="20">
        <v>1865219</v>
      </c>
      <c r="L73" s="20">
        <v>1688460</v>
      </c>
      <c r="M73" s="20">
        <v>5304785</v>
      </c>
      <c r="N73" s="20"/>
      <c r="O73" s="20"/>
      <c r="P73" s="20"/>
      <c r="Q73" s="20"/>
      <c r="R73" s="20"/>
      <c r="S73" s="20"/>
      <c r="T73" s="20"/>
      <c r="U73" s="20"/>
      <c r="V73" s="20">
        <v>10689101</v>
      </c>
      <c r="W73" s="20">
        <v>8972370</v>
      </c>
      <c r="X73" s="20"/>
      <c r="Y73" s="19"/>
      <c r="Z73" s="22">
        <v>17944740</v>
      </c>
    </row>
    <row r="74" spans="1:26" ht="13.5" hidden="1">
      <c r="A74" s="38" t="s">
        <v>117</v>
      </c>
      <c r="B74" s="18">
        <v>-1816629</v>
      </c>
      <c r="C74" s="18"/>
      <c r="D74" s="19">
        <v>-1872000</v>
      </c>
      <c r="E74" s="20">
        <v>-1872000</v>
      </c>
      <c r="F74" s="20">
        <v>100584</v>
      </c>
      <c r="G74" s="20">
        <v>-210541</v>
      </c>
      <c r="H74" s="20">
        <v>-62086</v>
      </c>
      <c r="I74" s="20">
        <v>-172043</v>
      </c>
      <c r="J74" s="20">
        <v>-202761</v>
      </c>
      <c r="K74" s="20">
        <v>-31229</v>
      </c>
      <c r="L74" s="20">
        <v>-65862</v>
      </c>
      <c r="M74" s="20">
        <v>-299852</v>
      </c>
      <c r="N74" s="20"/>
      <c r="O74" s="20"/>
      <c r="P74" s="20"/>
      <c r="Q74" s="20"/>
      <c r="R74" s="20"/>
      <c r="S74" s="20"/>
      <c r="T74" s="20"/>
      <c r="U74" s="20"/>
      <c r="V74" s="20">
        <v>-471895</v>
      </c>
      <c r="W74" s="20">
        <v>-936000</v>
      </c>
      <c r="X74" s="20"/>
      <c r="Y74" s="19"/>
      <c r="Z74" s="22">
        <v>-1872000</v>
      </c>
    </row>
    <row r="75" spans="1:26" ht="13.5" hidden="1">
      <c r="A75" s="39" t="s">
        <v>118</v>
      </c>
      <c r="B75" s="27">
        <v>7616931</v>
      </c>
      <c r="C75" s="27"/>
      <c r="D75" s="28">
        <v>4000000</v>
      </c>
      <c r="E75" s="29">
        <v>4000000</v>
      </c>
      <c r="F75" s="29">
        <v>703929</v>
      </c>
      <c r="G75" s="29">
        <v>726809</v>
      </c>
      <c r="H75" s="29">
        <v>744145</v>
      </c>
      <c r="I75" s="29">
        <v>2174883</v>
      </c>
      <c r="J75" s="29">
        <v>746552</v>
      </c>
      <c r="K75" s="29">
        <v>861832</v>
      </c>
      <c r="L75" s="29">
        <v>683317</v>
      </c>
      <c r="M75" s="29">
        <v>2291701</v>
      </c>
      <c r="N75" s="29"/>
      <c r="O75" s="29"/>
      <c r="P75" s="29"/>
      <c r="Q75" s="29"/>
      <c r="R75" s="29"/>
      <c r="S75" s="29"/>
      <c r="T75" s="29"/>
      <c r="U75" s="29"/>
      <c r="V75" s="29">
        <v>4466584</v>
      </c>
      <c r="W75" s="29">
        <v>2000000</v>
      </c>
      <c r="X75" s="29"/>
      <c r="Y75" s="28"/>
      <c r="Z75" s="30">
        <v>4000000</v>
      </c>
    </row>
    <row r="76" spans="1:26" ht="13.5" hidden="1">
      <c r="A76" s="41" t="s">
        <v>120</v>
      </c>
      <c r="B76" s="31">
        <v>187191041</v>
      </c>
      <c r="C76" s="31"/>
      <c r="D76" s="32">
        <v>196576618</v>
      </c>
      <c r="E76" s="33">
        <v>196576618</v>
      </c>
      <c r="F76" s="33">
        <v>13487327</v>
      </c>
      <c r="G76" s="33">
        <v>22056541</v>
      </c>
      <c r="H76" s="33">
        <v>20005904</v>
      </c>
      <c r="I76" s="33">
        <v>55549772</v>
      </c>
      <c r="J76" s="33">
        <v>18137218</v>
      </c>
      <c r="K76" s="33">
        <v>15241891</v>
      </c>
      <c r="L76" s="33">
        <v>13698442</v>
      </c>
      <c r="M76" s="33">
        <v>47077551</v>
      </c>
      <c r="N76" s="33"/>
      <c r="O76" s="33"/>
      <c r="P76" s="33"/>
      <c r="Q76" s="33"/>
      <c r="R76" s="33"/>
      <c r="S76" s="33"/>
      <c r="T76" s="33"/>
      <c r="U76" s="33"/>
      <c r="V76" s="33">
        <v>102627323</v>
      </c>
      <c r="W76" s="33">
        <v>107557658</v>
      </c>
      <c r="X76" s="33"/>
      <c r="Y76" s="32"/>
      <c r="Z76" s="34">
        <v>196576618</v>
      </c>
    </row>
    <row r="77" spans="1:26" ht="13.5" hidden="1">
      <c r="A77" s="36" t="s">
        <v>31</v>
      </c>
      <c r="B77" s="18">
        <v>47606616</v>
      </c>
      <c r="C77" s="18"/>
      <c r="D77" s="19">
        <v>59247000</v>
      </c>
      <c r="E77" s="20">
        <v>59247000</v>
      </c>
      <c r="F77" s="20">
        <v>2758759</v>
      </c>
      <c r="G77" s="20">
        <v>10041929</v>
      </c>
      <c r="H77" s="20">
        <v>8795278</v>
      </c>
      <c r="I77" s="20">
        <v>21595966</v>
      </c>
      <c r="J77" s="20">
        <v>6325291</v>
      </c>
      <c r="K77" s="20">
        <v>2716934</v>
      </c>
      <c r="L77" s="20">
        <v>3384523</v>
      </c>
      <c r="M77" s="20">
        <v>12426748</v>
      </c>
      <c r="N77" s="20"/>
      <c r="O77" s="20"/>
      <c r="P77" s="20"/>
      <c r="Q77" s="20"/>
      <c r="R77" s="20"/>
      <c r="S77" s="20"/>
      <c r="T77" s="20"/>
      <c r="U77" s="20"/>
      <c r="V77" s="20">
        <v>34022714</v>
      </c>
      <c r="W77" s="20">
        <v>40831960</v>
      </c>
      <c r="X77" s="20"/>
      <c r="Y77" s="19"/>
      <c r="Z77" s="22">
        <v>59247000</v>
      </c>
    </row>
    <row r="78" spans="1:26" ht="13.5" hidden="1">
      <c r="A78" s="37" t="s">
        <v>32</v>
      </c>
      <c r="B78" s="18">
        <v>131967494</v>
      </c>
      <c r="C78" s="18"/>
      <c r="D78" s="19">
        <v>133329618</v>
      </c>
      <c r="E78" s="20">
        <v>133329618</v>
      </c>
      <c r="F78" s="20">
        <v>10024639</v>
      </c>
      <c r="G78" s="20">
        <v>11287803</v>
      </c>
      <c r="H78" s="20">
        <v>10466481</v>
      </c>
      <c r="I78" s="20">
        <v>31778923</v>
      </c>
      <c r="J78" s="20">
        <v>11065375</v>
      </c>
      <c r="K78" s="20">
        <v>11663125</v>
      </c>
      <c r="L78" s="20">
        <v>9630602</v>
      </c>
      <c r="M78" s="20">
        <v>32359102</v>
      </c>
      <c r="N78" s="20"/>
      <c r="O78" s="20"/>
      <c r="P78" s="20"/>
      <c r="Q78" s="20"/>
      <c r="R78" s="20"/>
      <c r="S78" s="20"/>
      <c r="T78" s="20"/>
      <c r="U78" s="20"/>
      <c r="V78" s="20">
        <v>64138025</v>
      </c>
      <c r="W78" s="20">
        <v>64485698</v>
      </c>
      <c r="X78" s="20"/>
      <c r="Y78" s="19"/>
      <c r="Z78" s="22">
        <v>133329618</v>
      </c>
    </row>
    <row r="79" spans="1:26" ht="13.5" hidden="1">
      <c r="A79" s="38" t="s">
        <v>113</v>
      </c>
      <c r="B79" s="18">
        <v>60368740</v>
      </c>
      <c r="C79" s="18"/>
      <c r="D79" s="19">
        <v>61338128</v>
      </c>
      <c r="E79" s="20">
        <v>62188128</v>
      </c>
      <c r="F79" s="20">
        <v>3970059</v>
      </c>
      <c r="G79" s="20">
        <v>3907696</v>
      </c>
      <c r="H79" s="20">
        <v>4051530</v>
      </c>
      <c r="I79" s="20">
        <v>11929285</v>
      </c>
      <c r="J79" s="20">
        <v>3775960</v>
      </c>
      <c r="K79" s="20">
        <v>3205740</v>
      </c>
      <c r="L79" s="20">
        <v>3162098</v>
      </c>
      <c r="M79" s="20">
        <v>10143798</v>
      </c>
      <c r="N79" s="20"/>
      <c r="O79" s="20"/>
      <c r="P79" s="20"/>
      <c r="Q79" s="20"/>
      <c r="R79" s="20"/>
      <c r="S79" s="20"/>
      <c r="T79" s="20"/>
      <c r="U79" s="20"/>
      <c r="V79" s="20">
        <v>22073083</v>
      </c>
      <c r="W79" s="20">
        <v>26686617</v>
      </c>
      <c r="X79" s="20"/>
      <c r="Y79" s="19"/>
      <c r="Z79" s="22">
        <v>62188128</v>
      </c>
    </row>
    <row r="80" spans="1:26" ht="13.5" hidden="1">
      <c r="A80" s="38" t="s">
        <v>114</v>
      </c>
      <c r="B80" s="18">
        <v>35113602</v>
      </c>
      <c r="C80" s="18"/>
      <c r="D80" s="19">
        <v>40134404</v>
      </c>
      <c r="E80" s="20">
        <v>40134404</v>
      </c>
      <c r="F80" s="20">
        <v>2817798</v>
      </c>
      <c r="G80" s="20">
        <v>2853923</v>
      </c>
      <c r="H80" s="20">
        <v>2304676</v>
      </c>
      <c r="I80" s="20">
        <v>7976397</v>
      </c>
      <c r="J80" s="20">
        <v>3660801</v>
      </c>
      <c r="K80" s="20">
        <v>4039415</v>
      </c>
      <c r="L80" s="20">
        <v>2336677</v>
      </c>
      <c r="M80" s="20">
        <v>10036893</v>
      </c>
      <c r="N80" s="20"/>
      <c r="O80" s="20"/>
      <c r="P80" s="20"/>
      <c r="Q80" s="20"/>
      <c r="R80" s="20"/>
      <c r="S80" s="20"/>
      <c r="T80" s="20"/>
      <c r="U80" s="20"/>
      <c r="V80" s="20">
        <v>18013290</v>
      </c>
      <c r="W80" s="20">
        <v>22470840</v>
      </c>
      <c r="X80" s="20"/>
      <c r="Y80" s="19"/>
      <c r="Z80" s="22">
        <v>40134404</v>
      </c>
    </row>
    <row r="81" spans="1:26" ht="13.5" hidden="1">
      <c r="A81" s="38" t="s">
        <v>115</v>
      </c>
      <c r="B81" s="18">
        <v>18025288</v>
      </c>
      <c r="C81" s="18"/>
      <c r="D81" s="19">
        <v>15867042</v>
      </c>
      <c r="E81" s="20">
        <v>15017042</v>
      </c>
      <c r="F81" s="20">
        <v>1479605</v>
      </c>
      <c r="G81" s="20">
        <v>1587437</v>
      </c>
      <c r="H81" s="20">
        <v>1415144</v>
      </c>
      <c r="I81" s="20">
        <v>4482186</v>
      </c>
      <c r="J81" s="20">
        <v>1569918</v>
      </c>
      <c r="K81" s="20">
        <v>1457931</v>
      </c>
      <c r="L81" s="20">
        <v>1917396</v>
      </c>
      <c r="M81" s="20">
        <v>4945245</v>
      </c>
      <c r="N81" s="20"/>
      <c r="O81" s="20"/>
      <c r="P81" s="20"/>
      <c r="Q81" s="20"/>
      <c r="R81" s="20"/>
      <c r="S81" s="20"/>
      <c r="T81" s="20"/>
      <c r="U81" s="20"/>
      <c r="V81" s="20">
        <v>9427431</v>
      </c>
      <c r="W81" s="20">
        <v>6892241</v>
      </c>
      <c r="X81" s="20"/>
      <c r="Y81" s="19"/>
      <c r="Z81" s="22">
        <v>15017042</v>
      </c>
    </row>
    <row r="82" spans="1:26" ht="13.5" hidden="1">
      <c r="A82" s="38" t="s">
        <v>116</v>
      </c>
      <c r="B82" s="18">
        <v>18459864</v>
      </c>
      <c r="C82" s="18"/>
      <c r="D82" s="19">
        <v>15889044</v>
      </c>
      <c r="E82" s="20">
        <v>15889044</v>
      </c>
      <c r="F82" s="20">
        <v>1666978</v>
      </c>
      <c r="G82" s="20">
        <v>1675850</v>
      </c>
      <c r="H82" s="20">
        <v>1595336</v>
      </c>
      <c r="I82" s="20">
        <v>4938164</v>
      </c>
      <c r="J82" s="20">
        <v>1914155</v>
      </c>
      <c r="K82" s="20">
        <v>1559542</v>
      </c>
      <c r="L82" s="20">
        <v>1645532</v>
      </c>
      <c r="M82" s="20">
        <v>5119229</v>
      </c>
      <c r="N82" s="20"/>
      <c r="O82" s="20"/>
      <c r="P82" s="20"/>
      <c r="Q82" s="20"/>
      <c r="R82" s="20"/>
      <c r="S82" s="20"/>
      <c r="T82" s="20"/>
      <c r="U82" s="20"/>
      <c r="V82" s="20">
        <v>10057393</v>
      </c>
      <c r="W82" s="20">
        <v>8372370</v>
      </c>
      <c r="X82" s="20"/>
      <c r="Y82" s="19"/>
      <c r="Z82" s="22">
        <v>15889044</v>
      </c>
    </row>
    <row r="83" spans="1:26" ht="13.5" hidden="1">
      <c r="A83" s="38" t="s">
        <v>117</v>
      </c>
      <c r="B83" s="18"/>
      <c r="C83" s="18"/>
      <c r="D83" s="19">
        <v>101000</v>
      </c>
      <c r="E83" s="20">
        <v>101000</v>
      </c>
      <c r="F83" s="20">
        <v>90199</v>
      </c>
      <c r="G83" s="20">
        <v>1262897</v>
      </c>
      <c r="H83" s="20">
        <v>1099795</v>
      </c>
      <c r="I83" s="20">
        <v>2452891</v>
      </c>
      <c r="J83" s="20">
        <v>144541</v>
      </c>
      <c r="K83" s="20">
        <v>1400497</v>
      </c>
      <c r="L83" s="20">
        <v>568899</v>
      </c>
      <c r="M83" s="20">
        <v>2113937</v>
      </c>
      <c r="N83" s="20"/>
      <c r="O83" s="20"/>
      <c r="P83" s="20"/>
      <c r="Q83" s="20"/>
      <c r="R83" s="20"/>
      <c r="S83" s="20"/>
      <c r="T83" s="20"/>
      <c r="U83" s="20"/>
      <c r="V83" s="20">
        <v>4566828</v>
      </c>
      <c r="W83" s="20">
        <v>63630</v>
      </c>
      <c r="X83" s="20"/>
      <c r="Y83" s="19"/>
      <c r="Z83" s="22">
        <v>101000</v>
      </c>
    </row>
    <row r="84" spans="1:26" ht="13.5" hidden="1">
      <c r="A84" s="39" t="s">
        <v>118</v>
      </c>
      <c r="B84" s="27">
        <v>7616931</v>
      </c>
      <c r="C84" s="27"/>
      <c r="D84" s="28">
        <v>4000000</v>
      </c>
      <c r="E84" s="29">
        <v>4000000</v>
      </c>
      <c r="F84" s="29">
        <v>703929</v>
      </c>
      <c r="G84" s="29">
        <v>726809</v>
      </c>
      <c r="H84" s="29">
        <v>744145</v>
      </c>
      <c r="I84" s="29">
        <v>2174883</v>
      </c>
      <c r="J84" s="29">
        <v>746552</v>
      </c>
      <c r="K84" s="29">
        <v>861832</v>
      </c>
      <c r="L84" s="29">
        <v>683317</v>
      </c>
      <c r="M84" s="29">
        <v>2291701</v>
      </c>
      <c r="N84" s="29"/>
      <c r="O84" s="29"/>
      <c r="P84" s="29"/>
      <c r="Q84" s="29"/>
      <c r="R84" s="29"/>
      <c r="S84" s="29"/>
      <c r="T84" s="29"/>
      <c r="U84" s="29"/>
      <c r="V84" s="29">
        <v>4466584</v>
      </c>
      <c r="W84" s="29">
        <v>2240000</v>
      </c>
      <c r="X84" s="29"/>
      <c r="Y84" s="28"/>
      <c r="Z84" s="30">
        <v>4000000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117235380</v>
      </c>
      <c r="C5" s="18">
        <v>0</v>
      </c>
      <c r="D5" s="63">
        <v>127921437</v>
      </c>
      <c r="E5" s="64">
        <v>127921437</v>
      </c>
      <c r="F5" s="64">
        <v>12898725</v>
      </c>
      <c r="G5" s="64">
        <v>10654228</v>
      </c>
      <c r="H5" s="64">
        <v>10725168</v>
      </c>
      <c r="I5" s="64">
        <v>34278121</v>
      </c>
      <c r="J5" s="64">
        <v>10768055</v>
      </c>
      <c r="K5" s="64">
        <v>10779757</v>
      </c>
      <c r="L5" s="64">
        <v>10799130</v>
      </c>
      <c r="M5" s="64">
        <v>32346942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66625063</v>
      </c>
      <c r="W5" s="64">
        <v>63960719</v>
      </c>
      <c r="X5" s="64">
        <v>2664344</v>
      </c>
      <c r="Y5" s="65">
        <v>4.17</v>
      </c>
      <c r="Z5" s="66">
        <v>127921437</v>
      </c>
    </row>
    <row r="6" spans="1:26" ht="13.5">
      <c r="A6" s="62" t="s">
        <v>32</v>
      </c>
      <c r="B6" s="18">
        <v>437030175</v>
      </c>
      <c r="C6" s="18">
        <v>0</v>
      </c>
      <c r="D6" s="63">
        <v>497428900</v>
      </c>
      <c r="E6" s="64">
        <v>497428900</v>
      </c>
      <c r="F6" s="64">
        <v>41267638</v>
      </c>
      <c r="G6" s="64">
        <v>40599579</v>
      </c>
      <c r="H6" s="64">
        <v>42161150</v>
      </c>
      <c r="I6" s="64">
        <v>124028367</v>
      </c>
      <c r="J6" s="64">
        <v>37524510</v>
      </c>
      <c r="K6" s="64">
        <v>37437642</v>
      </c>
      <c r="L6" s="64">
        <v>39038291</v>
      </c>
      <c r="M6" s="64">
        <v>114000443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238028810</v>
      </c>
      <c r="W6" s="64">
        <v>248714450</v>
      </c>
      <c r="X6" s="64">
        <v>-10685640</v>
      </c>
      <c r="Y6" s="65">
        <v>-4.3</v>
      </c>
      <c r="Z6" s="66">
        <v>497428900</v>
      </c>
    </row>
    <row r="7" spans="1:26" ht="13.5">
      <c r="A7" s="62" t="s">
        <v>33</v>
      </c>
      <c r="B7" s="18">
        <v>7548118</v>
      </c>
      <c r="C7" s="18">
        <v>0</v>
      </c>
      <c r="D7" s="63">
        <v>7714000</v>
      </c>
      <c r="E7" s="64">
        <v>7714000</v>
      </c>
      <c r="F7" s="64">
        <v>531432</v>
      </c>
      <c r="G7" s="64">
        <v>489858</v>
      </c>
      <c r="H7" s="64">
        <v>456742</v>
      </c>
      <c r="I7" s="64">
        <v>1478032</v>
      </c>
      <c r="J7" s="64">
        <v>487968</v>
      </c>
      <c r="K7" s="64">
        <v>522768</v>
      </c>
      <c r="L7" s="64">
        <v>427384</v>
      </c>
      <c r="M7" s="64">
        <v>1438120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2916152</v>
      </c>
      <c r="W7" s="64">
        <v>3857000</v>
      </c>
      <c r="X7" s="64">
        <v>-940848</v>
      </c>
      <c r="Y7" s="65">
        <v>-24.39</v>
      </c>
      <c r="Z7" s="66">
        <v>7714000</v>
      </c>
    </row>
    <row r="8" spans="1:26" ht="13.5">
      <c r="A8" s="62" t="s">
        <v>34</v>
      </c>
      <c r="B8" s="18">
        <v>41680240</v>
      </c>
      <c r="C8" s="18">
        <v>0</v>
      </c>
      <c r="D8" s="63">
        <v>68984000</v>
      </c>
      <c r="E8" s="64">
        <v>68984000</v>
      </c>
      <c r="F8" s="64">
        <v>17560980</v>
      </c>
      <c r="G8" s="64">
        <v>715498</v>
      </c>
      <c r="H8" s="64">
        <v>234850</v>
      </c>
      <c r="I8" s="64">
        <v>18511328</v>
      </c>
      <c r="J8" s="64">
        <v>3331429</v>
      </c>
      <c r="K8" s="64">
        <v>479307</v>
      </c>
      <c r="L8" s="64">
        <v>18246790</v>
      </c>
      <c r="M8" s="64">
        <v>22057526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40568854</v>
      </c>
      <c r="W8" s="64">
        <v>34492000</v>
      </c>
      <c r="X8" s="64">
        <v>6076854</v>
      </c>
      <c r="Y8" s="65">
        <v>17.62</v>
      </c>
      <c r="Z8" s="66">
        <v>68984000</v>
      </c>
    </row>
    <row r="9" spans="1:26" ht="13.5">
      <c r="A9" s="62" t="s">
        <v>35</v>
      </c>
      <c r="B9" s="18">
        <v>95044365</v>
      </c>
      <c r="C9" s="18">
        <v>0</v>
      </c>
      <c r="D9" s="63">
        <v>44676051</v>
      </c>
      <c r="E9" s="64">
        <v>44676051</v>
      </c>
      <c r="F9" s="64">
        <v>3458903</v>
      </c>
      <c r="G9" s="64">
        <v>3258553</v>
      </c>
      <c r="H9" s="64">
        <v>3108953</v>
      </c>
      <c r="I9" s="64">
        <v>9826409</v>
      </c>
      <c r="J9" s="64">
        <v>3560005</v>
      </c>
      <c r="K9" s="64">
        <v>3383781</v>
      </c>
      <c r="L9" s="64">
        <v>4354974</v>
      </c>
      <c r="M9" s="64">
        <v>11298760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21125169</v>
      </c>
      <c r="W9" s="64">
        <v>22338026</v>
      </c>
      <c r="X9" s="64">
        <v>-1212857</v>
      </c>
      <c r="Y9" s="65">
        <v>-5.43</v>
      </c>
      <c r="Z9" s="66">
        <v>44676051</v>
      </c>
    </row>
    <row r="10" spans="1:26" ht="25.5">
      <c r="A10" s="67" t="s">
        <v>105</v>
      </c>
      <c r="B10" s="68">
        <f>SUM(B5:B9)</f>
        <v>698538278</v>
      </c>
      <c r="C10" s="68">
        <f>SUM(C5:C9)</f>
        <v>0</v>
      </c>
      <c r="D10" s="69">
        <f aca="true" t="shared" si="0" ref="D10:Z10">SUM(D5:D9)</f>
        <v>746724388</v>
      </c>
      <c r="E10" s="70">
        <f t="shared" si="0"/>
        <v>746724388</v>
      </c>
      <c r="F10" s="70">
        <f t="shared" si="0"/>
        <v>75717678</v>
      </c>
      <c r="G10" s="70">
        <f t="shared" si="0"/>
        <v>55717716</v>
      </c>
      <c r="H10" s="70">
        <f t="shared" si="0"/>
        <v>56686863</v>
      </c>
      <c r="I10" s="70">
        <f t="shared" si="0"/>
        <v>188122257</v>
      </c>
      <c r="J10" s="70">
        <f t="shared" si="0"/>
        <v>55671967</v>
      </c>
      <c r="K10" s="70">
        <f t="shared" si="0"/>
        <v>52603255</v>
      </c>
      <c r="L10" s="70">
        <f t="shared" si="0"/>
        <v>72866569</v>
      </c>
      <c r="M10" s="70">
        <f t="shared" si="0"/>
        <v>181141791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369264048</v>
      </c>
      <c r="W10" s="70">
        <f t="shared" si="0"/>
        <v>373362195</v>
      </c>
      <c r="X10" s="70">
        <f t="shared" si="0"/>
        <v>-4098147</v>
      </c>
      <c r="Y10" s="71">
        <f>+IF(W10&lt;&gt;0,(X10/W10)*100,0)</f>
        <v>-1.0976330905704044</v>
      </c>
      <c r="Z10" s="72">
        <f t="shared" si="0"/>
        <v>746724388</v>
      </c>
    </row>
    <row r="11" spans="1:26" ht="13.5">
      <c r="A11" s="62" t="s">
        <v>36</v>
      </c>
      <c r="B11" s="18">
        <v>231525473</v>
      </c>
      <c r="C11" s="18">
        <v>0</v>
      </c>
      <c r="D11" s="63">
        <v>250842008</v>
      </c>
      <c r="E11" s="64">
        <v>250842009</v>
      </c>
      <c r="F11" s="64">
        <v>17137359</v>
      </c>
      <c r="G11" s="64">
        <v>19392883</v>
      </c>
      <c r="H11" s="64">
        <v>19069715</v>
      </c>
      <c r="I11" s="64">
        <v>55599957</v>
      </c>
      <c r="J11" s="64">
        <v>19595263</v>
      </c>
      <c r="K11" s="64">
        <v>29913256</v>
      </c>
      <c r="L11" s="64">
        <v>19547738</v>
      </c>
      <c r="M11" s="64">
        <v>69056257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124656214</v>
      </c>
      <c r="W11" s="64">
        <v>125421005</v>
      </c>
      <c r="X11" s="64">
        <v>-764791</v>
      </c>
      <c r="Y11" s="65">
        <v>-0.61</v>
      </c>
      <c r="Z11" s="66">
        <v>250842009</v>
      </c>
    </row>
    <row r="12" spans="1:26" ht="13.5">
      <c r="A12" s="62" t="s">
        <v>37</v>
      </c>
      <c r="B12" s="18">
        <v>7084131</v>
      </c>
      <c r="C12" s="18">
        <v>0</v>
      </c>
      <c r="D12" s="63">
        <v>7576964</v>
      </c>
      <c r="E12" s="64">
        <v>7576964</v>
      </c>
      <c r="F12" s="64">
        <v>604768</v>
      </c>
      <c r="G12" s="64">
        <v>618780</v>
      </c>
      <c r="H12" s="64">
        <v>621940</v>
      </c>
      <c r="I12" s="64">
        <v>1845488</v>
      </c>
      <c r="J12" s="64">
        <v>621940</v>
      </c>
      <c r="K12" s="64">
        <v>621940</v>
      </c>
      <c r="L12" s="64">
        <v>621940</v>
      </c>
      <c r="M12" s="64">
        <v>1865820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3711308</v>
      </c>
      <c r="W12" s="64">
        <v>3788482</v>
      </c>
      <c r="X12" s="64">
        <v>-77174</v>
      </c>
      <c r="Y12" s="65">
        <v>-2.04</v>
      </c>
      <c r="Z12" s="66">
        <v>7576964</v>
      </c>
    </row>
    <row r="13" spans="1:26" ht="13.5">
      <c r="A13" s="62" t="s">
        <v>106</v>
      </c>
      <c r="B13" s="18">
        <v>96076385</v>
      </c>
      <c r="C13" s="18">
        <v>0</v>
      </c>
      <c r="D13" s="63">
        <v>103809910</v>
      </c>
      <c r="E13" s="64">
        <v>103809910</v>
      </c>
      <c r="F13" s="64">
        <v>8650828</v>
      </c>
      <c r="G13" s="64">
        <v>8650828</v>
      </c>
      <c r="H13" s="64">
        <v>8650828</v>
      </c>
      <c r="I13" s="64">
        <v>25952484</v>
      </c>
      <c r="J13" s="64">
        <v>8650828</v>
      </c>
      <c r="K13" s="64">
        <v>8650828</v>
      </c>
      <c r="L13" s="64">
        <v>8650827</v>
      </c>
      <c r="M13" s="64">
        <v>25952483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51904967</v>
      </c>
      <c r="W13" s="64">
        <v>51904955</v>
      </c>
      <c r="X13" s="64">
        <v>12</v>
      </c>
      <c r="Y13" s="65">
        <v>0</v>
      </c>
      <c r="Z13" s="66">
        <v>103809910</v>
      </c>
    </row>
    <row r="14" spans="1:26" ht="13.5">
      <c r="A14" s="62" t="s">
        <v>38</v>
      </c>
      <c r="B14" s="18">
        <v>37309748</v>
      </c>
      <c r="C14" s="18">
        <v>0</v>
      </c>
      <c r="D14" s="63">
        <v>42291500</v>
      </c>
      <c r="E14" s="64">
        <v>42291500</v>
      </c>
      <c r="F14" s="64">
        <v>137846</v>
      </c>
      <c r="G14" s="64">
        <v>0</v>
      </c>
      <c r="H14" s="64">
        <v>15289</v>
      </c>
      <c r="I14" s="64">
        <v>153135</v>
      </c>
      <c r="J14" s="64">
        <v>4427081</v>
      </c>
      <c r="K14" s="64">
        <v>1386329</v>
      </c>
      <c r="L14" s="64">
        <v>8559856</v>
      </c>
      <c r="M14" s="64">
        <v>14373266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14526401</v>
      </c>
      <c r="W14" s="64">
        <v>21145750</v>
      </c>
      <c r="X14" s="64">
        <v>-6619349</v>
      </c>
      <c r="Y14" s="65">
        <v>-31.3</v>
      </c>
      <c r="Z14" s="66">
        <v>42291500</v>
      </c>
    </row>
    <row r="15" spans="1:26" ht="13.5">
      <c r="A15" s="62" t="s">
        <v>39</v>
      </c>
      <c r="B15" s="18">
        <v>157468380</v>
      </c>
      <c r="C15" s="18">
        <v>0</v>
      </c>
      <c r="D15" s="63">
        <v>171947300</v>
      </c>
      <c r="E15" s="64">
        <v>171947300</v>
      </c>
      <c r="F15" s="64">
        <v>3126563</v>
      </c>
      <c r="G15" s="64">
        <v>20299857</v>
      </c>
      <c r="H15" s="64">
        <v>17740716</v>
      </c>
      <c r="I15" s="64">
        <v>41167136</v>
      </c>
      <c r="J15" s="64">
        <v>13197068</v>
      </c>
      <c r="K15" s="64">
        <v>12183372</v>
      </c>
      <c r="L15" s="64">
        <v>12092632</v>
      </c>
      <c r="M15" s="64">
        <v>37473072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78640208</v>
      </c>
      <c r="W15" s="64">
        <v>85973650</v>
      </c>
      <c r="X15" s="64">
        <v>-7333442</v>
      </c>
      <c r="Y15" s="65">
        <v>-8.53</v>
      </c>
      <c r="Z15" s="66">
        <v>171947300</v>
      </c>
    </row>
    <row r="16" spans="1:26" ht="13.5">
      <c r="A16" s="73" t="s">
        <v>40</v>
      </c>
      <c r="B16" s="18">
        <v>35856345</v>
      </c>
      <c r="C16" s="18">
        <v>0</v>
      </c>
      <c r="D16" s="63">
        <v>38766000</v>
      </c>
      <c r="E16" s="64">
        <v>38766000</v>
      </c>
      <c r="F16" s="64">
        <v>3131936</v>
      </c>
      <c r="G16" s="64">
        <v>3136147</v>
      </c>
      <c r="H16" s="64">
        <v>3155562</v>
      </c>
      <c r="I16" s="64">
        <v>9423645</v>
      </c>
      <c r="J16" s="64">
        <v>3178924</v>
      </c>
      <c r="K16" s="64">
        <v>3180869</v>
      </c>
      <c r="L16" s="64">
        <v>3197613</v>
      </c>
      <c r="M16" s="64">
        <v>9557406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18981051</v>
      </c>
      <c r="W16" s="64">
        <v>19383000</v>
      </c>
      <c r="X16" s="64">
        <v>-401949</v>
      </c>
      <c r="Y16" s="65">
        <v>-2.07</v>
      </c>
      <c r="Z16" s="66">
        <v>38766000</v>
      </c>
    </row>
    <row r="17" spans="1:26" ht="13.5">
      <c r="A17" s="62" t="s">
        <v>41</v>
      </c>
      <c r="B17" s="18">
        <v>179824482</v>
      </c>
      <c r="C17" s="18">
        <v>0</v>
      </c>
      <c r="D17" s="63">
        <v>208825492</v>
      </c>
      <c r="E17" s="64">
        <v>208825491</v>
      </c>
      <c r="F17" s="64">
        <v>5996368</v>
      </c>
      <c r="G17" s="64">
        <v>14324744</v>
      </c>
      <c r="H17" s="64">
        <v>13432698</v>
      </c>
      <c r="I17" s="64">
        <v>33753810</v>
      </c>
      <c r="J17" s="64">
        <v>13612807</v>
      </c>
      <c r="K17" s="64">
        <v>14302862</v>
      </c>
      <c r="L17" s="64">
        <v>20223835</v>
      </c>
      <c r="M17" s="64">
        <v>48139504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81893314</v>
      </c>
      <c r="W17" s="64">
        <v>104412746</v>
      </c>
      <c r="X17" s="64">
        <v>-22519432</v>
      </c>
      <c r="Y17" s="65">
        <v>-21.57</v>
      </c>
      <c r="Z17" s="66">
        <v>208825491</v>
      </c>
    </row>
    <row r="18" spans="1:26" ht="13.5">
      <c r="A18" s="74" t="s">
        <v>42</v>
      </c>
      <c r="B18" s="75">
        <f>SUM(B11:B17)</f>
        <v>745144944</v>
      </c>
      <c r="C18" s="75">
        <f>SUM(C11:C17)</f>
        <v>0</v>
      </c>
      <c r="D18" s="76">
        <f aca="true" t="shared" si="1" ref="D18:Z18">SUM(D11:D17)</f>
        <v>824059174</v>
      </c>
      <c r="E18" s="77">
        <f t="shared" si="1"/>
        <v>824059174</v>
      </c>
      <c r="F18" s="77">
        <f t="shared" si="1"/>
        <v>38785668</v>
      </c>
      <c r="G18" s="77">
        <f t="shared" si="1"/>
        <v>66423239</v>
      </c>
      <c r="H18" s="77">
        <f t="shared" si="1"/>
        <v>62686748</v>
      </c>
      <c r="I18" s="77">
        <f t="shared" si="1"/>
        <v>167895655</v>
      </c>
      <c r="J18" s="77">
        <f t="shared" si="1"/>
        <v>63283911</v>
      </c>
      <c r="K18" s="77">
        <f t="shared" si="1"/>
        <v>70239456</v>
      </c>
      <c r="L18" s="77">
        <f t="shared" si="1"/>
        <v>72894441</v>
      </c>
      <c r="M18" s="77">
        <f t="shared" si="1"/>
        <v>206417808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374313463</v>
      </c>
      <c r="W18" s="77">
        <f t="shared" si="1"/>
        <v>412029588</v>
      </c>
      <c r="X18" s="77">
        <f t="shared" si="1"/>
        <v>-37716125</v>
      </c>
      <c r="Y18" s="71">
        <f>+IF(W18&lt;&gt;0,(X18/W18)*100,0)</f>
        <v>-9.15374189098284</v>
      </c>
      <c r="Z18" s="78">
        <f t="shared" si="1"/>
        <v>824059174</v>
      </c>
    </row>
    <row r="19" spans="1:26" ht="13.5">
      <c r="A19" s="74" t="s">
        <v>43</v>
      </c>
      <c r="B19" s="79">
        <f>+B10-B18</f>
        <v>-46606666</v>
      </c>
      <c r="C19" s="79">
        <f>+C10-C18</f>
        <v>0</v>
      </c>
      <c r="D19" s="80">
        <f aca="true" t="shared" si="2" ref="D19:Z19">+D10-D18</f>
        <v>-77334786</v>
      </c>
      <c r="E19" s="81">
        <f t="shared" si="2"/>
        <v>-77334786</v>
      </c>
      <c r="F19" s="81">
        <f t="shared" si="2"/>
        <v>36932010</v>
      </c>
      <c r="G19" s="81">
        <f t="shared" si="2"/>
        <v>-10705523</v>
      </c>
      <c r="H19" s="81">
        <f t="shared" si="2"/>
        <v>-5999885</v>
      </c>
      <c r="I19" s="81">
        <f t="shared" si="2"/>
        <v>20226602</v>
      </c>
      <c r="J19" s="81">
        <f t="shared" si="2"/>
        <v>-7611944</v>
      </c>
      <c r="K19" s="81">
        <f t="shared" si="2"/>
        <v>-17636201</v>
      </c>
      <c r="L19" s="81">
        <f t="shared" si="2"/>
        <v>-27872</v>
      </c>
      <c r="M19" s="81">
        <f t="shared" si="2"/>
        <v>-25276017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-5049415</v>
      </c>
      <c r="W19" s="81">
        <f>IF(E10=E18,0,W10-W18)</f>
        <v>-38667393</v>
      </c>
      <c r="X19" s="81">
        <f t="shared" si="2"/>
        <v>33617978</v>
      </c>
      <c r="Y19" s="82">
        <f>+IF(W19&lt;&gt;0,(X19/W19)*100,0)</f>
        <v>-86.94141340224307</v>
      </c>
      <c r="Z19" s="83">
        <f t="shared" si="2"/>
        <v>-77334786</v>
      </c>
    </row>
    <row r="20" spans="1:26" ht="13.5">
      <c r="A20" s="62" t="s">
        <v>44</v>
      </c>
      <c r="B20" s="18">
        <v>53808707</v>
      </c>
      <c r="C20" s="18">
        <v>0</v>
      </c>
      <c r="D20" s="63">
        <v>39387494</v>
      </c>
      <c r="E20" s="64">
        <v>39434051</v>
      </c>
      <c r="F20" s="64">
        <v>0</v>
      </c>
      <c r="G20" s="64">
        <v>889907</v>
      </c>
      <c r="H20" s="64">
        <v>2609960</v>
      </c>
      <c r="I20" s="64">
        <v>3499867</v>
      </c>
      <c r="J20" s="64">
        <v>4862488</v>
      </c>
      <c r="K20" s="64">
        <v>2151130</v>
      </c>
      <c r="L20" s="64">
        <v>1287347</v>
      </c>
      <c r="M20" s="64">
        <v>8300965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11800832</v>
      </c>
      <c r="W20" s="64">
        <v>19717026</v>
      </c>
      <c r="X20" s="64">
        <v>-7916194</v>
      </c>
      <c r="Y20" s="65">
        <v>-40.15</v>
      </c>
      <c r="Z20" s="66">
        <v>39434051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7202041</v>
      </c>
      <c r="C22" s="90">
        <f>SUM(C19:C21)</f>
        <v>0</v>
      </c>
      <c r="D22" s="91">
        <f aca="true" t="shared" si="3" ref="D22:Z22">SUM(D19:D21)</f>
        <v>-37947292</v>
      </c>
      <c r="E22" s="92">
        <f t="shared" si="3"/>
        <v>-37900735</v>
      </c>
      <c r="F22" s="92">
        <f t="shared" si="3"/>
        <v>36932010</v>
      </c>
      <c r="G22" s="92">
        <f t="shared" si="3"/>
        <v>-9815616</v>
      </c>
      <c r="H22" s="92">
        <f t="shared" si="3"/>
        <v>-3389925</v>
      </c>
      <c r="I22" s="92">
        <f t="shared" si="3"/>
        <v>23726469</v>
      </c>
      <c r="J22" s="92">
        <f t="shared" si="3"/>
        <v>-2749456</v>
      </c>
      <c r="K22" s="92">
        <f t="shared" si="3"/>
        <v>-15485071</v>
      </c>
      <c r="L22" s="92">
        <f t="shared" si="3"/>
        <v>1259475</v>
      </c>
      <c r="M22" s="92">
        <f t="shared" si="3"/>
        <v>-16975052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6751417</v>
      </c>
      <c r="W22" s="92">
        <f t="shared" si="3"/>
        <v>-18950367</v>
      </c>
      <c r="X22" s="92">
        <f t="shared" si="3"/>
        <v>25701784</v>
      </c>
      <c r="Y22" s="93">
        <f>+IF(W22&lt;&gt;0,(X22/W22)*100,0)</f>
        <v>-135.62684036673275</v>
      </c>
      <c r="Z22" s="94">
        <f t="shared" si="3"/>
        <v>-37900735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7202041</v>
      </c>
      <c r="C24" s="79">
        <f>SUM(C22:C23)</f>
        <v>0</v>
      </c>
      <c r="D24" s="80">
        <f aca="true" t="shared" si="4" ref="D24:Z24">SUM(D22:D23)</f>
        <v>-37947292</v>
      </c>
      <c r="E24" s="81">
        <f t="shared" si="4"/>
        <v>-37900735</v>
      </c>
      <c r="F24" s="81">
        <f t="shared" si="4"/>
        <v>36932010</v>
      </c>
      <c r="G24" s="81">
        <f t="shared" si="4"/>
        <v>-9815616</v>
      </c>
      <c r="H24" s="81">
        <f t="shared" si="4"/>
        <v>-3389925</v>
      </c>
      <c r="I24" s="81">
        <f t="shared" si="4"/>
        <v>23726469</v>
      </c>
      <c r="J24" s="81">
        <f t="shared" si="4"/>
        <v>-2749456</v>
      </c>
      <c r="K24" s="81">
        <f t="shared" si="4"/>
        <v>-15485071</v>
      </c>
      <c r="L24" s="81">
        <f t="shared" si="4"/>
        <v>1259475</v>
      </c>
      <c r="M24" s="81">
        <f t="shared" si="4"/>
        <v>-16975052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6751417</v>
      </c>
      <c r="W24" s="81">
        <f t="shared" si="4"/>
        <v>-18950367</v>
      </c>
      <c r="X24" s="81">
        <f t="shared" si="4"/>
        <v>25701784</v>
      </c>
      <c r="Y24" s="82">
        <f>+IF(W24&lt;&gt;0,(X24/W24)*100,0)</f>
        <v>-135.62684036673275</v>
      </c>
      <c r="Z24" s="83">
        <f t="shared" si="4"/>
        <v>-37900735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143764216</v>
      </c>
      <c r="C27" s="21">
        <v>0</v>
      </c>
      <c r="D27" s="103">
        <v>109897129</v>
      </c>
      <c r="E27" s="104">
        <v>123509115</v>
      </c>
      <c r="F27" s="104">
        <v>0</v>
      </c>
      <c r="G27" s="104">
        <v>11416102</v>
      </c>
      <c r="H27" s="104">
        <v>15798163</v>
      </c>
      <c r="I27" s="104">
        <v>27214265</v>
      </c>
      <c r="J27" s="104">
        <v>4426367</v>
      </c>
      <c r="K27" s="104">
        <v>4002496</v>
      </c>
      <c r="L27" s="104">
        <v>7793999</v>
      </c>
      <c r="M27" s="104">
        <v>16222862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43437127</v>
      </c>
      <c r="W27" s="104">
        <v>61754558</v>
      </c>
      <c r="X27" s="104">
        <v>-18317431</v>
      </c>
      <c r="Y27" s="105">
        <v>-29.66</v>
      </c>
      <c r="Z27" s="106">
        <v>123509115</v>
      </c>
    </row>
    <row r="28" spans="1:26" ht="13.5">
      <c r="A28" s="107" t="s">
        <v>44</v>
      </c>
      <c r="B28" s="18">
        <v>53808707</v>
      </c>
      <c r="C28" s="18">
        <v>0</v>
      </c>
      <c r="D28" s="63">
        <v>36027693</v>
      </c>
      <c r="E28" s="64">
        <v>36074250</v>
      </c>
      <c r="F28" s="64">
        <v>0</v>
      </c>
      <c r="G28" s="64">
        <v>889907</v>
      </c>
      <c r="H28" s="64">
        <v>2609960</v>
      </c>
      <c r="I28" s="64">
        <v>3499867</v>
      </c>
      <c r="J28" s="64">
        <v>899488</v>
      </c>
      <c r="K28" s="64">
        <v>2181924</v>
      </c>
      <c r="L28" s="64">
        <v>1070937</v>
      </c>
      <c r="M28" s="64">
        <v>4152349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7652216</v>
      </c>
      <c r="W28" s="64">
        <v>18037125</v>
      </c>
      <c r="X28" s="64">
        <v>-10384909</v>
      </c>
      <c r="Y28" s="65">
        <v>-57.58</v>
      </c>
      <c r="Z28" s="66">
        <v>36074250</v>
      </c>
    </row>
    <row r="29" spans="1:26" ht="13.5">
      <c r="A29" s="62" t="s">
        <v>110</v>
      </c>
      <c r="B29" s="18">
        <v>5067000</v>
      </c>
      <c r="C29" s="18">
        <v>0</v>
      </c>
      <c r="D29" s="63">
        <v>3583088</v>
      </c>
      <c r="E29" s="64">
        <v>3583088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1791544</v>
      </c>
      <c r="X29" s="64">
        <v>-1791544</v>
      </c>
      <c r="Y29" s="65">
        <v>-100</v>
      </c>
      <c r="Z29" s="66">
        <v>3583088</v>
      </c>
    </row>
    <row r="30" spans="1:26" ht="13.5">
      <c r="A30" s="62" t="s">
        <v>48</v>
      </c>
      <c r="B30" s="18">
        <v>69833037</v>
      </c>
      <c r="C30" s="18">
        <v>0</v>
      </c>
      <c r="D30" s="63">
        <v>59861348</v>
      </c>
      <c r="E30" s="64">
        <v>73426777</v>
      </c>
      <c r="F30" s="64">
        <v>0</v>
      </c>
      <c r="G30" s="64">
        <v>9693326</v>
      </c>
      <c r="H30" s="64">
        <v>13150729</v>
      </c>
      <c r="I30" s="64">
        <v>22844055</v>
      </c>
      <c r="J30" s="64">
        <v>3255125</v>
      </c>
      <c r="K30" s="64">
        <v>1595779</v>
      </c>
      <c r="L30" s="64">
        <v>6149656</v>
      </c>
      <c r="M30" s="64">
        <v>11000560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33844615</v>
      </c>
      <c r="W30" s="64">
        <v>36713389</v>
      </c>
      <c r="X30" s="64">
        <v>-2868774</v>
      </c>
      <c r="Y30" s="65">
        <v>-7.81</v>
      </c>
      <c r="Z30" s="66">
        <v>73426777</v>
      </c>
    </row>
    <row r="31" spans="1:26" ht="13.5">
      <c r="A31" s="62" t="s">
        <v>49</v>
      </c>
      <c r="B31" s="18">
        <v>15055472</v>
      </c>
      <c r="C31" s="18">
        <v>0</v>
      </c>
      <c r="D31" s="63">
        <v>10425000</v>
      </c>
      <c r="E31" s="64">
        <v>10425000</v>
      </c>
      <c r="F31" s="64">
        <v>0</v>
      </c>
      <c r="G31" s="64">
        <v>832869</v>
      </c>
      <c r="H31" s="64">
        <v>37474</v>
      </c>
      <c r="I31" s="64">
        <v>870343</v>
      </c>
      <c r="J31" s="64">
        <v>271754</v>
      </c>
      <c r="K31" s="64">
        <v>224793</v>
      </c>
      <c r="L31" s="64">
        <v>573406</v>
      </c>
      <c r="M31" s="64">
        <v>1069953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1940296</v>
      </c>
      <c r="W31" s="64">
        <v>5212500</v>
      </c>
      <c r="X31" s="64">
        <v>-3272204</v>
      </c>
      <c r="Y31" s="65">
        <v>-62.78</v>
      </c>
      <c r="Z31" s="66">
        <v>10425000</v>
      </c>
    </row>
    <row r="32" spans="1:26" ht="13.5">
      <c r="A32" s="74" t="s">
        <v>50</v>
      </c>
      <c r="B32" s="21">
        <f>SUM(B28:B31)</f>
        <v>143764216</v>
      </c>
      <c r="C32" s="21">
        <f>SUM(C28:C31)</f>
        <v>0</v>
      </c>
      <c r="D32" s="103">
        <f aca="true" t="shared" si="5" ref="D32:Z32">SUM(D28:D31)</f>
        <v>109897129</v>
      </c>
      <c r="E32" s="104">
        <f t="shared" si="5"/>
        <v>123509115</v>
      </c>
      <c r="F32" s="104">
        <f t="shared" si="5"/>
        <v>0</v>
      </c>
      <c r="G32" s="104">
        <f t="shared" si="5"/>
        <v>11416102</v>
      </c>
      <c r="H32" s="104">
        <f t="shared" si="5"/>
        <v>15798163</v>
      </c>
      <c r="I32" s="104">
        <f t="shared" si="5"/>
        <v>27214265</v>
      </c>
      <c r="J32" s="104">
        <f t="shared" si="5"/>
        <v>4426367</v>
      </c>
      <c r="K32" s="104">
        <f t="shared" si="5"/>
        <v>4002496</v>
      </c>
      <c r="L32" s="104">
        <f t="shared" si="5"/>
        <v>7793999</v>
      </c>
      <c r="M32" s="104">
        <f t="shared" si="5"/>
        <v>16222862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43437127</v>
      </c>
      <c r="W32" s="104">
        <f t="shared" si="5"/>
        <v>61754558</v>
      </c>
      <c r="X32" s="104">
        <f t="shared" si="5"/>
        <v>-18317431</v>
      </c>
      <c r="Y32" s="105">
        <f>+IF(W32&lt;&gt;0,(X32/W32)*100,0)</f>
        <v>-29.66166643116448</v>
      </c>
      <c r="Z32" s="106">
        <f t="shared" si="5"/>
        <v>123509115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198520765</v>
      </c>
      <c r="C35" s="18">
        <v>0</v>
      </c>
      <c r="D35" s="63">
        <v>183501236</v>
      </c>
      <c r="E35" s="64">
        <v>183501236</v>
      </c>
      <c r="F35" s="64">
        <v>210993207</v>
      </c>
      <c r="G35" s="64">
        <v>214936328</v>
      </c>
      <c r="H35" s="64">
        <v>215674862</v>
      </c>
      <c r="I35" s="64">
        <v>215674862</v>
      </c>
      <c r="J35" s="64">
        <v>192468596</v>
      </c>
      <c r="K35" s="64">
        <v>180671816</v>
      </c>
      <c r="L35" s="64">
        <v>189968423</v>
      </c>
      <c r="M35" s="64">
        <v>189968423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189968423</v>
      </c>
      <c r="W35" s="64">
        <v>91750618</v>
      </c>
      <c r="X35" s="64">
        <v>98217805</v>
      </c>
      <c r="Y35" s="65">
        <v>107.05</v>
      </c>
      <c r="Z35" s="66">
        <v>183501236</v>
      </c>
    </row>
    <row r="36" spans="1:26" ht="13.5">
      <c r="A36" s="62" t="s">
        <v>53</v>
      </c>
      <c r="B36" s="18">
        <v>3298669419</v>
      </c>
      <c r="C36" s="18">
        <v>0</v>
      </c>
      <c r="D36" s="63">
        <v>3188258975</v>
      </c>
      <c r="E36" s="64">
        <v>3188258975</v>
      </c>
      <c r="F36" s="64">
        <v>3309544877</v>
      </c>
      <c r="G36" s="64">
        <v>3293234513</v>
      </c>
      <c r="H36" s="64">
        <v>3300850678</v>
      </c>
      <c r="I36" s="64">
        <v>3300850678</v>
      </c>
      <c r="J36" s="64">
        <v>3297097826</v>
      </c>
      <c r="K36" s="64">
        <v>3292863710</v>
      </c>
      <c r="L36" s="64">
        <v>3292474272</v>
      </c>
      <c r="M36" s="64">
        <v>3292474272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3292474272</v>
      </c>
      <c r="W36" s="64">
        <v>1594129488</v>
      </c>
      <c r="X36" s="64">
        <v>1698344784</v>
      </c>
      <c r="Y36" s="65">
        <v>106.54</v>
      </c>
      <c r="Z36" s="66">
        <v>3188258975</v>
      </c>
    </row>
    <row r="37" spans="1:26" ht="13.5">
      <c r="A37" s="62" t="s">
        <v>54</v>
      </c>
      <c r="B37" s="18">
        <v>155723163</v>
      </c>
      <c r="C37" s="18">
        <v>0</v>
      </c>
      <c r="D37" s="63">
        <v>130309919</v>
      </c>
      <c r="E37" s="64">
        <v>130263362</v>
      </c>
      <c r="F37" s="64">
        <v>124855708</v>
      </c>
      <c r="G37" s="64">
        <v>132601048</v>
      </c>
      <c r="H37" s="64">
        <v>143128438</v>
      </c>
      <c r="I37" s="64">
        <v>143128438</v>
      </c>
      <c r="J37" s="64">
        <v>122459384</v>
      </c>
      <c r="K37" s="64">
        <v>116996961</v>
      </c>
      <c r="L37" s="64">
        <v>123894620</v>
      </c>
      <c r="M37" s="64">
        <v>123894620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123894620</v>
      </c>
      <c r="W37" s="64">
        <v>65131681</v>
      </c>
      <c r="X37" s="64">
        <v>58762939</v>
      </c>
      <c r="Y37" s="65">
        <v>90.22</v>
      </c>
      <c r="Z37" s="66">
        <v>130263362</v>
      </c>
    </row>
    <row r="38" spans="1:26" ht="13.5">
      <c r="A38" s="62" t="s">
        <v>55</v>
      </c>
      <c r="B38" s="18">
        <v>483713078</v>
      </c>
      <c r="C38" s="18">
        <v>0</v>
      </c>
      <c r="D38" s="63">
        <v>527114596</v>
      </c>
      <c r="E38" s="64">
        <v>527114596</v>
      </c>
      <c r="F38" s="64">
        <v>490087482</v>
      </c>
      <c r="G38" s="64">
        <v>491017831</v>
      </c>
      <c r="H38" s="64">
        <v>492003623</v>
      </c>
      <c r="I38" s="64">
        <v>492003623</v>
      </c>
      <c r="J38" s="64">
        <v>488895717</v>
      </c>
      <c r="K38" s="64">
        <v>493662126</v>
      </c>
      <c r="L38" s="64">
        <v>494496836</v>
      </c>
      <c r="M38" s="64">
        <v>494496836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494496836</v>
      </c>
      <c r="W38" s="64">
        <v>263557298</v>
      </c>
      <c r="X38" s="64">
        <v>230939538</v>
      </c>
      <c r="Y38" s="65">
        <v>87.62</v>
      </c>
      <c r="Z38" s="66">
        <v>527114596</v>
      </c>
    </row>
    <row r="39" spans="1:26" ht="13.5">
      <c r="A39" s="62" t="s">
        <v>56</v>
      </c>
      <c r="B39" s="18">
        <v>2857753943</v>
      </c>
      <c r="C39" s="18">
        <v>0</v>
      </c>
      <c r="D39" s="63">
        <v>2714335696</v>
      </c>
      <c r="E39" s="64">
        <v>2714382253</v>
      </c>
      <c r="F39" s="64">
        <v>2905594894</v>
      </c>
      <c r="G39" s="64">
        <v>2884551962</v>
      </c>
      <c r="H39" s="64">
        <v>2881393479</v>
      </c>
      <c r="I39" s="64">
        <v>2881393479</v>
      </c>
      <c r="J39" s="64">
        <v>2878211321</v>
      </c>
      <c r="K39" s="64">
        <v>2862876439</v>
      </c>
      <c r="L39" s="64">
        <v>2864051239</v>
      </c>
      <c r="M39" s="64">
        <v>2864051239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2864051239</v>
      </c>
      <c r="W39" s="64">
        <v>1357191127</v>
      </c>
      <c r="X39" s="64">
        <v>1506860112</v>
      </c>
      <c r="Y39" s="65">
        <v>111.03</v>
      </c>
      <c r="Z39" s="66">
        <v>2714382253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75914658</v>
      </c>
      <c r="C42" s="18">
        <v>0</v>
      </c>
      <c r="D42" s="63">
        <v>67540778</v>
      </c>
      <c r="E42" s="64">
        <v>67540778</v>
      </c>
      <c r="F42" s="64">
        <v>25985423</v>
      </c>
      <c r="G42" s="64">
        <v>6004098</v>
      </c>
      <c r="H42" s="64">
        <v>16092428</v>
      </c>
      <c r="I42" s="64">
        <v>48081949</v>
      </c>
      <c r="J42" s="64">
        <v>-12126593</v>
      </c>
      <c r="K42" s="64">
        <v>-5800989</v>
      </c>
      <c r="L42" s="64">
        <v>18956593</v>
      </c>
      <c r="M42" s="64">
        <v>1029011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49110960</v>
      </c>
      <c r="W42" s="64">
        <v>62401095</v>
      </c>
      <c r="X42" s="64">
        <v>-13290135</v>
      </c>
      <c r="Y42" s="65">
        <v>-21.3</v>
      </c>
      <c r="Z42" s="66">
        <v>67540778</v>
      </c>
    </row>
    <row r="43" spans="1:26" ht="13.5">
      <c r="A43" s="62" t="s">
        <v>59</v>
      </c>
      <c r="B43" s="18">
        <v>-146949302</v>
      </c>
      <c r="C43" s="18">
        <v>0</v>
      </c>
      <c r="D43" s="63">
        <v>-111625876</v>
      </c>
      <c r="E43" s="64">
        <v>-111625876</v>
      </c>
      <c r="F43" s="64">
        <v>-427965</v>
      </c>
      <c r="G43" s="64">
        <v>-11421348</v>
      </c>
      <c r="H43" s="64">
        <v>-16266990</v>
      </c>
      <c r="I43" s="64">
        <v>-28116303</v>
      </c>
      <c r="J43" s="64">
        <v>-4897974</v>
      </c>
      <c r="K43" s="64">
        <v>-4416709</v>
      </c>
      <c r="L43" s="64">
        <v>-8261388</v>
      </c>
      <c r="M43" s="64">
        <v>-17576071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-45692374</v>
      </c>
      <c r="W43" s="64">
        <v>-34241739</v>
      </c>
      <c r="X43" s="64">
        <v>-11450635</v>
      </c>
      <c r="Y43" s="65">
        <v>33.44</v>
      </c>
      <c r="Z43" s="66">
        <v>-111625876</v>
      </c>
    </row>
    <row r="44" spans="1:26" ht="13.5">
      <c r="A44" s="62" t="s">
        <v>60</v>
      </c>
      <c r="B44" s="18">
        <v>28482473</v>
      </c>
      <c r="C44" s="18">
        <v>0</v>
      </c>
      <c r="D44" s="63">
        <v>36972701</v>
      </c>
      <c r="E44" s="64">
        <v>36972701</v>
      </c>
      <c r="F44" s="64">
        <v>-2683670</v>
      </c>
      <c r="G44" s="64">
        <v>-91891</v>
      </c>
      <c r="H44" s="64">
        <v>396355</v>
      </c>
      <c r="I44" s="64">
        <v>-2379206</v>
      </c>
      <c r="J44" s="64">
        <v>-3583650</v>
      </c>
      <c r="K44" s="64">
        <v>-879647</v>
      </c>
      <c r="L44" s="64">
        <v>-2767007</v>
      </c>
      <c r="M44" s="64">
        <v>-7230304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-9609510</v>
      </c>
      <c r="W44" s="64">
        <v>3099822</v>
      </c>
      <c r="X44" s="64">
        <v>-12709332</v>
      </c>
      <c r="Y44" s="65">
        <v>-410</v>
      </c>
      <c r="Z44" s="66">
        <v>36972701</v>
      </c>
    </row>
    <row r="45" spans="1:26" ht="13.5">
      <c r="A45" s="74" t="s">
        <v>61</v>
      </c>
      <c r="B45" s="21">
        <v>84147296</v>
      </c>
      <c r="C45" s="21">
        <v>0</v>
      </c>
      <c r="D45" s="103">
        <v>84406039</v>
      </c>
      <c r="E45" s="104">
        <v>84406039</v>
      </c>
      <c r="F45" s="104">
        <v>107142617</v>
      </c>
      <c r="G45" s="104">
        <v>101633476</v>
      </c>
      <c r="H45" s="104">
        <v>101855269</v>
      </c>
      <c r="I45" s="104">
        <v>101855269</v>
      </c>
      <c r="J45" s="104">
        <v>81247052</v>
      </c>
      <c r="K45" s="104">
        <v>70149707</v>
      </c>
      <c r="L45" s="104">
        <v>78077905</v>
      </c>
      <c r="M45" s="104">
        <v>78077905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78077905</v>
      </c>
      <c r="W45" s="104">
        <v>122777614</v>
      </c>
      <c r="X45" s="104">
        <v>-44699709</v>
      </c>
      <c r="Y45" s="105">
        <v>-36.41</v>
      </c>
      <c r="Z45" s="106">
        <v>84406039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44762719</v>
      </c>
      <c r="C49" s="56">
        <v>0</v>
      </c>
      <c r="D49" s="133">
        <v>1814647</v>
      </c>
      <c r="E49" s="58">
        <v>1215242</v>
      </c>
      <c r="F49" s="58">
        <v>0</v>
      </c>
      <c r="G49" s="58">
        <v>0</v>
      </c>
      <c r="H49" s="58">
        <v>0</v>
      </c>
      <c r="I49" s="58">
        <v>1024154</v>
      </c>
      <c r="J49" s="58">
        <v>0</v>
      </c>
      <c r="K49" s="58">
        <v>0</v>
      </c>
      <c r="L49" s="58">
        <v>0</v>
      </c>
      <c r="M49" s="58">
        <v>849478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741520</v>
      </c>
      <c r="W49" s="58">
        <v>3220886</v>
      </c>
      <c r="X49" s="58">
        <v>15517893</v>
      </c>
      <c r="Y49" s="58">
        <v>69146539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7132738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7132738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100.01090116725146</v>
      </c>
      <c r="C58" s="5">
        <f>IF(C67=0,0,+(C76/C67)*100)</f>
        <v>0</v>
      </c>
      <c r="D58" s="6">
        <f aca="true" t="shared" si="6" ref="D58:Z58">IF(D67=0,0,+(D76/D67)*100)</f>
        <v>99.91859445065178</v>
      </c>
      <c r="E58" s="7">
        <f t="shared" si="6"/>
        <v>99.91859445065178</v>
      </c>
      <c r="F58" s="7">
        <f t="shared" si="6"/>
        <v>103.83520020967212</v>
      </c>
      <c r="G58" s="7">
        <f t="shared" si="6"/>
        <v>100.73581087343042</v>
      </c>
      <c r="H58" s="7">
        <f t="shared" si="6"/>
        <v>102.04745180207864</v>
      </c>
      <c r="I58" s="7">
        <f t="shared" si="6"/>
        <v>102.23440536935098</v>
      </c>
      <c r="J58" s="7">
        <f t="shared" si="6"/>
        <v>102.99439573219414</v>
      </c>
      <c r="K58" s="7">
        <f t="shared" si="6"/>
        <v>101.67686064992778</v>
      </c>
      <c r="L58" s="7">
        <f t="shared" si="6"/>
        <v>96.82951208408302</v>
      </c>
      <c r="M58" s="7">
        <f t="shared" si="6"/>
        <v>100.46080264112105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101.38240699395145</v>
      </c>
      <c r="W58" s="7">
        <f t="shared" si="6"/>
        <v>96.31101269304435</v>
      </c>
      <c r="X58" s="7">
        <f t="shared" si="6"/>
        <v>0</v>
      </c>
      <c r="Y58" s="7">
        <f t="shared" si="6"/>
        <v>0</v>
      </c>
      <c r="Z58" s="8">
        <f t="shared" si="6"/>
        <v>99.91859445065178</v>
      </c>
    </row>
    <row r="59" spans="1:26" ht="13.5">
      <c r="A59" s="36" t="s">
        <v>31</v>
      </c>
      <c r="B59" s="9">
        <f aca="true" t="shared" si="7" ref="B59:Z66">IF(B68=0,0,+(B77/B68)*100)</f>
        <v>100.02936097930063</v>
      </c>
      <c r="C59" s="9">
        <f t="shared" si="7"/>
        <v>0</v>
      </c>
      <c r="D59" s="2">
        <f t="shared" si="7"/>
        <v>99.91765851185565</v>
      </c>
      <c r="E59" s="10">
        <f t="shared" si="7"/>
        <v>99.91765851185565</v>
      </c>
      <c r="F59" s="10">
        <f t="shared" si="7"/>
        <v>90.56201579989008</v>
      </c>
      <c r="G59" s="10">
        <f t="shared" si="7"/>
        <v>97.33415599175427</v>
      </c>
      <c r="H59" s="10">
        <f t="shared" si="7"/>
        <v>115.4162044455979</v>
      </c>
      <c r="I59" s="10">
        <f t="shared" si="7"/>
        <v>100.43935156291933</v>
      </c>
      <c r="J59" s="10">
        <f t="shared" si="7"/>
        <v>68.95685181895527</v>
      </c>
      <c r="K59" s="10">
        <f t="shared" si="7"/>
        <v>69.65004201071565</v>
      </c>
      <c r="L59" s="10">
        <f t="shared" si="7"/>
        <v>68.08398709895465</v>
      </c>
      <c r="M59" s="10">
        <f t="shared" si="7"/>
        <v>68.89652379645187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85.12988136953811</v>
      </c>
      <c r="W59" s="10">
        <f t="shared" si="7"/>
        <v>108.52230810684638</v>
      </c>
      <c r="X59" s="10">
        <f t="shared" si="7"/>
        <v>0</v>
      </c>
      <c r="Y59" s="10">
        <f t="shared" si="7"/>
        <v>0</v>
      </c>
      <c r="Z59" s="11">
        <f t="shared" si="7"/>
        <v>99.91765851185565</v>
      </c>
    </row>
    <row r="60" spans="1:26" ht="13.5">
      <c r="A60" s="37" t="s">
        <v>32</v>
      </c>
      <c r="B60" s="12">
        <f t="shared" si="7"/>
        <v>100.00714138331523</v>
      </c>
      <c r="C60" s="12">
        <f t="shared" si="7"/>
        <v>0</v>
      </c>
      <c r="D60" s="3">
        <f t="shared" si="7"/>
        <v>99.91847256964765</v>
      </c>
      <c r="E60" s="13">
        <f t="shared" si="7"/>
        <v>99.91847256964765</v>
      </c>
      <c r="F60" s="13">
        <f t="shared" si="7"/>
        <v>107.97840428860988</v>
      </c>
      <c r="G60" s="13">
        <f t="shared" si="7"/>
        <v>101.62599715627594</v>
      </c>
      <c r="H60" s="13">
        <f t="shared" si="7"/>
        <v>98.67661816625021</v>
      </c>
      <c r="I60" s="13">
        <f t="shared" si="7"/>
        <v>102.73703031178343</v>
      </c>
      <c r="J60" s="13">
        <f t="shared" si="7"/>
        <v>112.70926922163673</v>
      </c>
      <c r="K60" s="13">
        <f t="shared" si="7"/>
        <v>110.84904599493738</v>
      </c>
      <c r="L60" s="13">
        <f t="shared" si="7"/>
        <v>104.71542926917574</v>
      </c>
      <c r="M60" s="13">
        <f t="shared" si="7"/>
        <v>109.36096450081338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105.90946742959393</v>
      </c>
      <c r="W60" s="13">
        <f t="shared" si="7"/>
        <v>93.17106103002861</v>
      </c>
      <c r="X60" s="13">
        <f t="shared" si="7"/>
        <v>0</v>
      </c>
      <c r="Y60" s="13">
        <f t="shared" si="7"/>
        <v>0</v>
      </c>
      <c r="Z60" s="14">
        <f t="shared" si="7"/>
        <v>99.91847256964765</v>
      </c>
    </row>
    <row r="61" spans="1:26" ht="13.5">
      <c r="A61" s="38" t="s">
        <v>113</v>
      </c>
      <c r="B61" s="12">
        <f t="shared" si="7"/>
        <v>100.00714120213412</v>
      </c>
      <c r="C61" s="12">
        <f t="shared" si="7"/>
        <v>0</v>
      </c>
      <c r="D61" s="3">
        <f t="shared" si="7"/>
        <v>99.91862210509655</v>
      </c>
      <c r="E61" s="13">
        <f t="shared" si="7"/>
        <v>99.91862210509655</v>
      </c>
      <c r="F61" s="13">
        <f t="shared" si="7"/>
        <v>106.29591388466764</v>
      </c>
      <c r="G61" s="13">
        <f t="shared" si="7"/>
        <v>102.1579726655426</v>
      </c>
      <c r="H61" s="13">
        <f t="shared" si="7"/>
        <v>99.14677337554232</v>
      </c>
      <c r="I61" s="13">
        <f t="shared" si="7"/>
        <v>102.52067250369971</v>
      </c>
      <c r="J61" s="13">
        <f t="shared" si="7"/>
        <v>102.89272807239244</v>
      </c>
      <c r="K61" s="13">
        <f t="shared" si="7"/>
        <v>103.33850257553453</v>
      </c>
      <c r="L61" s="13">
        <f t="shared" si="7"/>
        <v>99.39260246450043</v>
      </c>
      <c r="M61" s="13">
        <f t="shared" si="7"/>
        <v>101.86543728155952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102.22302693775526</v>
      </c>
      <c r="W61" s="13">
        <f t="shared" si="7"/>
        <v>95.39411819000821</v>
      </c>
      <c r="X61" s="13">
        <f t="shared" si="7"/>
        <v>0</v>
      </c>
      <c r="Y61" s="13">
        <f t="shared" si="7"/>
        <v>0</v>
      </c>
      <c r="Z61" s="14">
        <f t="shared" si="7"/>
        <v>99.91862210509655</v>
      </c>
    </row>
    <row r="62" spans="1:26" ht="13.5">
      <c r="A62" s="38" t="s">
        <v>114</v>
      </c>
      <c r="B62" s="12">
        <f t="shared" si="7"/>
        <v>100.00714171951716</v>
      </c>
      <c r="C62" s="12">
        <f t="shared" si="7"/>
        <v>0</v>
      </c>
      <c r="D62" s="3">
        <f t="shared" si="7"/>
        <v>99.91844033823355</v>
      </c>
      <c r="E62" s="13">
        <f t="shared" si="7"/>
        <v>99.91844033823355</v>
      </c>
      <c r="F62" s="13">
        <f t="shared" si="7"/>
        <v>112.284551677976</v>
      </c>
      <c r="G62" s="13">
        <f t="shared" si="7"/>
        <v>101.68506245869338</v>
      </c>
      <c r="H62" s="13">
        <f t="shared" si="7"/>
        <v>102.08591218379553</v>
      </c>
      <c r="I62" s="13">
        <f t="shared" si="7"/>
        <v>105.2528493523217</v>
      </c>
      <c r="J62" s="13">
        <f t="shared" si="7"/>
        <v>156.39758244490355</v>
      </c>
      <c r="K62" s="13">
        <f t="shared" si="7"/>
        <v>147.30376927864995</v>
      </c>
      <c r="L62" s="13">
        <f t="shared" si="7"/>
        <v>130.255947405242</v>
      </c>
      <c r="M62" s="13">
        <f t="shared" si="7"/>
        <v>143.96228382960282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125.51399388617843</v>
      </c>
      <c r="W62" s="13">
        <f t="shared" si="7"/>
        <v>84.70614819868636</v>
      </c>
      <c r="X62" s="13">
        <f t="shared" si="7"/>
        <v>0</v>
      </c>
      <c r="Y62" s="13">
        <f t="shared" si="7"/>
        <v>0</v>
      </c>
      <c r="Z62" s="14">
        <f t="shared" si="7"/>
        <v>99.91844033823355</v>
      </c>
    </row>
    <row r="63" spans="1:26" ht="13.5">
      <c r="A63" s="38" t="s">
        <v>115</v>
      </c>
      <c r="B63" s="12">
        <f t="shared" si="7"/>
        <v>100.00714045439818</v>
      </c>
      <c r="C63" s="12">
        <f t="shared" si="7"/>
        <v>0</v>
      </c>
      <c r="D63" s="3">
        <f t="shared" si="7"/>
        <v>99.91802713550516</v>
      </c>
      <c r="E63" s="13">
        <f t="shared" si="7"/>
        <v>99.91802713550516</v>
      </c>
      <c r="F63" s="13">
        <f t="shared" si="7"/>
        <v>112.45608267283711</v>
      </c>
      <c r="G63" s="13">
        <f t="shared" si="7"/>
        <v>100.7193836657666</v>
      </c>
      <c r="H63" s="13">
        <f t="shared" si="7"/>
        <v>95.77920560276915</v>
      </c>
      <c r="I63" s="13">
        <f t="shared" si="7"/>
        <v>102.90169999648377</v>
      </c>
      <c r="J63" s="13">
        <f t="shared" si="7"/>
        <v>104.0352291054823</v>
      </c>
      <c r="K63" s="13">
        <f t="shared" si="7"/>
        <v>99.21159485224405</v>
      </c>
      <c r="L63" s="13">
        <f t="shared" si="7"/>
        <v>94.17746126199455</v>
      </c>
      <c r="M63" s="13">
        <f t="shared" si="7"/>
        <v>98.97391289914451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100.88134055434786</v>
      </c>
      <c r="W63" s="13">
        <f t="shared" si="7"/>
        <v>96.91765941904082</v>
      </c>
      <c r="X63" s="13">
        <f t="shared" si="7"/>
        <v>0</v>
      </c>
      <c r="Y63" s="13">
        <f t="shared" si="7"/>
        <v>0</v>
      </c>
      <c r="Z63" s="14">
        <f t="shared" si="7"/>
        <v>99.91802713550516</v>
      </c>
    </row>
    <row r="64" spans="1:26" ht="13.5">
      <c r="A64" s="38" t="s">
        <v>116</v>
      </c>
      <c r="B64" s="12">
        <f t="shared" si="7"/>
        <v>100.00714286355476</v>
      </c>
      <c r="C64" s="12">
        <f t="shared" si="7"/>
        <v>0</v>
      </c>
      <c r="D64" s="3">
        <f t="shared" si="7"/>
        <v>99.91824031253779</v>
      </c>
      <c r="E64" s="13">
        <f t="shared" si="7"/>
        <v>99.91824031253779</v>
      </c>
      <c r="F64" s="13">
        <f t="shared" si="7"/>
        <v>106.61132925833074</v>
      </c>
      <c r="G64" s="13">
        <f t="shared" si="7"/>
        <v>99.50831339579898</v>
      </c>
      <c r="H64" s="13">
        <f t="shared" si="7"/>
        <v>93.88695921002382</v>
      </c>
      <c r="I64" s="13">
        <f t="shared" si="7"/>
        <v>100.02115078546738</v>
      </c>
      <c r="J64" s="13">
        <f t="shared" si="7"/>
        <v>103.17222334699477</v>
      </c>
      <c r="K64" s="13">
        <f t="shared" si="7"/>
        <v>99.7008207355954</v>
      </c>
      <c r="L64" s="13">
        <f t="shared" si="7"/>
        <v>97.67956176367706</v>
      </c>
      <c r="M64" s="13">
        <f t="shared" si="7"/>
        <v>100.17754858516325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100.09925683251633</v>
      </c>
      <c r="W64" s="13">
        <f t="shared" si="7"/>
        <v>92.66734675371781</v>
      </c>
      <c r="X64" s="13">
        <f t="shared" si="7"/>
        <v>0</v>
      </c>
      <c r="Y64" s="13">
        <f t="shared" si="7"/>
        <v>0</v>
      </c>
      <c r="Z64" s="14">
        <f t="shared" si="7"/>
        <v>99.91824031253779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99.78216473173957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99.99941785327574</v>
      </c>
      <c r="G66" s="16">
        <f t="shared" si="7"/>
        <v>100.0005721969502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99.99942430138974</v>
      </c>
      <c r="M66" s="16">
        <f t="shared" si="7"/>
        <v>99.99980407600285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99.99990330998915</v>
      </c>
      <c r="W66" s="16">
        <f t="shared" si="7"/>
        <v>101.76814882032667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555555186</v>
      </c>
      <c r="C67" s="23"/>
      <c r="D67" s="24">
        <v>626554337</v>
      </c>
      <c r="E67" s="25">
        <v>626554337</v>
      </c>
      <c r="F67" s="25">
        <v>54271404</v>
      </c>
      <c r="G67" s="25">
        <v>51361160</v>
      </c>
      <c r="H67" s="25">
        <v>52996217</v>
      </c>
      <c r="I67" s="25">
        <v>158628781</v>
      </c>
      <c r="J67" s="25">
        <v>48384019</v>
      </c>
      <c r="K67" s="25">
        <v>48323276</v>
      </c>
      <c r="L67" s="25">
        <v>49940736</v>
      </c>
      <c r="M67" s="25">
        <v>146648031</v>
      </c>
      <c r="N67" s="25"/>
      <c r="O67" s="25"/>
      <c r="P67" s="25"/>
      <c r="Q67" s="25"/>
      <c r="R67" s="25"/>
      <c r="S67" s="25"/>
      <c r="T67" s="25"/>
      <c r="U67" s="25"/>
      <c r="V67" s="25">
        <v>305276812</v>
      </c>
      <c r="W67" s="25">
        <v>313277169</v>
      </c>
      <c r="X67" s="25"/>
      <c r="Y67" s="24"/>
      <c r="Z67" s="26">
        <v>626554337</v>
      </c>
    </row>
    <row r="68" spans="1:26" ht="13.5" hidden="1">
      <c r="A68" s="36" t="s">
        <v>31</v>
      </c>
      <c r="B68" s="18">
        <v>116321052</v>
      </c>
      <c r="C68" s="18"/>
      <c r="D68" s="19">
        <v>126921437</v>
      </c>
      <c r="E68" s="20">
        <v>126921437</v>
      </c>
      <c r="F68" s="20">
        <v>12831988</v>
      </c>
      <c r="G68" s="20">
        <v>10586816</v>
      </c>
      <c r="H68" s="20">
        <v>10657779</v>
      </c>
      <c r="I68" s="20">
        <v>34076583</v>
      </c>
      <c r="J68" s="20">
        <v>10695700</v>
      </c>
      <c r="K68" s="20">
        <v>10712743</v>
      </c>
      <c r="L68" s="20">
        <v>10728743</v>
      </c>
      <c r="M68" s="20">
        <v>32137186</v>
      </c>
      <c r="N68" s="20"/>
      <c r="O68" s="20"/>
      <c r="P68" s="20"/>
      <c r="Q68" s="20"/>
      <c r="R68" s="20"/>
      <c r="S68" s="20"/>
      <c r="T68" s="20"/>
      <c r="U68" s="20"/>
      <c r="V68" s="20">
        <v>66213769</v>
      </c>
      <c r="W68" s="20">
        <v>63460719</v>
      </c>
      <c r="X68" s="20"/>
      <c r="Y68" s="19"/>
      <c r="Z68" s="22">
        <v>126921437</v>
      </c>
    </row>
    <row r="69" spans="1:26" ht="13.5" hidden="1">
      <c r="A69" s="37" t="s">
        <v>32</v>
      </c>
      <c r="B69" s="18">
        <v>437030175</v>
      </c>
      <c r="C69" s="18"/>
      <c r="D69" s="19">
        <v>497428900</v>
      </c>
      <c r="E69" s="20">
        <v>497428900</v>
      </c>
      <c r="F69" s="20">
        <v>41267638</v>
      </c>
      <c r="G69" s="20">
        <v>40599579</v>
      </c>
      <c r="H69" s="20">
        <v>42161150</v>
      </c>
      <c r="I69" s="20">
        <v>124028367</v>
      </c>
      <c r="J69" s="20">
        <v>37524510</v>
      </c>
      <c r="K69" s="20">
        <v>37437642</v>
      </c>
      <c r="L69" s="20">
        <v>39038291</v>
      </c>
      <c r="M69" s="20">
        <v>114000443</v>
      </c>
      <c r="N69" s="20"/>
      <c r="O69" s="20"/>
      <c r="P69" s="20"/>
      <c r="Q69" s="20"/>
      <c r="R69" s="20"/>
      <c r="S69" s="20"/>
      <c r="T69" s="20"/>
      <c r="U69" s="20"/>
      <c r="V69" s="20">
        <v>238028810</v>
      </c>
      <c r="W69" s="20">
        <v>248714450</v>
      </c>
      <c r="X69" s="20"/>
      <c r="Y69" s="19"/>
      <c r="Z69" s="22">
        <v>497428900</v>
      </c>
    </row>
    <row r="70" spans="1:26" ht="13.5" hidden="1">
      <c r="A70" s="38" t="s">
        <v>113</v>
      </c>
      <c r="B70" s="18">
        <v>247521351</v>
      </c>
      <c r="C70" s="18"/>
      <c r="D70" s="19">
        <v>284936100</v>
      </c>
      <c r="E70" s="20">
        <v>284936100</v>
      </c>
      <c r="F70" s="20">
        <v>25606497</v>
      </c>
      <c r="G70" s="20">
        <v>24825662</v>
      </c>
      <c r="H70" s="20">
        <v>25983718</v>
      </c>
      <c r="I70" s="20">
        <v>76415877</v>
      </c>
      <c r="J70" s="20">
        <v>21488539</v>
      </c>
      <c r="K70" s="20">
        <v>20799954</v>
      </c>
      <c r="L70" s="20">
        <v>21317505</v>
      </c>
      <c r="M70" s="20">
        <v>63605998</v>
      </c>
      <c r="N70" s="20"/>
      <c r="O70" s="20"/>
      <c r="P70" s="20"/>
      <c r="Q70" s="20"/>
      <c r="R70" s="20"/>
      <c r="S70" s="20"/>
      <c r="T70" s="20"/>
      <c r="U70" s="20"/>
      <c r="V70" s="20">
        <v>140021875</v>
      </c>
      <c r="W70" s="20">
        <v>142468050</v>
      </c>
      <c r="X70" s="20"/>
      <c r="Y70" s="19"/>
      <c r="Z70" s="22">
        <v>284936100</v>
      </c>
    </row>
    <row r="71" spans="1:26" ht="13.5" hidden="1">
      <c r="A71" s="38" t="s">
        <v>114</v>
      </c>
      <c r="B71" s="18">
        <v>85497617</v>
      </c>
      <c r="C71" s="18"/>
      <c r="D71" s="19">
        <v>98641900</v>
      </c>
      <c r="E71" s="20">
        <v>98641900</v>
      </c>
      <c r="F71" s="20">
        <v>6448066</v>
      </c>
      <c r="G71" s="20">
        <v>6659041</v>
      </c>
      <c r="H71" s="20">
        <v>6815052</v>
      </c>
      <c r="I71" s="20">
        <v>19922159</v>
      </c>
      <c r="J71" s="20">
        <v>6757240</v>
      </c>
      <c r="K71" s="20">
        <v>7229500</v>
      </c>
      <c r="L71" s="20">
        <v>7893106</v>
      </c>
      <c r="M71" s="20">
        <v>21879846</v>
      </c>
      <c r="N71" s="20"/>
      <c r="O71" s="20"/>
      <c r="P71" s="20"/>
      <c r="Q71" s="20"/>
      <c r="R71" s="20"/>
      <c r="S71" s="20"/>
      <c r="T71" s="20"/>
      <c r="U71" s="20"/>
      <c r="V71" s="20">
        <v>41802005</v>
      </c>
      <c r="W71" s="20">
        <v>49320950</v>
      </c>
      <c r="X71" s="20"/>
      <c r="Y71" s="19"/>
      <c r="Z71" s="22">
        <v>98641900</v>
      </c>
    </row>
    <row r="72" spans="1:26" ht="13.5" hidden="1">
      <c r="A72" s="38" t="s">
        <v>115</v>
      </c>
      <c r="B72" s="18">
        <v>57223249</v>
      </c>
      <c r="C72" s="18"/>
      <c r="D72" s="19">
        <v>60916500</v>
      </c>
      <c r="E72" s="20">
        <v>60916500</v>
      </c>
      <c r="F72" s="20">
        <v>4775450</v>
      </c>
      <c r="G72" s="20">
        <v>4708614</v>
      </c>
      <c r="H72" s="20">
        <v>4963260</v>
      </c>
      <c r="I72" s="20">
        <v>14447324</v>
      </c>
      <c r="J72" s="20">
        <v>4892659</v>
      </c>
      <c r="K72" s="20">
        <v>4999460</v>
      </c>
      <c r="L72" s="20">
        <v>5410578</v>
      </c>
      <c r="M72" s="20">
        <v>15302697</v>
      </c>
      <c r="N72" s="20"/>
      <c r="O72" s="20"/>
      <c r="P72" s="20"/>
      <c r="Q72" s="20"/>
      <c r="R72" s="20"/>
      <c r="S72" s="20"/>
      <c r="T72" s="20"/>
      <c r="U72" s="20"/>
      <c r="V72" s="20">
        <v>29750021</v>
      </c>
      <c r="W72" s="20">
        <v>30458250</v>
      </c>
      <c r="X72" s="20"/>
      <c r="Y72" s="19"/>
      <c r="Z72" s="22">
        <v>60916500</v>
      </c>
    </row>
    <row r="73" spans="1:26" ht="13.5" hidden="1">
      <c r="A73" s="38" t="s">
        <v>116</v>
      </c>
      <c r="B73" s="18">
        <v>46787958</v>
      </c>
      <c r="C73" s="18"/>
      <c r="D73" s="19">
        <v>52934400</v>
      </c>
      <c r="E73" s="20">
        <v>52934400</v>
      </c>
      <c r="F73" s="20">
        <v>4437625</v>
      </c>
      <c r="G73" s="20">
        <v>4406262</v>
      </c>
      <c r="H73" s="20">
        <v>4399120</v>
      </c>
      <c r="I73" s="20">
        <v>13243007</v>
      </c>
      <c r="J73" s="20">
        <v>4386072</v>
      </c>
      <c r="K73" s="20">
        <v>4408728</v>
      </c>
      <c r="L73" s="20">
        <v>4416795</v>
      </c>
      <c r="M73" s="20">
        <v>13211595</v>
      </c>
      <c r="N73" s="20"/>
      <c r="O73" s="20"/>
      <c r="P73" s="20"/>
      <c r="Q73" s="20"/>
      <c r="R73" s="20"/>
      <c r="S73" s="20"/>
      <c r="T73" s="20"/>
      <c r="U73" s="20"/>
      <c r="V73" s="20">
        <v>26454602</v>
      </c>
      <c r="W73" s="20">
        <v>26467200</v>
      </c>
      <c r="X73" s="20"/>
      <c r="Y73" s="19"/>
      <c r="Z73" s="22">
        <v>52934400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>
        <v>307</v>
      </c>
      <c r="M74" s="20">
        <v>307</v>
      </c>
      <c r="N74" s="20"/>
      <c r="O74" s="20"/>
      <c r="P74" s="20"/>
      <c r="Q74" s="20"/>
      <c r="R74" s="20"/>
      <c r="S74" s="20"/>
      <c r="T74" s="20"/>
      <c r="U74" s="20"/>
      <c r="V74" s="20">
        <v>307</v>
      </c>
      <c r="W74" s="20"/>
      <c r="X74" s="20"/>
      <c r="Y74" s="19"/>
      <c r="Z74" s="22"/>
    </row>
    <row r="75" spans="1:26" ht="13.5" hidden="1">
      <c r="A75" s="39" t="s">
        <v>118</v>
      </c>
      <c r="B75" s="27">
        <v>2203959</v>
      </c>
      <c r="C75" s="27"/>
      <c r="D75" s="28">
        <v>2204000</v>
      </c>
      <c r="E75" s="29">
        <v>2204000</v>
      </c>
      <c r="F75" s="29">
        <v>171778</v>
      </c>
      <c r="G75" s="29">
        <v>174765</v>
      </c>
      <c r="H75" s="29">
        <v>177288</v>
      </c>
      <c r="I75" s="29">
        <v>523831</v>
      </c>
      <c r="J75" s="29">
        <v>163809</v>
      </c>
      <c r="K75" s="29">
        <v>172891</v>
      </c>
      <c r="L75" s="29">
        <v>173702</v>
      </c>
      <c r="M75" s="29">
        <v>510402</v>
      </c>
      <c r="N75" s="29"/>
      <c r="O75" s="29"/>
      <c r="P75" s="29"/>
      <c r="Q75" s="29"/>
      <c r="R75" s="29"/>
      <c r="S75" s="29"/>
      <c r="T75" s="29"/>
      <c r="U75" s="29"/>
      <c r="V75" s="29">
        <v>1034233</v>
      </c>
      <c r="W75" s="29">
        <v>1102000</v>
      </c>
      <c r="X75" s="29"/>
      <c r="Y75" s="28"/>
      <c r="Z75" s="30">
        <v>2204000</v>
      </c>
    </row>
    <row r="76" spans="1:26" ht="13.5" hidden="1">
      <c r="A76" s="41" t="s">
        <v>120</v>
      </c>
      <c r="B76" s="31">
        <v>555615748</v>
      </c>
      <c r="C76" s="31"/>
      <c r="D76" s="32">
        <v>626044287</v>
      </c>
      <c r="E76" s="33">
        <v>626044287</v>
      </c>
      <c r="F76" s="33">
        <v>56352821</v>
      </c>
      <c r="G76" s="33">
        <v>51739081</v>
      </c>
      <c r="H76" s="33">
        <v>54081289</v>
      </c>
      <c r="I76" s="33">
        <v>162173191</v>
      </c>
      <c r="J76" s="33">
        <v>49832828</v>
      </c>
      <c r="K76" s="33">
        <v>49133590</v>
      </c>
      <c r="L76" s="33">
        <v>48357371</v>
      </c>
      <c r="M76" s="33">
        <v>147323789</v>
      </c>
      <c r="N76" s="33"/>
      <c r="O76" s="33"/>
      <c r="P76" s="33"/>
      <c r="Q76" s="33"/>
      <c r="R76" s="33"/>
      <c r="S76" s="33"/>
      <c r="T76" s="33"/>
      <c r="U76" s="33"/>
      <c r="V76" s="33">
        <v>309496980</v>
      </c>
      <c r="W76" s="33">
        <v>301720414</v>
      </c>
      <c r="X76" s="33"/>
      <c r="Y76" s="32"/>
      <c r="Z76" s="34">
        <v>626044287</v>
      </c>
    </row>
    <row r="77" spans="1:26" ht="13.5" hidden="1">
      <c r="A77" s="36" t="s">
        <v>31</v>
      </c>
      <c r="B77" s="18">
        <v>116355205</v>
      </c>
      <c r="C77" s="18"/>
      <c r="D77" s="19">
        <v>126816928</v>
      </c>
      <c r="E77" s="20">
        <v>126816928</v>
      </c>
      <c r="F77" s="20">
        <v>11620907</v>
      </c>
      <c r="G77" s="20">
        <v>10304588</v>
      </c>
      <c r="H77" s="20">
        <v>12300804</v>
      </c>
      <c r="I77" s="20">
        <v>34226299</v>
      </c>
      <c r="J77" s="20">
        <v>7375418</v>
      </c>
      <c r="K77" s="20">
        <v>7461430</v>
      </c>
      <c r="L77" s="20">
        <v>7304556</v>
      </c>
      <c r="M77" s="20">
        <v>22141404</v>
      </c>
      <c r="N77" s="20"/>
      <c r="O77" s="20"/>
      <c r="P77" s="20"/>
      <c r="Q77" s="20"/>
      <c r="R77" s="20"/>
      <c r="S77" s="20"/>
      <c r="T77" s="20"/>
      <c r="U77" s="20"/>
      <c r="V77" s="20">
        <v>56367703</v>
      </c>
      <c r="W77" s="20">
        <v>68869037</v>
      </c>
      <c r="X77" s="20"/>
      <c r="Y77" s="19"/>
      <c r="Z77" s="22">
        <v>126816928</v>
      </c>
    </row>
    <row r="78" spans="1:26" ht="13.5" hidden="1">
      <c r="A78" s="37" t="s">
        <v>32</v>
      </c>
      <c r="B78" s="18">
        <v>437061385</v>
      </c>
      <c r="C78" s="18"/>
      <c r="D78" s="19">
        <v>497023359</v>
      </c>
      <c r="E78" s="20">
        <v>497023359</v>
      </c>
      <c r="F78" s="20">
        <v>44560137</v>
      </c>
      <c r="G78" s="20">
        <v>41259727</v>
      </c>
      <c r="H78" s="20">
        <v>41603197</v>
      </c>
      <c r="I78" s="20">
        <v>127423061</v>
      </c>
      <c r="J78" s="20">
        <v>42293601</v>
      </c>
      <c r="K78" s="20">
        <v>41499269</v>
      </c>
      <c r="L78" s="20">
        <v>40879114</v>
      </c>
      <c r="M78" s="20">
        <v>124671984</v>
      </c>
      <c r="N78" s="20"/>
      <c r="O78" s="20"/>
      <c r="P78" s="20"/>
      <c r="Q78" s="20"/>
      <c r="R78" s="20"/>
      <c r="S78" s="20"/>
      <c r="T78" s="20"/>
      <c r="U78" s="20"/>
      <c r="V78" s="20">
        <v>252095045</v>
      </c>
      <c r="W78" s="20">
        <v>231729892</v>
      </c>
      <c r="X78" s="20"/>
      <c r="Y78" s="19"/>
      <c r="Z78" s="22">
        <v>497023359</v>
      </c>
    </row>
    <row r="79" spans="1:26" ht="13.5" hidden="1">
      <c r="A79" s="38" t="s">
        <v>113</v>
      </c>
      <c r="B79" s="18">
        <v>247539027</v>
      </c>
      <c r="C79" s="18"/>
      <c r="D79" s="19">
        <v>284704225</v>
      </c>
      <c r="E79" s="20">
        <v>284704225</v>
      </c>
      <c r="F79" s="20">
        <v>27218660</v>
      </c>
      <c r="G79" s="20">
        <v>25361393</v>
      </c>
      <c r="H79" s="20">
        <v>25762018</v>
      </c>
      <c r="I79" s="20">
        <v>78342071</v>
      </c>
      <c r="J79" s="20">
        <v>22110144</v>
      </c>
      <c r="K79" s="20">
        <v>21494361</v>
      </c>
      <c r="L79" s="20">
        <v>21188023</v>
      </c>
      <c r="M79" s="20">
        <v>64792528</v>
      </c>
      <c r="N79" s="20"/>
      <c r="O79" s="20"/>
      <c r="P79" s="20"/>
      <c r="Q79" s="20"/>
      <c r="R79" s="20"/>
      <c r="S79" s="20"/>
      <c r="T79" s="20"/>
      <c r="U79" s="20"/>
      <c r="V79" s="20">
        <v>143134599</v>
      </c>
      <c r="W79" s="20">
        <v>135906140</v>
      </c>
      <c r="X79" s="20"/>
      <c r="Y79" s="19"/>
      <c r="Z79" s="22">
        <v>284704225</v>
      </c>
    </row>
    <row r="80" spans="1:26" ht="13.5" hidden="1">
      <c r="A80" s="38" t="s">
        <v>114</v>
      </c>
      <c r="B80" s="18">
        <v>85503723</v>
      </c>
      <c r="C80" s="18"/>
      <c r="D80" s="19">
        <v>98561448</v>
      </c>
      <c r="E80" s="20">
        <v>98561448</v>
      </c>
      <c r="F80" s="20">
        <v>7240182</v>
      </c>
      <c r="G80" s="20">
        <v>6771250</v>
      </c>
      <c r="H80" s="20">
        <v>6957208</v>
      </c>
      <c r="I80" s="20">
        <v>20968640</v>
      </c>
      <c r="J80" s="20">
        <v>10568160</v>
      </c>
      <c r="K80" s="20">
        <v>10649326</v>
      </c>
      <c r="L80" s="20">
        <v>10281240</v>
      </c>
      <c r="M80" s="20">
        <v>31498726</v>
      </c>
      <c r="N80" s="20"/>
      <c r="O80" s="20"/>
      <c r="P80" s="20"/>
      <c r="Q80" s="20"/>
      <c r="R80" s="20"/>
      <c r="S80" s="20"/>
      <c r="T80" s="20"/>
      <c r="U80" s="20"/>
      <c r="V80" s="20">
        <v>52467366</v>
      </c>
      <c r="W80" s="20">
        <v>41777877</v>
      </c>
      <c r="X80" s="20"/>
      <c r="Y80" s="19"/>
      <c r="Z80" s="22">
        <v>98561448</v>
      </c>
    </row>
    <row r="81" spans="1:26" ht="13.5" hidden="1">
      <c r="A81" s="38" t="s">
        <v>115</v>
      </c>
      <c r="B81" s="18">
        <v>57227335</v>
      </c>
      <c r="C81" s="18"/>
      <c r="D81" s="19">
        <v>60866565</v>
      </c>
      <c r="E81" s="20">
        <v>60866565</v>
      </c>
      <c r="F81" s="20">
        <v>5370284</v>
      </c>
      <c r="G81" s="20">
        <v>4742487</v>
      </c>
      <c r="H81" s="20">
        <v>4753771</v>
      </c>
      <c r="I81" s="20">
        <v>14866542</v>
      </c>
      <c r="J81" s="20">
        <v>5090089</v>
      </c>
      <c r="K81" s="20">
        <v>4960044</v>
      </c>
      <c r="L81" s="20">
        <v>5095545</v>
      </c>
      <c r="M81" s="20">
        <v>15145678</v>
      </c>
      <c r="N81" s="20"/>
      <c r="O81" s="20"/>
      <c r="P81" s="20"/>
      <c r="Q81" s="20"/>
      <c r="R81" s="20"/>
      <c r="S81" s="20"/>
      <c r="T81" s="20"/>
      <c r="U81" s="20"/>
      <c r="V81" s="20">
        <v>30012220</v>
      </c>
      <c r="W81" s="20">
        <v>29519423</v>
      </c>
      <c r="X81" s="20"/>
      <c r="Y81" s="19"/>
      <c r="Z81" s="22">
        <v>60866565</v>
      </c>
    </row>
    <row r="82" spans="1:26" ht="13.5" hidden="1">
      <c r="A82" s="38" t="s">
        <v>116</v>
      </c>
      <c r="B82" s="18">
        <v>46791300</v>
      </c>
      <c r="C82" s="18"/>
      <c r="D82" s="19">
        <v>52891121</v>
      </c>
      <c r="E82" s="20">
        <v>52891121</v>
      </c>
      <c r="F82" s="20">
        <v>4731011</v>
      </c>
      <c r="G82" s="20">
        <v>4384597</v>
      </c>
      <c r="H82" s="20">
        <v>4130200</v>
      </c>
      <c r="I82" s="20">
        <v>13245808</v>
      </c>
      <c r="J82" s="20">
        <v>4525208</v>
      </c>
      <c r="K82" s="20">
        <v>4395538</v>
      </c>
      <c r="L82" s="20">
        <v>4314306</v>
      </c>
      <c r="M82" s="20">
        <v>13235052</v>
      </c>
      <c r="N82" s="20"/>
      <c r="O82" s="20"/>
      <c r="P82" s="20"/>
      <c r="Q82" s="20"/>
      <c r="R82" s="20"/>
      <c r="S82" s="20"/>
      <c r="T82" s="20"/>
      <c r="U82" s="20"/>
      <c r="V82" s="20">
        <v>26480860</v>
      </c>
      <c r="W82" s="20">
        <v>24526452</v>
      </c>
      <c r="X82" s="20"/>
      <c r="Y82" s="19"/>
      <c r="Z82" s="22">
        <v>52891121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2199158</v>
      </c>
      <c r="C84" s="27"/>
      <c r="D84" s="28">
        <v>2204000</v>
      </c>
      <c r="E84" s="29">
        <v>2204000</v>
      </c>
      <c r="F84" s="29">
        <v>171777</v>
      </c>
      <c r="G84" s="29">
        <v>174766</v>
      </c>
      <c r="H84" s="29">
        <v>177288</v>
      </c>
      <c r="I84" s="29">
        <v>523831</v>
      </c>
      <c r="J84" s="29">
        <v>163809</v>
      </c>
      <c r="K84" s="29">
        <v>172891</v>
      </c>
      <c r="L84" s="29">
        <v>173701</v>
      </c>
      <c r="M84" s="29">
        <v>510401</v>
      </c>
      <c r="N84" s="29"/>
      <c r="O84" s="29"/>
      <c r="P84" s="29"/>
      <c r="Q84" s="29"/>
      <c r="R84" s="29"/>
      <c r="S84" s="29"/>
      <c r="T84" s="29"/>
      <c r="U84" s="29"/>
      <c r="V84" s="29">
        <v>1034232</v>
      </c>
      <c r="W84" s="29">
        <v>1121485</v>
      </c>
      <c r="X84" s="29"/>
      <c r="Y84" s="28"/>
      <c r="Z84" s="30">
        <v>2204000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34763132</v>
      </c>
      <c r="C5" s="18">
        <v>0</v>
      </c>
      <c r="D5" s="63">
        <v>39102555</v>
      </c>
      <c r="E5" s="64">
        <v>39102555</v>
      </c>
      <c r="F5" s="64">
        <v>38990334</v>
      </c>
      <c r="G5" s="64">
        <v>-625</v>
      </c>
      <c r="H5" s="64">
        <v>4402</v>
      </c>
      <c r="I5" s="64">
        <v>38994111</v>
      </c>
      <c r="J5" s="64">
        <v>-11491</v>
      </c>
      <c r="K5" s="64">
        <v>-1212</v>
      </c>
      <c r="L5" s="64">
        <v>0</v>
      </c>
      <c r="M5" s="64">
        <v>-12703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38981408</v>
      </c>
      <c r="W5" s="64">
        <v>19551278</v>
      </c>
      <c r="X5" s="64">
        <v>19430130</v>
      </c>
      <c r="Y5" s="65">
        <v>99.38</v>
      </c>
      <c r="Z5" s="66">
        <v>39102555</v>
      </c>
    </row>
    <row r="6" spans="1:26" ht="13.5">
      <c r="A6" s="62" t="s">
        <v>32</v>
      </c>
      <c r="B6" s="18">
        <v>94577483</v>
      </c>
      <c r="C6" s="18">
        <v>0</v>
      </c>
      <c r="D6" s="63">
        <v>110264640</v>
      </c>
      <c r="E6" s="64">
        <v>110264640</v>
      </c>
      <c r="F6" s="64">
        <v>8611028</v>
      </c>
      <c r="G6" s="64">
        <v>8945762</v>
      </c>
      <c r="H6" s="64">
        <v>9242352</v>
      </c>
      <c r="I6" s="64">
        <v>26799142</v>
      </c>
      <c r="J6" s="64">
        <v>9085509</v>
      </c>
      <c r="K6" s="64">
        <v>8638389</v>
      </c>
      <c r="L6" s="64">
        <v>9485338</v>
      </c>
      <c r="M6" s="64">
        <v>27209236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54008378</v>
      </c>
      <c r="W6" s="64">
        <v>55132320</v>
      </c>
      <c r="X6" s="64">
        <v>-1123942</v>
      </c>
      <c r="Y6" s="65">
        <v>-2.04</v>
      </c>
      <c r="Z6" s="66">
        <v>110264640</v>
      </c>
    </row>
    <row r="7" spans="1:26" ht="13.5">
      <c r="A7" s="62" t="s">
        <v>33</v>
      </c>
      <c r="B7" s="18">
        <v>2049891</v>
      </c>
      <c r="C7" s="18">
        <v>0</v>
      </c>
      <c r="D7" s="63">
        <v>1650000</v>
      </c>
      <c r="E7" s="64">
        <v>1650000</v>
      </c>
      <c r="F7" s="64">
        <v>47961</v>
      </c>
      <c r="G7" s="64">
        <v>131650</v>
      </c>
      <c r="H7" s="64">
        <v>155090</v>
      </c>
      <c r="I7" s="64">
        <v>334701</v>
      </c>
      <c r="J7" s="64">
        <v>153743</v>
      </c>
      <c r="K7" s="64">
        <v>160887</v>
      </c>
      <c r="L7" s="64">
        <v>69149</v>
      </c>
      <c r="M7" s="64">
        <v>383779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718480</v>
      </c>
      <c r="W7" s="64">
        <v>825000</v>
      </c>
      <c r="X7" s="64">
        <v>-106520</v>
      </c>
      <c r="Y7" s="65">
        <v>-12.91</v>
      </c>
      <c r="Z7" s="66">
        <v>1650000</v>
      </c>
    </row>
    <row r="8" spans="1:26" ht="13.5">
      <c r="A8" s="62" t="s">
        <v>34</v>
      </c>
      <c r="B8" s="18">
        <v>62888244</v>
      </c>
      <c r="C8" s="18">
        <v>0</v>
      </c>
      <c r="D8" s="63">
        <v>62543333</v>
      </c>
      <c r="E8" s="64">
        <v>66469266</v>
      </c>
      <c r="F8" s="64">
        <v>12147600</v>
      </c>
      <c r="G8" s="64">
        <v>2174483</v>
      </c>
      <c r="H8" s="64">
        <v>909000</v>
      </c>
      <c r="I8" s="64">
        <v>15231083</v>
      </c>
      <c r="J8" s="64">
        <v>1503333</v>
      </c>
      <c r="K8" s="64">
        <v>971632</v>
      </c>
      <c r="L8" s="64">
        <v>10828231</v>
      </c>
      <c r="M8" s="64">
        <v>13303196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28534279</v>
      </c>
      <c r="W8" s="64">
        <v>33234633</v>
      </c>
      <c r="X8" s="64">
        <v>-4700354</v>
      </c>
      <c r="Y8" s="65">
        <v>-14.14</v>
      </c>
      <c r="Z8" s="66">
        <v>66469266</v>
      </c>
    </row>
    <row r="9" spans="1:26" ht="13.5">
      <c r="A9" s="62" t="s">
        <v>35</v>
      </c>
      <c r="B9" s="18">
        <v>11381198</v>
      </c>
      <c r="C9" s="18">
        <v>0</v>
      </c>
      <c r="D9" s="63">
        <v>14321444</v>
      </c>
      <c r="E9" s="64">
        <v>14321444</v>
      </c>
      <c r="F9" s="64">
        <v>649829</v>
      </c>
      <c r="G9" s="64">
        <v>1324251</v>
      </c>
      <c r="H9" s="64">
        <v>1486582</v>
      </c>
      <c r="I9" s="64">
        <v>3460662</v>
      </c>
      <c r="J9" s="64">
        <v>1853765</v>
      </c>
      <c r="K9" s="64">
        <v>1145344</v>
      </c>
      <c r="L9" s="64">
        <v>1456283</v>
      </c>
      <c r="M9" s="64">
        <v>4455392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7916054</v>
      </c>
      <c r="W9" s="64">
        <v>7160722</v>
      </c>
      <c r="X9" s="64">
        <v>755332</v>
      </c>
      <c r="Y9" s="65">
        <v>10.55</v>
      </c>
      <c r="Z9" s="66">
        <v>14321444</v>
      </c>
    </row>
    <row r="10" spans="1:26" ht="25.5">
      <c r="A10" s="67" t="s">
        <v>105</v>
      </c>
      <c r="B10" s="68">
        <f>SUM(B5:B9)</f>
        <v>205659948</v>
      </c>
      <c r="C10" s="68">
        <f>SUM(C5:C9)</f>
        <v>0</v>
      </c>
      <c r="D10" s="69">
        <f aca="true" t="shared" si="0" ref="D10:Z10">SUM(D5:D9)</f>
        <v>227881972</v>
      </c>
      <c r="E10" s="70">
        <f t="shared" si="0"/>
        <v>231807905</v>
      </c>
      <c r="F10" s="70">
        <f t="shared" si="0"/>
        <v>60446752</v>
      </c>
      <c r="G10" s="70">
        <f t="shared" si="0"/>
        <v>12575521</v>
      </c>
      <c r="H10" s="70">
        <f t="shared" si="0"/>
        <v>11797426</v>
      </c>
      <c r="I10" s="70">
        <f t="shared" si="0"/>
        <v>84819699</v>
      </c>
      <c r="J10" s="70">
        <f t="shared" si="0"/>
        <v>12584859</v>
      </c>
      <c r="K10" s="70">
        <f t="shared" si="0"/>
        <v>10915040</v>
      </c>
      <c r="L10" s="70">
        <f t="shared" si="0"/>
        <v>21839001</v>
      </c>
      <c r="M10" s="70">
        <f t="shared" si="0"/>
        <v>45338900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130158599</v>
      </c>
      <c r="W10" s="70">
        <f t="shared" si="0"/>
        <v>115903953</v>
      </c>
      <c r="X10" s="70">
        <f t="shared" si="0"/>
        <v>14254646</v>
      </c>
      <c r="Y10" s="71">
        <f>+IF(W10&lt;&gt;0,(X10/W10)*100,0)</f>
        <v>12.29867112470271</v>
      </c>
      <c r="Z10" s="72">
        <f t="shared" si="0"/>
        <v>231807905</v>
      </c>
    </row>
    <row r="11" spans="1:26" ht="13.5">
      <c r="A11" s="62" t="s">
        <v>36</v>
      </c>
      <c r="B11" s="18">
        <v>68160556</v>
      </c>
      <c r="C11" s="18">
        <v>0</v>
      </c>
      <c r="D11" s="63">
        <v>78243691</v>
      </c>
      <c r="E11" s="64">
        <v>77028667</v>
      </c>
      <c r="F11" s="64">
        <v>5351287</v>
      </c>
      <c r="G11" s="64">
        <v>5350335</v>
      </c>
      <c r="H11" s="64">
        <v>5361690</v>
      </c>
      <c r="I11" s="64">
        <v>16063312</v>
      </c>
      <c r="J11" s="64">
        <v>5666159</v>
      </c>
      <c r="K11" s="64">
        <v>8565641</v>
      </c>
      <c r="L11" s="64">
        <v>5526839</v>
      </c>
      <c r="M11" s="64">
        <v>19758639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35821951</v>
      </c>
      <c r="W11" s="64">
        <v>38514334</v>
      </c>
      <c r="X11" s="64">
        <v>-2692383</v>
      </c>
      <c r="Y11" s="65">
        <v>-6.99</v>
      </c>
      <c r="Z11" s="66">
        <v>77028667</v>
      </c>
    </row>
    <row r="12" spans="1:26" ht="13.5">
      <c r="A12" s="62" t="s">
        <v>37</v>
      </c>
      <c r="B12" s="18">
        <v>3076960</v>
      </c>
      <c r="C12" s="18">
        <v>0</v>
      </c>
      <c r="D12" s="63">
        <v>3337988</v>
      </c>
      <c r="E12" s="64">
        <v>3337988</v>
      </c>
      <c r="F12" s="64">
        <v>260141</v>
      </c>
      <c r="G12" s="64">
        <v>252546</v>
      </c>
      <c r="H12" s="64">
        <v>256092</v>
      </c>
      <c r="I12" s="64">
        <v>768779</v>
      </c>
      <c r="J12" s="64">
        <v>256092</v>
      </c>
      <c r="K12" s="64">
        <v>256092</v>
      </c>
      <c r="L12" s="64">
        <v>256092</v>
      </c>
      <c r="M12" s="64">
        <v>768276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1537055</v>
      </c>
      <c r="W12" s="64">
        <v>1668994</v>
      </c>
      <c r="X12" s="64">
        <v>-131939</v>
      </c>
      <c r="Y12" s="65">
        <v>-7.91</v>
      </c>
      <c r="Z12" s="66">
        <v>3337988</v>
      </c>
    </row>
    <row r="13" spans="1:26" ht="13.5">
      <c r="A13" s="62" t="s">
        <v>106</v>
      </c>
      <c r="B13" s="18">
        <v>7064175</v>
      </c>
      <c r="C13" s="18">
        <v>0</v>
      </c>
      <c r="D13" s="63">
        <v>6932531</v>
      </c>
      <c r="E13" s="64">
        <v>6774631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3387316</v>
      </c>
      <c r="X13" s="64">
        <v>-3387316</v>
      </c>
      <c r="Y13" s="65">
        <v>-100</v>
      </c>
      <c r="Z13" s="66">
        <v>6774631</v>
      </c>
    </row>
    <row r="14" spans="1:26" ht="13.5">
      <c r="A14" s="62" t="s">
        <v>38</v>
      </c>
      <c r="B14" s="18">
        <v>663058</v>
      </c>
      <c r="C14" s="18">
        <v>0</v>
      </c>
      <c r="D14" s="63">
        <v>119135</v>
      </c>
      <c r="E14" s="64">
        <v>277035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52884</v>
      </c>
      <c r="M14" s="64">
        <v>52884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52884</v>
      </c>
      <c r="W14" s="64">
        <v>138518</v>
      </c>
      <c r="X14" s="64">
        <v>-85634</v>
      </c>
      <c r="Y14" s="65">
        <v>-61.82</v>
      </c>
      <c r="Z14" s="66">
        <v>277035</v>
      </c>
    </row>
    <row r="15" spans="1:26" ht="13.5">
      <c r="A15" s="62" t="s">
        <v>39</v>
      </c>
      <c r="B15" s="18">
        <v>49044131</v>
      </c>
      <c r="C15" s="18">
        <v>0</v>
      </c>
      <c r="D15" s="63">
        <v>50900000</v>
      </c>
      <c r="E15" s="64">
        <v>50900000</v>
      </c>
      <c r="F15" s="64">
        <v>4497975</v>
      </c>
      <c r="G15" s="64">
        <v>2271608</v>
      </c>
      <c r="H15" s="64">
        <v>5739818</v>
      </c>
      <c r="I15" s="64">
        <v>12509401</v>
      </c>
      <c r="J15" s="64">
        <v>7822830</v>
      </c>
      <c r="K15" s="64">
        <v>1443003</v>
      </c>
      <c r="L15" s="64">
        <v>6211423</v>
      </c>
      <c r="M15" s="64">
        <v>15477256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27986657</v>
      </c>
      <c r="W15" s="64">
        <v>25450000</v>
      </c>
      <c r="X15" s="64">
        <v>2536657</v>
      </c>
      <c r="Y15" s="65">
        <v>9.97</v>
      </c>
      <c r="Z15" s="66">
        <v>50900000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88660767</v>
      </c>
      <c r="C17" s="18">
        <v>0</v>
      </c>
      <c r="D17" s="63">
        <v>90950197</v>
      </c>
      <c r="E17" s="64">
        <v>95968165</v>
      </c>
      <c r="F17" s="64">
        <v>3436386</v>
      </c>
      <c r="G17" s="64">
        <v>4355412</v>
      </c>
      <c r="H17" s="64">
        <v>3694219</v>
      </c>
      <c r="I17" s="64">
        <v>11486017</v>
      </c>
      <c r="J17" s="64">
        <v>5542493</v>
      </c>
      <c r="K17" s="64">
        <v>5306426</v>
      </c>
      <c r="L17" s="64">
        <v>10478455</v>
      </c>
      <c r="M17" s="64">
        <v>21327374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32813391</v>
      </c>
      <c r="W17" s="64">
        <v>47984083</v>
      </c>
      <c r="X17" s="64">
        <v>-15170692</v>
      </c>
      <c r="Y17" s="65">
        <v>-31.62</v>
      </c>
      <c r="Z17" s="66">
        <v>95968165</v>
      </c>
    </row>
    <row r="18" spans="1:26" ht="13.5">
      <c r="A18" s="74" t="s">
        <v>42</v>
      </c>
      <c r="B18" s="75">
        <f>SUM(B11:B17)</f>
        <v>216669647</v>
      </c>
      <c r="C18" s="75">
        <f>SUM(C11:C17)</f>
        <v>0</v>
      </c>
      <c r="D18" s="76">
        <f aca="true" t="shared" si="1" ref="D18:Z18">SUM(D11:D17)</f>
        <v>230483542</v>
      </c>
      <c r="E18" s="77">
        <f t="shared" si="1"/>
        <v>234286486</v>
      </c>
      <c r="F18" s="77">
        <f t="shared" si="1"/>
        <v>13545789</v>
      </c>
      <c r="G18" s="77">
        <f t="shared" si="1"/>
        <v>12229901</v>
      </c>
      <c r="H18" s="77">
        <f t="shared" si="1"/>
        <v>15051819</v>
      </c>
      <c r="I18" s="77">
        <f t="shared" si="1"/>
        <v>40827509</v>
      </c>
      <c r="J18" s="77">
        <f t="shared" si="1"/>
        <v>19287574</v>
      </c>
      <c r="K18" s="77">
        <f t="shared" si="1"/>
        <v>15571162</v>
      </c>
      <c r="L18" s="77">
        <f t="shared" si="1"/>
        <v>22525693</v>
      </c>
      <c r="M18" s="77">
        <f t="shared" si="1"/>
        <v>57384429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98211938</v>
      </c>
      <c r="W18" s="77">
        <f t="shared" si="1"/>
        <v>117143245</v>
      </c>
      <c r="X18" s="77">
        <f t="shared" si="1"/>
        <v>-18931307</v>
      </c>
      <c r="Y18" s="71">
        <f>+IF(W18&lt;&gt;0,(X18/W18)*100,0)</f>
        <v>-16.160818321192995</v>
      </c>
      <c r="Z18" s="78">
        <f t="shared" si="1"/>
        <v>234286486</v>
      </c>
    </row>
    <row r="19" spans="1:26" ht="13.5">
      <c r="A19" s="74" t="s">
        <v>43</v>
      </c>
      <c r="B19" s="79">
        <f>+B10-B18</f>
        <v>-11009699</v>
      </c>
      <c r="C19" s="79">
        <f>+C10-C18</f>
        <v>0</v>
      </c>
      <c r="D19" s="80">
        <f aca="true" t="shared" si="2" ref="D19:Z19">+D10-D18</f>
        <v>-2601570</v>
      </c>
      <c r="E19" s="81">
        <f t="shared" si="2"/>
        <v>-2478581</v>
      </c>
      <c r="F19" s="81">
        <f t="shared" si="2"/>
        <v>46900963</v>
      </c>
      <c r="G19" s="81">
        <f t="shared" si="2"/>
        <v>345620</v>
      </c>
      <c r="H19" s="81">
        <f t="shared" si="2"/>
        <v>-3254393</v>
      </c>
      <c r="I19" s="81">
        <f t="shared" si="2"/>
        <v>43992190</v>
      </c>
      <c r="J19" s="81">
        <f t="shared" si="2"/>
        <v>-6702715</v>
      </c>
      <c r="K19" s="81">
        <f t="shared" si="2"/>
        <v>-4656122</v>
      </c>
      <c r="L19" s="81">
        <f t="shared" si="2"/>
        <v>-686692</v>
      </c>
      <c r="M19" s="81">
        <f t="shared" si="2"/>
        <v>-12045529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31946661</v>
      </c>
      <c r="W19" s="81">
        <f>IF(E10=E18,0,W10-W18)</f>
        <v>-1239292</v>
      </c>
      <c r="X19" s="81">
        <f t="shared" si="2"/>
        <v>33185953</v>
      </c>
      <c r="Y19" s="82">
        <f>+IF(W19&lt;&gt;0,(X19/W19)*100,0)</f>
        <v>-2677.8154785151523</v>
      </c>
      <c r="Z19" s="83">
        <f t="shared" si="2"/>
        <v>-2478581</v>
      </c>
    </row>
    <row r="20" spans="1:26" ht="13.5">
      <c r="A20" s="62" t="s">
        <v>44</v>
      </c>
      <c r="B20" s="18">
        <v>23712194</v>
      </c>
      <c r="C20" s="18">
        <v>0</v>
      </c>
      <c r="D20" s="63">
        <v>13416667</v>
      </c>
      <c r="E20" s="64">
        <v>15277107</v>
      </c>
      <c r="F20" s="64">
        <v>0</v>
      </c>
      <c r="G20" s="64">
        <v>5062991</v>
      </c>
      <c r="H20" s="64">
        <v>0</v>
      </c>
      <c r="I20" s="64">
        <v>5062991</v>
      </c>
      <c r="J20" s="64">
        <v>0</v>
      </c>
      <c r="K20" s="64">
        <v>4797368</v>
      </c>
      <c r="L20" s="64">
        <v>-8783</v>
      </c>
      <c r="M20" s="64">
        <v>4788585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9851576</v>
      </c>
      <c r="W20" s="64">
        <v>7638554</v>
      </c>
      <c r="X20" s="64">
        <v>2213022</v>
      </c>
      <c r="Y20" s="65">
        <v>28.97</v>
      </c>
      <c r="Z20" s="66">
        <v>15277107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12702495</v>
      </c>
      <c r="C22" s="90">
        <f>SUM(C19:C21)</f>
        <v>0</v>
      </c>
      <c r="D22" s="91">
        <f aca="true" t="shared" si="3" ref="D22:Z22">SUM(D19:D21)</f>
        <v>10815097</v>
      </c>
      <c r="E22" s="92">
        <f t="shared" si="3"/>
        <v>12798526</v>
      </c>
      <c r="F22" s="92">
        <f t="shared" si="3"/>
        <v>46900963</v>
      </c>
      <c r="G22" s="92">
        <f t="shared" si="3"/>
        <v>5408611</v>
      </c>
      <c r="H22" s="92">
        <f t="shared" si="3"/>
        <v>-3254393</v>
      </c>
      <c r="I22" s="92">
        <f t="shared" si="3"/>
        <v>49055181</v>
      </c>
      <c r="J22" s="92">
        <f t="shared" si="3"/>
        <v>-6702715</v>
      </c>
      <c r="K22" s="92">
        <f t="shared" si="3"/>
        <v>141246</v>
      </c>
      <c r="L22" s="92">
        <f t="shared" si="3"/>
        <v>-695475</v>
      </c>
      <c r="M22" s="92">
        <f t="shared" si="3"/>
        <v>-7256944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41798237</v>
      </c>
      <c r="W22" s="92">
        <f t="shared" si="3"/>
        <v>6399262</v>
      </c>
      <c r="X22" s="92">
        <f t="shared" si="3"/>
        <v>35398975</v>
      </c>
      <c r="Y22" s="93">
        <f>+IF(W22&lt;&gt;0,(X22/W22)*100,0)</f>
        <v>553.172772110284</v>
      </c>
      <c r="Z22" s="94">
        <f t="shared" si="3"/>
        <v>12798526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12702495</v>
      </c>
      <c r="C24" s="79">
        <f>SUM(C22:C23)</f>
        <v>0</v>
      </c>
      <c r="D24" s="80">
        <f aca="true" t="shared" si="4" ref="D24:Z24">SUM(D22:D23)</f>
        <v>10815097</v>
      </c>
      <c r="E24" s="81">
        <f t="shared" si="4"/>
        <v>12798526</v>
      </c>
      <c r="F24" s="81">
        <f t="shared" si="4"/>
        <v>46900963</v>
      </c>
      <c r="G24" s="81">
        <f t="shared" si="4"/>
        <v>5408611</v>
      </c>
      <c r="H24" s="81">
        <f t="shared" si="4"/>
        <v>-3254393</v>
      </c>
      <c r="I24" s="81">
        <f t="shared" si="4"/>
        <v>49055181</v>
      </c>
      <c r="J24" s="81">
        <f t="shared" si="4"/>
        <v>-6702715</v>
      </c>
      <c r="K24" s="81">
        <f t="shared" si="4"/>
        <v>141246</v>
      </c>
      <c r="L24" s="81">
        <f t="shared" si="4"/>
        <v>-695475</v>
      </c>
      <c r="M24" s="81">
        <f t="shared" si="4"/>
        <v>-7256944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41798237</v>
      </c>
      <c r="W24" s="81">
        <f t="shared" si="4"/>
        <v>6399262</v>
      </c>
      <c r="X24" s="81">
        <f t="shared" si="4"/>
        <v>35398975</v>
      </c>
      <c r="Y24" s="82">
        <f>+IF(W24&lt;&gt;0,(X24/W24)*100,0)</f>
        <v>553.172772110284</v>
      </c>
      <c r="Z24" s="83">
        <f t="shared" si="4"/>
        <v>12798526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33445124</v>
      </c>
      <c r="C27" s="21">
        <v>0</v>
      </c>
      <c r="D27" s="103">
        <v>24484467</v>
      </c>
      <c r="E27" s="104">
        <v>26344907</v>
      </c>
      <c r="F27" s="104">
        <v>1305084</v>
      </c>
      <c r="G27" s="104">
        <v>2016268</v>
      </c>
      <c r="H27" s="104">
        <v>1470634</v>
      </c>
      <c r="I27" s="104">
        <v>4791986</v>
      </c>
      <c r="J27" s="104">
        <v>3751599</v>
      </c>
      <c r="K27" s="104">
        <v>1417085</v>
      </c>
      <c r="L27" s="104">
        <v>3350466</v>
      </c>
      <c r="M27" s="104">
        <v>8519150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13311136</v>
      </c>
      <c r="W27" s="104">
        <v>13172454</v>
      </c>
      <c r="X27" s="104">
        <v>138682</v>
      </c>
      <c r="Y27" s="105">
        <v>1.05</v>
      </c>
      <c r="Z27" s="106">
        <v>26344907</v>
      </c>
    </row>
    <row r="28" spans="1:26" ht="13.5">
      <c r="A28" s="107" t="s">
        <v>44</v>
      </c>
      <c r="B28" s="18">
        <v>23712195</v>
      </c>
      <c r="C28" s="18">
        <v>0</v>
      </c>
      <c r="D28" s="63">
        <v>13416667</v>
      </c>
      <c r="E28" s="64">
        <v>15277107</v>
      </c>
      <c r="F28" s="64">
        <v>1305084</v>
      </c>
      <c r="G28" s="64">
        <v>1886995</v>
      </c>
      <c r="H28" s="64">
        <v>0</v>
      </c>
      <c r="I28" s="64">
        <v>3192079</v>
      </c>
      <c r="J28" s="64">
        <v>2979690</v>
      </c>
      <c r="K28" s="64">
        <v>845841</v>
      </c>
      <c r="L28" s="64">
        <v>1105035</v>
      </c>
      <c r="M28" s="64">
        <v>4930566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8122645</v>
      </c>
      <c r="W28" s="64">
        <v>7638554</v>
      </c>
      <c r="X28" s="64">
        <v>484091</v>
      </c>
      <c r="Y28" s="65">
        <v>6.34</v>
      </c>
      <c r="Z28" s="66">
        <v>15277107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43969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9688963</v>
      </c>
      <c r="C31" s="18">
        <v>0</v>
      </c>
      <c r="D31" s="63">
        <v>11067800</v>
      </c>
      <c r="E31" s="64">
        <v>11067800</v>
      </c>
      <c r="F31" s="64">
        <v>0</v>
      </c>
      <c r="G31" s="64">
        <v>129273</v>
      </c>
      <c r="H31" s="64">
        <v>1470634</v>
      </c>
      <c r="I31" s="64">
        <v>1599907</v>
      </c>
      <c r="J31" s="64">
        <v>771909</v>
      </c>
      <c r="K31" s="64">
        <v>571244</v>
      </c>
      <c r="L31" s="64">
        <v>2245431</v>
      </c>
      <c r="M31" s="64">
        <v>3588584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5188491</v>
      </c>
      <c r="W31" s="64">
        <v>5533900</v>
      </c>
      <c r="X31" s="64">
        <v>-345409</v>
      </c>
      <c r="Y31" s="65">
        <v>-6.24</v>
      </c>
      <c r="Z31" s="66">
        <v>11067800</v>
      </c>
    </row>
    <row r="32" spans="1:26" ht="13.5">
      <c r="A32" s="74" t="s">
        <v>50</v>
      </c>
      <c r="B32" s="21">
        <f>SUM(B28:B31)</f>
        <v>33445127</v>
      </c>
      <c r="C32" s="21">
        <f>SUM(C28:C31)</f>
        <v>0</v>
      </c>
      <c r="D32" s="103">
        <f aca="true" t="shared" si="5" ref="D32:Z32">SUM(D28:D31)</f>
        <v>24484467</v>
      </c>
      <c r="E32" s="104">
        <f t="shared" si="5"/>
        <v>26344907</v>
      </c>
      <c r="F32" s="104">
        <f t="shared" si="5"/>
        <v>1305084</v>
      </c>
      <c r="G32" s="104">
        <f t="shared" si="5"/>
        <v>2016268</v>
      </c>
      <c r="H32" s="104">
        <f t="shared" si="5"/>
        <v>1470634</v>
      </c>
      <c r="I32" s="104">
        <f t="shared" si="5"/>
        <v>4791986</v>
      </c>
      <c r="J32" s="104">
        <f t="shared" si="5"/>
        <v>3751599</v>
      </c>
      <c r="K32" s="104">
        <f t="shared" si="5"/>
        <v>1417085</v>
      </c>
      <c r="L32" s="104">
        <f t="shared" si="5"/>
        <v>3350466</v>
      </c>
      <c r="M32" s="104">
        <f t="shared" si="5"/>
        <v>8519150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13311136</v>
      </c>
      <c r="W32" s="104">
        <f t="shared" si="5"/>
        <v>13172454</v>
      </c>
      <c r="X32" s="104">
        <f t="shared" si="5"/>
        <v>138682</v>
      </c>
      <c r="Y32" s="105">
        <f>+IF(W32&lt;&gt;0,(X32/W32)*100,0)</f>
        <v>1.0528182523924547</v>
      </c>
      <c r="Z32" s="106">
        <f t="shared" si="5"/>
        <v>26344907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44799089</v>
      </c>
      <c r="C35" s="18">
        <v>0</v>
      </c>
      <c r="D35" s="63">
        <v>31030860</v>
      </c>
      <c r="E35" s="64">
        <v>28346787</v>
      </c>
      <c r="F35" s="64">
        <v>80654649</v>
      </c>
      <c r="G35" s="64">
        <v>44799088</v>
      </c>
      <c r="H35" s="64">
        <v>44799089</v>
      </c>
      <c r="I35" s="64">
        <v>44799089</v>
      </c>
      <c r="J35" s="64">
        <v>81727739</v>
      </c>
      <c r="K35" s="64">
        <v>44271908</v>
      </c>
      <c r="L35" s="64">
        <v>43240359</v>
      </c>
      <c r="M35" s="64">
        <v>43240359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43240359</v>
      </c>
      <c r="W35" s="64">
        <v>14173394</v>
      </c>
      <c r="X35" s="64">
        <v>29066965</v>
      </c>
      <c r="Y35" s="65">
        <v>205.08</v>
      </c>
      <c r="Z35" s="66">
        <v>28346787</v>
      </c>
    </row>
    <row r="36" spans="1:26" ht="13.5">
      <c r="A36" s="62" t="s">
        <v>53</v>
      </c>
      <c r="B36" s="18">
        <v>300389732</v>
      </c>
      <c r="C36" s="18">
        <v>0</v>
      </c>
      <c r="D36" s="63">
        <v>305955400</v>
      </c>
      <c r="E36" s="64">
        <v>307815502</v>
      </c>
      <c r="F36" s="64">
        <v>294872823</v>
      </c>
      <c r="G36" s="64">
        <v>300389732</v>
      </c>
      <c r="H36" s="64">
        <v>300389732</v>
      </c>
      <c r="I36" s="64">
        <v>300389732</v>
      </c>
      <c r="J36" s="64">
        <v>305321862</v>
      </c>
      <c r="K36" s="64">
        <v>300527122</v>
      </c>
      <c r="L36" s="64">
        <v>300527122</v>
      </c>
      <c r="M36" s="64">
        <v>300527122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300527122</v>
      </c>
      <c r="W36" s="64">
        <v>153907751</v>
      </c>
      <c r="X36" s="64">
        <v>146619371</v>
      </c>
      <c r="Y36" s="65">
        <v>95.26</v>
      </c>
      <c r="Z36" s="66">
        <v>307815502</v>
      </c>
    </row>
    <row r="37" spans="1:26" ht="13.5">
      <c r="A37" s="62" t="s">
        <v>54</v>
      </c>
      <c r="B37" s="18">
        <v>21519524</v>
      </c>
      <c r="C37" s="18">
        <v>0</v>
      </c>
      <c r="D37" s="63">
        <v>16962975</v>
      </c>
      <c r="E37" s="64">
        <v>14155789</v>
      </c>
      <c r="F37" s="64">
        <v>10427128</v>
      </c>
      <c r="G37" s="64">
        <v>21519522</v>
      </c>
      <c r="H37" s="64">
        <v>21519524</v>
      </c>
      <c r="I37" s="64">
        <v>21519524</v>
      </c>
      <c r="J37" s="64">
        <v>38952645</v>
      </c>
      <c r="K37" s="64">
        <v>51989820</v>
      </c>
      <c r="L37" s="64">
        <v>50958271</v>
      </c>
      <c r="M37" s="64">
        <v>50958271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50958271</v>
      </c>
      <c r="W37" s="64">
        <v>7077895</v>
      </c>
      <c r="X37" s="64">
        <v>43880376</v>
      </c>
      <c r="Y37" s="65">
        <v>619.96</v>
      </c>
      <c r="Z37" s="66">
        <v>14155789</v>
      </c>
    </row>
    <row r="38" spans="1:26" ht="13.5">
      <c r="A38" s="62" t="s">
        <v>55</v>
      </c>
      <c r="B38" s="18">
        <v>52227237</v>
      </c>
      <c r="C38" s="18">
        <v>0</v>
      </c>
      <c r="D38" s="63">
        <v>41231000</v>
      </c>
      <c r="E38" s="64">
        <v>41231014</v>
      </c>
      <c r="F38" s="64">
        <v>37217512</v>
      </c>
      <c r="G38" s="64">
        <v>52227237</v>
      </c>
      <c r="H38" s="64">
        <v>52227237</v>
      </c>
      <c r="I38" s="64">
        <v>52227237</v>
      </c>
      <c r="J38" s="64">
        <v>52227237</v>
      </c>
      <c r="K38" s="64">
        <v>21889172</v>
      </c>
      <c r="L38" s="64">
        <v>21889172</v>
      </c>
      <c r="M38" s="64">
        <v>21889172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21889172</v>
      </c>
      <c r="W38" s="64">
        <v>20615507</v>
      </c>
      <c r="X38" s="64">
        <v>1273665</v>
      </c>
      <c r="Y38" s="65">
        <v>6.18</v>
      </c>
      <c r="Z38" s="66">
        <v>41231014</v>
      </c>
    </row>
    <row r="39" spans="1:26" ht="13.5">
      <c r="A39" s="62" t="s">
        <v>56</v>
      </c>
      <c r="B39" s="18">
        <v>271442060</v>
      </c>
      <c r="C39" s="18">
        <v>0</v>
      </c>
      <c r="D39" s="63">
        <v>278792285</v>
      </c>
      <c r="E39" s="64">
        <v>280775487</v>
      </c>
      <c r="F39" s="64">
        <v>327882832</v>
      </c>
      <c r="G39" s="64">
        <v>271442061</v>
      </c>
      <c r="H39" s="64">
        <v>271442060</v>
      </c>
      <c r="I39" s="64">
        <v>271442060</v>
      </c>
      <c r="J39" s="64">
        <v>295869719</v>
      </c>
      <c r="K39" s="64">
        <v>270920038</v>
      </c>
      <c r="L39" s="64">
        <v>270920038</v>
      </c>
      <c r="M39" s="64">
        <v>270920038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270920038</v>
      </c>
      <c r="W39" s="64">
        <v>140387744</v>
      </c>
      <c r="X39" s="64">
        <v>130532294</v>
      </c>
      <c r="Y39" s="65">
        <v>92.98</v>
      </c>
      <c r="Z39" s="66">
        <v>280775487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31836358</v>
      </c>
      <c r="C42" s="18">
        <v>0</v>
      </c>
      <c r="D42" s="63">
        <v>17615000</v>
      </c>
      <c r="E42" s="64">
        <v>16844752</v>
      </c>
      <c r="F42" s="64">
        <v>8306760</v>
      </c>
      <c r="G42" s="64">
        <v>9127760</v>
      </c>
      <c r="H42" s="64">
        <v>-4194063</v>
      </c>
      <c r="I42" s="64">
        <v>13240457</v>
      </c>
      <c r="J42" s="64">
        <v>4641078</v>
      </c>
      <c r="K42" s="64">
        <v>9208886</v>
      </c>
      <c r="L42" s="64">
        <v>3886416</v>
      </c>
      <c r="M42" s="64">
        <v>17736380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30976837</v>
      </c>
      <c r="W42" s="64">
        <v>27824554</v>
      </c>
      <c r="X42" s="64">
        <v>3152283</v>
      </c>
      <c r="Y42" s="65">
        <v>11.33</v>
      </c>
      <c r="Z42" s="66">
        <v>16844752</v>
      </c>
    </row>
    <row r="43" spans="1:26" ht="13.5">
      <c r="A43" s="62" t="s">
        <v>59</v>
      </c>
      <c r="B43" s="18">
        <v>-33771892</v>
      </c>
      <c r="C43" s="18">
        <v>0</v>
      </c>
      <c r="D43" s="63">
        <v>-21499000</v>
      </c>
      <c r="E43" s="64">
        <v>-26339902</v>
      </c>
      <c r="F43" s="64">
        <v>-1250428</v>
      </c>
      <c r="G43" s="64">
        <v>-2016268</v>
      </c>
      <c r="H43" s="64">
        <v>-1470217</v>
      </c>
      <c r="I43" s="64">
        <v>-4736913</v>
      </c>
      <c r="J43" s="64">
        <v>-5685374</v>
      </c>
      <c r="K43" s="64">
        <v>-1574015</v>
      </c>
      <c r="L43" s="64">
        <v>-2300492</v>
      </c>
      <c r="M43" s="64">
        <v>-9559881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-14296794</v>
      </c>
      <c r="W43" s="64">
        <v>-7455667</v>
      </c>
      <c r="X43" s="64">
        <v>-6841127</v>
      </c>
      <c r="Y43" s="65">
        <v>91.76</v>
      </c>
      <c r="Z43" s="66">
        <v>-26339902</v>
      </c>
    </row>
    <row r="44" spans="1:26" ht="13.5">
      <c r="A44" s="62" t="s">
        <v>60</v>
      </c>
      <c r="B44" s="18">
        <v>-86827</v>
      </c>
      <c r="C44" s="18">
        <v>0</v>
      </c>
      <c r="D44" s="63">
        <v>-196000</v>
      </c>
      <c r="E44" s="64">
        <v>-199256</v>
      </c>
      <c r="F44" s="64">
        <v>0</v>
      </c>
      <c r="G44" s="64">
        <v>0</v>
      </c>
      <c r="H44" s="64">
        <v>16709</v>
      </c>
      <c r="I44" s="64">
        <v>16709</v>
      </c>
      <c r="J44" s="64">
        <v>0</v>
      </c>
      <c r="K44" s="64">
        <v>15448</v>
      </c>
      <c r="L44" s="64">
        <v>0</v>
      </c>
      <c r="M44" s="64">
        <v>15448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32157</v>
      </c>
      <c r="W44" s="64">
        <v>-99628</v>
      </c>
      <c r="X44" s="64">
        <v>131785</v>
      </c>
      <c r="Y44" s="65">
        <v>-132.28</v>
      </c>
      <c r="Z44" s="66">
        <v>-199256</v>
      </c>
    </row>
    <row r="45" spans="1:26" ht="13.5">
      <c r="A45" s="74" t="s">
        <v>61</v>
      </c>
      <c r="B45" s="21">
        <v>24562400</v>
      </c>
      <c r="C45" s="21">
        <v>0</v>
      </c>
      <c r="D45" s="103">
        <v>11851361</v>
      </c>
      <c r="E45" s="104">
        <v>6877968</v>
      </c>
      <c r="F45" s="104">
        <v>28987693</v>
      </c>
      <c r="G45" s="104">
        <v>36099185</v>
      </c>
      <c r="H45" s="104">
        <v>30451614</v>
      </c>
      <c r="I45" s="104">
        <v>30451614</v>
      </c>
      <c r="J45" s="104">
        <v>29407318</v>
      </c>
      <c r="K45" s="104">
        <v>37057637</v>
      </c>
      <c r="L45" s="104">
        <v>38643561</v>
      </c>
      <c r="M45" s="104">
        <v>38643561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38643561</v>
      </c>
      <c r="W45" s="104">
        <v>36841633</v>
      </c>
      <c r="X45" s="104">
        <v>1801928</v>
      </c>
      <c r="Y45" s="105">
        <v>4.89</v>
      </c>
      <c r="Z45" s="106">
        <v>6877968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11460981</v>
      </c>
      <c r="C49" s="56">
        <v>0</v>
      </c>
      <c r="D49" s="133">
        <v>733814</v>
      </c>
      <c r="E49" s="58">
        <v>1702040</v>
      </c>
      <c r="F49" s="58">
        <v>0</v>
      </c>
      <c r="G49" s="58">
        <v>0</v>
      </c>
      <c r="H49" s="58">
        <v>0</v>
      </c>
      <c r="I49" s="58">
        <v>427596</v>
      </c>
      <c r="J49" s="58">
        <v>0</v>
      </c>
      <c r="K49" s="58">
        <v>0</v>
      </c>
      <c r="L49" s="58">
        <v>0</v>
      </c>
      <c r="M49" s="58">
        <v>832166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238056</v>
      </c>
      <c r="W49" s="58">
        <v>1295827</v>
      </c>
      <c r="X49" s="58">
        <v>5362756</v>
      </c>
      <c r="Y49" s="58">
        <v>22053236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8094135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8094135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103.81504763063352</v>
      </c>
      <c r="C58" s="5">
        <f>IF(C67=0,0,+(C76/C67)*100)</f>
        <v>0</v>
      </c>
      <c r="D58" s="6">
        <f aca="true" t="shared" si="6" ref="D58:Z58">IF(D67=0,0,+(D76/D67)*100)</f>
        <v>97.97446011335109</v>
      </c>
      <c r="E58" s="7">
        <f t="shared" si="6"/>
        <v>98.10468212379482</v>
      </c>
      <c r="F58" s="7">
        <f t="shared" si="6"/>
        <v>19.24917246724274</v>
      </c>
      <c r="G58" s="7">
        <f t="shared" si="6"/>
        <v>140.5044980290285</v>
      </c>
      <c r="H58" s="7">
        <f t="shared" si="6"/>
        <v>89.8992320290454</v>
      </c>
      <c r="I58" s="7">
        <f t="shared" si="6"/>
        <v>45.76690875375491</v>
      </c>
      <c r="J58" s="7">
        <f t="shared" si="6"/>
        <v>199.82164687197272</v>
      </c>
      <c r="K58" s="7">
        <f t="shared" si="6"/>
        <v>130.76472836939595</v>
      </c>
      <c r="L58" s="7">
        <f t="shared" si="6"/>
        <v>101.44315976649811</v>
      </c>
      <c r="M58" s="7">
        <f t="shared" si="6"/>
        <v>143.56060780274044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74.473504446462</v>
      </c>
      <c r="W58" s="7">
        <f t="shared" si="6"/>
        <v>106.07073630099705</v>
      </c>
      <c r="X58" s="7">
        <f t="shared" si="6"/>
        <v>0</v>
      </c>
      <c r="Y58" s="7">
        <f t="shared" si="6"/>
        <v>0</v>
      </c>
      <c r="Z58" s="8">
        <f t="shared" si="6"/>
        <v>98.10468212379482</v>
      </c>
    </row>
    <row r="59" spans="1:26" ht="13.5">
      <c r="A59" s="36" t="s">
        <v>31</v>
      </c>
      <c r="B59" s="9">
        <f aca="true" t="shared" si="7" ref="B59:Z66">IF(B68=0,0,+(B77/B68)*100)</f>
        <v>97.4834977469809</v>
      </c>
      <c r="C59" s="9">
        <f t="shared" si="7"/>
        <v>0</v>
      </c>
      <c r="D59" s="2">
        <f t="shared" si="7"/>
        <v>98.2749081230114</v>
      </c>
      <c r="E59" s="10">
        <f t="shared" si="7"/>
        <v>98.28396635462823</v>
      </c>
      <c r="F59" s="10">
        <f t="shared" si="7"/>
        <v>4.273861824317791</v>
      </c>
      <c r="G59" s="10">
        <f t="shared" si="7"/>
        <v>-797207.6799999999</v>
      </c>
      <c r="H59" s="10">
        <f t="shared" si="7"/>
        <v>100</v>
      </c>
      <c r="I59" s="10">
        <f t="shared" si="7"/>
        <v>17.062430273125088</v>
      </c>
      <c r="J59" s="10">
        <f t="shared" si="7"/>
        <v>-86548.93394830737</v>
      </c>
      <c r="K59" s="10">
        <f t="shared" si="7"/>
        <v>-285531.1881188119</v>
      </c>
      <c r="L59" s="10">
        <f t="shared" si="7"/>
        <v>0</v>
      </c>
      <c r="M59" s="10">
        <f t="shared" si="7"/>
        <v>-123052.47579311974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57.16750662264432</v>
      </c>
      <c r="W59" s="10">
        <f t="shared" si="7"/>
        <v>132.23660366345362</v>
      </c>
      <c r="X59" s="10">
        <f t="shared" si="7"/>
        <v>0</v>
      </c>
      <c r="Y59" s="10">
        <f t="shared" si="7"/>
        <v>0</v>
      </c>
      <c r="Z59" s="11">
        <f t="shared" si="7"/>
        <v>98.28396635462823</v>
      </c>
    </row>
    <row r="60" spans="1:26" ht="13.5">
      <c r="A60" s="37" t="s">
        <v>32</v>
      </c>
      <c r="B60" s="12">
        <f t="shared" si="7"/>
        <v>106.16797763586075</v>
      </c>
      <c r="C60" s="12">
        <f t="shared" si="7"/>
        <v>0</v>
      </c>
      <c r="D60" s="3">
        <f t="shared" si="7"/>
        <v>98.12211784303653</v>
      </c>
      <c r="E60" s="13">
        <f t="shared" si="7"/>
        <v>98.29587164117164</v>
      </c>
      <c r="F60" s="13">
        <f t="shared" si="7"/>
        <v>86.77833819608995</v>
      </c>
      <c r="G60" s="13">
        <f t="shared" si="7"/>
        <v>85.03948573637439</v>
      </c>
      <c r="H60" s="13">
        <f t="shared" si="7"/>
        <v>89.83299921924636</v>
      </c>
      <c r="I60" s="13">
        <f t="shared" si="7"/>
        <v>87.25137170436278</v>
      </c>
      <c r="J60" s="13">
        <f t="shared" si="7"/>
        <v>90.7717553303838</v>
      </c>
      <c r="K60" s="13">
        <f t="shared" si="7"/>
        <v>90.91982312905797</v>
      </c>
      <c r="L60" s="13">
        <f t="shared" si="7"/>
        <v>77.99297188987889</v>
      </c>
      <c r="M60" s="13">
        <f t="shared" si="7"/>
        <v>86.36398684623119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86.80431024979126</v>
      </c>
      <c r="W60" s="13">
        <f t="shared" si="7"/>
        <v>97.10857629229866</v>
      </c>
      <c r="X60" s="13">
        <f t="shared" si="7"/>
        <v>0</v>
      </c>
      <c r="Y60" s="13">
        <f t="shared" si="7"/>
        <v>0</v>
      </c>
      <c r="Z60" s="14">
        <f t="shared" si="7"/>
        <v>98.29587164117164</v>
      </c>
    </row>
    <row r="61" spans="1:26" ht="13.5">
      <c r="A61" s="38" t="s">
        <v>113</v>
      </c>
      <c r="B61" s="12">
        <f t="shared" si="7"/>
        <v>99.94240079136382</v>
      </c>
      <c r="C61" s="12">
        <f t="shared" si="7"/>
        <v>0</v>
      </c>
      <c r="D61" s="3">
        <f t="shared" si="7"/>
        <v>98.60002809628877</v>
      </c>
      <c r="E61" s="13">
        <f t="shared" si="7"/>
        <v>98.60000343840491</v>
      </c>
      <c r="F61" s="13">
        <f t="shared" si="7"/>
        <v>89.78990490585814</v>
      </c>
      <c r="G61" s="13">
        <f t="shared" si="7"/>
        <v>85.49911460777578</v>
      </c>
      <c r="H61" s="13">
        <f t="shared" si="7"/>
        <v>100</v>
      </c>
      <c r="I61" s="13">
        <f t="shared" si="7"/>
        <v>91.90779012030232</v>
      </c>
      <c r="J61" s="13">
        <f t="shared" si="7"/>
        <v>93.86514939266002</v>
      </c>
      <c r="K61" s="13">
        <f t="shared" si="7"/>
        <v>95.35288963820251</v>
      </c>
      <c r="L61" s="13">
        <f t="shared" si="7"/>
        <v>80.5637140997487</v>
      </c>
      <c r="M61" s="13">
        <f t="shared" si="7"/>
        <v>89.74291142349182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90.8285047080513</v>
      </c>
      <c r="W61" s="13">
        <f t="shared" si="7"/>
        <v>100.22071819483031</v>
      </c>
      <c r="X61" s="13">
        <f t="shared" si="7"/>
        <v>0</v>
      </c>
      <c r="Y61" s="13">
        <f t="shared" si="7"/>
        <v>0</v>
      </c>
      <c r="Z61" s="14">
        <f t="shared" si="7"/>
        <v>98.60000343840491</v>
      </c>
    </row>
    <row r="62" spans="1:26" ht="13.5">
      <c r="A62" s="38" t="s">
        <v>114</v>
      </c>
      <c r="B62" s="12">
        <f t="shared" si="7"/>
        <v>96.66982807168215</v>
      </c>
      <c r="C62" s="12">
        <f t="shared" si="7"/>
        <v>0</v>
      </c>
      <c r="D62" s="3">
        <f t="shared" si="7"/>
        <v>96.99733582856703</v>
      </c>
      <c r="E62" s="13">
        <f t="shared" si="7"/>
        <v>98.00000629714218</v>
      </c>
      <c r="F62" s="13">
        <f t="shared" si="7"/>
        <v>95.65286896059351</v>
      </c>
      <c r="G62" s="13">
        <f t="shared" si="7"/>
        <v>96.12070528510561</v>
      </c>
      <c r="H62" s="13">
        <f t="shared" si="7"/>
        <v>100</v>
      </c>
      <c r="I62" s="13">
        <f t="shared" si="7"/>
        <v>97.28995231059146</v>
      </c>
      <c r="J62" s="13">
        <f t="shared" si="7"/>
        <v>96.04855391242741</v>
      </c>
      <c r="K62" s="13">
        <f t="shared" si="7"/>
        <v>92.38851267444682</v>
      </c>
      <c r="L62" s="13">
        <f t="shared" si="7"/>
        <v>79.45419135330248</v>
      </c>
      <c r="M62" s="13">
        <f t="shared" si="7"/>
        <v>88.77295810974896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92.85155774541896</v>
      </c>
      <c r="W62" s="13">
        <f t="shared" si="7"/>
        <v>86.9416596490891</v>
      </c>
      <c r="X62" s="13">
        <f t="shared" si="7"/>
        <v>0</v>
      </c>
      <c r="Y62" s="13">
        <f t="shared" si="7"/>
        <v>0</v>
      </c>
      <c r="Z62" s="14">
        <f t="shared" si="7"/>
        <v>98.00000629714218</v>
      </c>
    </row>
    <row r="63" spans="1:26" ht="13.5">
      <c r="A63" s="38" t="s">
        <v>115</v>
      </c>
      <c r="B63" s="12">
        <f t="shared" si="7"/>
        <v>98.09936002846715</v>
      </c>
      <c r="C63" s="12">
        <f t="shared" si="7"/>
        <v>0</v>
      </c>
      <c r="D63" s="3">
        <f t="shared" si="7"/>
        <v>97.97909779247094</v>
      </c>
      <c r="E63" s="13">
        <f t="shared" si="7"/>
        <v>97.9999776918339</v>
      </c>
      <c r="F63" s="13">
        <f t="shared" si="7"/>
        <v>61.628537635673354</v>
      </c>
      <c r="G63" s="13">
        <f t="shared" si="7"/>
        <v>69.2967114975908</v>
      </c>
      <c r="H63" s="13">
        <f t="shared" si="7"/>
        <v>100</v>
      </c>
      <c r="I63" s="13">
        <f t="shared" si="7"/>
        <v>77.3234657881258</v>
      </c>
      <c r="J63" s="13">
        <f t="shared" si="7"/>
        <v>68.28215513849888</v>
      </c>
      <c r="K63" s="13">
        <f t="shared" si="7"/>
        <v>67.54773081995378</v>
      </c>
      <c r="L63" s="13">
        <f t="shared" si="7"/>
        <v>59.51519236963456</v>
      </c>
      <c r="M63" s="13">
        <f t="shared" si="7"/>
        <v>64.85655191214731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70.84281290546511</v>
      </c>
      <c r="W63" s="13">
        <f t="shared" si="7"/>
        <v>95.10520748770874</v>
      </c>
      <c r="X63" s="13">
        <f t="shared" si="7"/>
        <v>0</v>
      </c>
      <c r="Y63" s="13">
        <f t="shared" si="7"/>
        <v>0</v>
      </c>
      <c r="Z63" s="14">
        <f t="shared" si="7"/>
        <v>97.9999776918339</v>
      </c>
    </row>
    <row r="64" spans="1:26" ht="13.5">
      <c r="A64" s="38" t="s">
        <v>116</v>
      </c>
      <c r="B64" s="12">
        <f t="shared" si="7"/>
        <v>99.46465748951387</v>
      </c>
      <c r="C64" s="12">
        <f t="shared" si="7"/>
        <v>0</v>
      </c>
      <c r="D64" s="3">
        <f t="shared" si="7"/>
        <v>96.98045214831656</v>
      </c>
      <c r="E64" s="13">
        <f t="shared" si="7"/>
        <v>97.00000393720234</v>
      </c>
      <c r="F64" s="13">
        <f t="shared" si="7"/>
        <v>72.50132728439209</v>
      </c>
      <c r="G64" s="13">
        <f t="shared" si="7"/>
        <v>76.82301797709692</v>
      </c>
      <c r="H64" s="13">
        <f t="shared" si="7"/>
        <v>0</v>
      </c>
      <c r="I64" s="13">
        <f t="shared" si="7"/>
        <v>49.81196814935992</v>
      </c>
      <c r="J64" s="13">
        <f t="shared" si="7"/>
        <v>77.98321183538</v>
      </c>
      <c r="K64" s="13">
        <f t="shared" si="7"/>
        <v>78.68823027466354</v>
      </c>
      <c r="L64" s="13">
        <f t="shared" si="7"/>
        <v>73.0133369425802</v>
      </c>
      <c r="M64" s="13">
        <f t="shared" si="7"/>
        <v>76.56054362056915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63.21356283086074</v>
      </c>
      <c r="W64" s="13">
        <f t="shared" si="7"/>
        <v>95.14526844919327</v>
      </c>
      <c r="X64" s="13">
        <f t="shared" si="7"/>
        <v>0</v>
      </c>
      <c r="Y64" s="13">
        <f t="shared" si="7"/>
        <v>0</v>
      </c>
      <c r="Z64" s="14">
        <f t="shared" si="7"/>
        <v>97.00000393720234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59.95415270675366</v>
      </c>
      <c r="E66" s="16">
        <f t="shared" si="7"/>
        <v>60</v>
      </c>
      <c r="F66" s="16">
        <f t="shared" si="7"/>
        <v>99.99663106828824</v>
      </c>
      <c r="G66" s="16">
        <f t="shared" si="7"/>
        <v>100</v>
      </c>
      <c r="H66" s="16">
        <f t="shared" si="7"/>
        <v>100</v>
      </c>
      <c r="I66" s="16">
        <f t="shared" si="7"/>
        <v>99.99928241338729</v>
      </c>
      <c r="J66" s="16">
        <f t="shared" si="7"/>
        <v>99.99835171174735</v>
      </c>
      <c r="K66" s="16">
        <f t="shared" si="7"/>
        <v>100.00151804960986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99.99970474039299</v>
      </c>
      <c r="W66" s="16">
        <f t="shared" si="7"/>
        <v>58.67314135344465</v>
      </c>
      <c r="X66" s="16">
        <f t="shared" si="7"/>
        <v>0</v>
      </c>
      <c r="Y66" s="16">
        <f t="shared" si="7"/>
        <v>0</v>
      </c>
      <c r="Z66" s="17">
        <f t="shared" si="7"/>
        <v>60</v>
      </c>
    </row>
    <row r="67" spans="1:26" ht="13.5" hidden="1">
      <c r="A67" s="40" t="s">
        <v>119</v>
      </c>
      <c r="B67" s="23">
        <v>129977486</v>
      </c>
      <c r="C67" s="23"/>
      <c r="D67" s="24">
        <v>150104425</v>
      </c>
      <c r="E67" s="25">
        <v>150104425</v>
      </c>
      <c r="F67" s="25">
        <v>47631045</v>
      </c>
      <c r="G67" s="25">
        <v>8998608</v>
      </c>
      <c r="H67" s="25">
        <v>9302956</v>
      </c>
      <c r="I67" s="25">
        <v>65932609</v>
      </c>
      <c r="J67" s="25">
        <v>9134687</v>
      </c>
      <c r="K67" s="25">
        <v>8703051</v>
      </c>
      <c r="L67" s="25">
        <v>9558124</v>
      </c>
      <c r="M67" s="25">
        <v>27395862</v>
      </c>
      <c r="N67" s="25"/>
      <c r="O67" s="25"/>
      <c r="P67" s="25"/>
      <c r="Q67" s="25"/>
      <c r="R67" s="25"/>
      <c r="S67" s="25"/>
      <c r="T67" s="25"/>
      <c r="U67" s="25"/>
      <c r="V67" s="25">
        <v>93328471</v>
      </c>
      <c r="W67" s="25">
        <v>75052214</v>
      </c>
      <c r="X67" s="25"/>
      <c r="Y67" s="24"/>
      <c r="Z67" s="26">
        <v>150104425</v>
      </c>
    </row>
    <row r="68" spans="1:26" ht="13.5" hidden="1">
      <c r="A68" s="36" t="s">
        <v>31</v>
      </c>
      <c r="B68" s="18">
        <v>34763132</v>
      </c>
      <c r="C68" s="18"/>
      <c r="D68" s="19">
        <v>39102555</v>
      </c>
      <c r="E68" s="20">
        <v>39102555</v>
      </c>
      <c r="F68" s="20">
        <v>38990334</v>
      </c>
      <c r="G68" s="20">
        <v>-625</v>
      </c>
      <c r="H68" s="20">
        <v>4402</v>
      </c>
      <c r="I68" s="20">
        <v>38994111</v>
      </c>
      <c r="J68" s="20">
        <v>-11491</v>
      </c>
      <c r="K68" s="20">
        <v>-1212</v>
      </c>
      <c r="L68" s="20"/>
      <c r="M68" s="20">
        <v>-12703</v>
      </c>
      <c r="N68" s="20"/>
      <c r="O68" s="20"/>
      <c r="P68" s="20"/>
      <c r="Q68" s="20"/>
      <c r="R68" s="20"/>
      <c r="S68" s="20"/>
      <c r="T68" s="20"/>
      <c r="U68" s="20"/>
      <c r="V68" s="20">
        <v>38981408</v>
      </c>
      <c r="W68" s="20">
        <v>19551278</v>
      </c>
      <c r="X68" s="20"/>
      <c r="Y68" s="19"/>
      <c r="Z68" s="22">
        <v>39102555</v>
      </c>
    </row>
    <row r="69" spans="1:26" ht="13.5" hidden="1">
      <c r="A69" s="37" t="s">
        <v>32</v>
      </c>
      <c r="B69" s="18">
        <v>94577483</v>
      </c>
      <c r="C69" s="18"/>
      <c r="D69" s="19">
        <v>110264640</v>
      </c>
      <c r="E69" s="20">
        <v>110264640</v>
      </c>
      <c r="F69" s="20">
        <v>8611028</v>
      </c>
      <c r="G69" s="20">
        <v>8945762</v>
      </c>
      <c r="H69" s="20">
        <v>9242352</v>
      </c>
      <c r="I69" s="20">
        <v>26799142</v>
      </c>
      <c r="J69" s="20">
        <v>9085509</v>
      </c>
      <c r="K69" s="20">
        <v>8638389</v>
      </c>
      <c r="L69" s="20">
        <v>9485338</v>
      </c>
      <c r="M69" s="20">
        <v>27209236</v>
      </c>
      <c r="N69" s="20"/>
      <c r="O69" s="20"/>
      <c r="P69" s="20"/>
      <c r="Q69" s="20"/>
      <c r="R69" s="20"/>
      <c r="S69" s="20"/>
      <c r="T69" s="20"/>
      <c r="U69" s="20"/>
      <c r="V69" s="20">
        <v>54008378</v>
      </c>
      <c r="W69" s="20">
        <v>55132321</v>
      </c>
      <c r="X69" s="20"/>
      <c r="Y69" s="19"/>
      <c r="Z69" s="22">
        <v>110264640</v>
      </c>
    </row>
    <row r="70" spans="1:26" ht="13.5" hidden="1">
      <c r="A70" s="38" t="s">
        <v>113</v>
      </c>
      <c r="B70" s="18">
        <v>67367245</v>
      </c>
      <c r="C70" s="18"/>
      <c r="D70" s="19">
        <v>72998965</v>
      </c>
      <c r="E70" s="20">
        <v>72998965</v>
      </c>
      <c r="F70" s="20">
        <v>5770387</v>
      </c>
      <c r="G70" s="20">
        <v>6062285</v>
      </c>
      <c r="H70" s="20">
        <v>6311284</v>
      </c>
      <c r="I70" s="20">
        <v>18143956</v>
      </c>
      <c r="J70" s="20">
        <v>6180558</v>
      </c>
      <c r="K70" s="20">
        <v>5637159</v>
      </c>
      <c r="L70" s="20">
        <v>6220813</v>
      </c>
      <c r="M70" s="20">
        <v>18038530</v>
      </c>
      <c r="N70" s="20"/>
      <c r="O70" s="20"/>
      <c r="P70" s="20"/>
      <c r="Q70" s="20"/>
      <c r="R70" s="20"/>
      <c r="S70" s="20"/>
      <c r="T70" s="20"/>
      <c r="U70" s="20"/>
      <c r="V70" s="20">
        <v>36182486</v>
      </c>
      <c r="W70" s="20">
        <v>36499483</v>
      </c>
      <c r="X70" s="20"/>
      <c r="Y70" s="19"/>
      <c r="Z70" s="22">
        <v>72998965</v>
      </c>
    </row>
    <row r="71" spans="1:26" ht="13.5" hidden="1">
      <c r="A71" s="38" t="s">
        <v>114</v>
      </c>
      <c r="B71" s="18">
        <v>16808982</v>
      </c>
      <c r="C71" s="18"/>
      <c r="D71" s="19">
        <v>18738659</v>
      </c>
      <c r="E71" s="20">
        <v>18738659</v>
      </c>
      <c r="F71" s="20">
        <v>1288620</v>
      </c>
      <c r="G71" s="20">
        <v>1323720</v>
      </c>
      <c r="H71" s="20">
        <v>1349546</v>
      </c>
      <c r="I71" s="20">
        <v>3961886</v>
      </c>
      <c r="J71" s="20">
        <v>1335258</v>
      </c>
      <c r="K71" s="20">
        <v>1393118</v>
      </c>
      <c r="L71" s="20">
        <v>1583009</v>
      </c>
      <c r="M71" s="20">
        <v>4311385</v>
      </c>
      <c r="N71" s="20"/>
      <c r="O71" s="20"/>
      <c r="P71" s="20"/>
      <c r="Q71" s="20"/>
      <c r="R71" s="20"/>
      <c r="S71" s="20"/>
      <c r="T71" s="20"/>
      <c r="U71" s="20"/>
      <c r="V71" s="20">
        <v>8273271</v>
      </c>
      <c r="W71" s="20">
        <v>9369330</v>
      </c>
      <c r="X71" s="20"/>
      <c r="Y71" s="19"/>
      <c r="Z71" s="22">
        <v>18738659</v>
      </c>
    </row>
    <row r="72" spans="1:26" ht="13.5" hidden="1">
      <c r="A72" s="38" t="s">
        <v>115</v>
      </c>
      <c r="B72" s="18">
        <v>6677172</v>
      </c>
      <c r="C72" s="18"/>
      <c r="D72" s="19">
        <v>7351568</v>
      </c>
      <c r="E72" s="20">
        <v>7351568</v>
      </c>
      <c r="F72" s="20">
        <v>612132</v>
      </c>
      <c r="G72" s="20">
        <v>616390</v>
      </c>
      <c r="H72" s="20">
        <v>641852</v>
      </c>
      <c r="I72" s="20">
        <v>1870374</v>
      </c>
      <c r="J72" s="20">
        <v>627839</v>
      </c>
      <c r="K72" s="20">
        <v>661208</v>
      </c>
      <c r="L72" s="20">
        <v>735797</v>
      </c>
      <c r="M72" s="20">
        <v>2024844</v>
      </c>
      <c r="N72" s="20"/>
      <c r="O72" s="20"/>
      <c r="P72" s="20"/>
      <c r="Q72" s="20"/>
      <c r="R72" s="20"/>
      <c r="S72" s="20"/>
      <c r="T72" s="20"/>
      <c r="U72" s="20"/>
      <c r="V72" s="20">
        <v>3895218</v>
      </c>
      <c r="W72" s="20">
        <v>3675784</v>
      </c>
      <c r="X72" s="20"/>
      <c r="Y72" s="19"/>
      <c r="Z72" s="22">
        <v>7351568</v>
      </c>
    </row>
    <row r="73" spans="1:26" ht="13.5" hidden="1">
      <c r="A73" s="38" t="s">
        <v>116</v>
      </c>
      <c r="B73" s="18">
        <v>10338428</v>
      </c>
      <c r="C73" s="18"/>
      <c r="D73" s="19">
        <v>11175448</v>
      </c>
      <c r="E73" s="20">
        <v>11175448</v>
      </c>
      <c r="F73" s="20">
        <v>939889</v>
      </c>
      <c r="G73" s="20">
        <v>943367</v>
      </c>
      <c r="H73" s="20">
        <v>939670</v>
      </c>
      <c r="I73" s="20">
        <v>2822926</v>
      </c>
      <c r="J73" s="20">
        <v>941854</v>
      </c>
      <c r="K73" s="20">
        <v>946904</v>
      </c>
      <c r="L73" s="20">
        <v>945719</v>
      </c>
      <c r="M73" s="20">
        <v>2834477</v>
      </c>
      <c r="N73" s="20"/>
      <c r="O73" s="20"/>
      <c r="P73" s="20"/>
      <c r="Q73" s="20"/>
      <c r="R73" s="20"/>
      <c r="S73" s="20"/>
      <c r="T73" s="20"/>
      <c r="U73" s="20"/>
      <c r="V73" s="20">
        <v>5657403</v>
      </c>
      <c r="W73" s="20">
        <v>5587724</v>
      </c>
      <c r="X73" s="20"/>
      <c r="Y73" s="19"/>
      <c r="Z73" s="22">
        <v>11175448</v>
      </c>
    </row>
    <row r="74" spans="1:26" ht="13.5" hidden="1">
      <c r="A74" s="38" t="s">
        <v>117</v>
      </c>
      <c r="B74" s="18">
        <v>-6614344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636871</v>
      </c>
      <c r="C75" s="27"/>
      <c r="D75" s="28">
        <v>737230</v>
      </c>
      <c r="E75" s="29">
        <v>737230</v>
      </c>
      <c r="F75" s="29">
        <v>29683</v>
      </c>
      <c r="G75" s="29">
        <v>53471</v>
      </c>
      <c r="H75" s="29">
        <v>56202</v>
      </c>
      <c r="I75" s="29">
        <v>139356</v>
      </c>
      <c r="J75" s="29">
        <v>60669</v>
      </c>
      <c r="K75" s="29">
        <v>65874</v>
      </c>
      <c r="L75" s="29">
        <v>72786</v>
      </c>
      <c r="M75" s="29">
        <v>199329</v>
      </c>
      <c r="N75" s="29"/>
      <c r="O75" s="29"/>
      <c r="P75" s="29"/>
      <c r="Q75" s="29"/>
      <c r="R75" s="29"/>
      <c r="S75" s="29"/>
      <c r="T75" s="29"/>
      <c r="U75" s="29"/>
      <c r="V75" s="29">
        <v>338685</v>
      </c>
      <c r="W75" s="29">
        <v>368615</v>
      </c>
      <c r="X75" s="29"/>
      <c r="Y75" s="28"/>
      <c r="Z75" s="30">
        <v>737230</v>
      </c>
    </row>
    <row r="76" spans="1:26" ht="13.5" hidden="1">
      <c r="A76" s="41" t="s">
        <v>120</v>
      </c>
      <c r="B76" s="31">
        <v>134936189</v>
      </c>
      <c r="C76" s="31"/>
      <c r="D76" s="32">
        <v>147064000</v>
      </c>
      <c r="E76" s="33">
        <v>147259469</v>
      </c>
      <c r="F76" s="33">
        <v>9168582</v>
      </c>
      <c r="G76" s="33">
        <v>12643449</v>
      </c>
      <c r="H76" s="33">
        <v>8363286</v>
      </c>
      <c r="I76" s="33">
        <v>30175317</v>
      </c>
      <c r="J76" s="33">
        <v>18253082</v>
      </c>
      <c r="K76" s="33">
        <v>11380521</v>
      </c>
      <c r="L76" s="33">
        <v>9696063</v>
      </c>
      <c r="M76" s="33">
        <v>39329666</v>
      </c>
      <c r="N76" s="33"/>
      <c r="O76" s="33"/>
      <c r="P76" s="33"/>
      <c r="Q76" s="33"/>
      <c r="R76" s="33"/>
      <c r="S76" s="33"/>
      <c r="T76" s="33"/>
      <c r="U76" s="33"/>
      <c r="V76" s="33">
        <v>69504983</v>
      </c>
      <c r="W76" s="33">
        <v>79608436</v>
      </c>
      <c r="X76" s="33"/>
      <c r="Y76" s="32"/>
      <c r="Z76" s="34">
        <v>147259469</v>
      </c>
    </row>
    <row r="77" spans="1:26" ht="13.5" hidden="1">
      <c r="A77" s="36" t="s">
        <v>31</v>
      </c>
      <c r="B77" s="18">
        <v>33888317</v>
      </c>
      <c r="C77" s="18"/>
      <c r="D77" s="19">
        <v>38428000</v>
      </c>
      <c r="E77" s="20">
        <v>38431542</v>
      </c>
      <c r="F77" s="20">
        <v>1666393</v>
      </c>
      <c r="G77" s="20">
        <v>4982548</v>
      </c>
      <c r="H77" s="20">
        <v>4402</v>
      </c>
      <c r="I77" s="20">
        <v>6653343</v>
      </c>
      <c r="J77" s="20">
        <v>9945338</v>
      </c>
      <c r="K77" s="20">
        <v>3460638</v>
      </c>
      <c r="L77" s="20">
        <v>2225380</v>
      </c>
      <c r="M77" s="20">
        <v>15631356</v>
      </c>
      <c r="N77" s="20"/>
      <c r="O77" s="20"/>
      <c r="P77" s="20"/>
      <c r="Q77" s="20"/>
      <c r="R77" s="20"/>
      <c r="S77" s="20"/>
      <c r="T77" s="20"/>
      <c r="U77" s="20"/>
      <c r="V77" s="20">
        <v>22284699</v>
      </c>
      <c r="W77" s="20">
        <v>25853946</v>
      </c>
      <c r="X77" s="20"/>
      <c r="Y77" s="19"/>
      <c r="Z77" s="22">
        <v>38431542</v>
      </c>
    </row>
    <row r="78" spans="1:26" ht="13.5" hidden="1">
      <c r="A78" s="37" t="s">
        <v>32</v>
      </c>
      <c r="B78" s="18">
        <v>100411001</v>
      </c>
      <c r="C78" s="18"/>
      <c r="D78" s="19">
        <v>108194000</v>
      </c>
      <c r="E78" s="20">
        <v>108385589</v>
      </c>
      <c r="F78" s="20">
        <v>7472507</v>
      </c>
      <c r="G78" s="20">
        <v>7607430</v>
      </c>
      <c r="H78" s="20">
        <v>8302682</v>
      </c>
      <c r="I78" s="20">
        <v>23382619</v>
      </c>
      <c r="J78" s="20">
        <v>8247076</v>
      </c>
      <c r="K78" s="20">
        <v>7854008</v>
      </c>
      <c r="L78" s="20">
        <v>7397897</v>
      </c>
      <c r="M78" s="20">
        <v>23498981</v>
      </c>
      <c r="N78" s="20"/>
      <c r="O78" s="20"/>
      <c r="P78" s="20"/>
      <c r="Q78" s="20"/>
      <c r="R78" s="20"/>
      <c r="S78" s="20"/>
      <c r="T78" s="20"/>
      <c r="U78" s="20"/>
      <c r="V78" s="20">
        <v>46881600</v>
      </c>
      <c r="W78" s="20">
        <v>53538212</v>
      </c>
      <c r="X78" s="20"/>
      <c r="Y78" s="19"/>
      <c r="Z78" s="22">
        <v>108385589</v>
      </c>
    </row>
    <row r="79" spans="1:26" ht="13.5" hidden="1">
      <c r="A79" s="38" t="s">
        <v>113</v>
      </c>
      <c r="B79" s="18">
        <v>67328442</v>
      </c>
      <c r="C79" s="18"/>
      <c r="D79" s="19">
        <v>71977000</v>
      </c>
      <c r="E79" s="20">
        <v>71976982</v>
      </c>
      <c r="F79" s="20">
        <v>5181225</v>
      </c>
      <c r="G79" s="20">
        <v>5183200</v>
      </c>
      <c r="H79" s="20">
        <v>6311284</v>
      </c>
      <c r="I79" s="20">
        <v>16675709</v>
      </c>
      <c r="J79" s="20">
        <v>5801390</v>
      </c>
      <c r="K79" s="20">
        <v>5375194</v>
      </c>
      <c r="L79" s="20">
        <v>5011718</v>
      </c>
      <c r="M79" s="20">
        <v>16188302</v>
      </c>
      <c r="N79" s="20"/>
      <c r="O79" s="20"/>
      <c r="P79" s="20"/>
      <c r="Q79" s="20"/>
      <c r="R79" s="20"/>
      <c r="S79" s="20"/>
      <c r="T79" s="20"/>
      <c r="U79" s="20"/>
      <c r="V79" s="20">
        <v>32864011</v>
      </c>
      <c r="W79" s="20">
        <v>36580044</v>
      </c>
      <c r="X79" s="20"/>
      <c r="Y79" s="19"/>
      <c r="Z79" s="22">
        <v>71976982</v>
      </c>
    </row>
    <row r="80" spans="1:26" ht="13.5" hidden="1">
      <c r="A80" s="38" t="s">
        <v>114</v>
      </c>
      <c r="B80" s="18">
        <v>16249214</v>
      </c>
      <c r="C80" s="18"/>
      <c r="D80" s="19">
        <v>18176000</v>
      </c>
      <c r="E80" s="20">
        <v>18363887</v>
      </c>
      <c r="F80" s="20">
        <v>1232602</v>
      </c>
      <c r="G80" s="20">
        <v>1272369</v>
      </c>
      <c r="H80" s="20">
        <v>1349546</v>
      </c>
      <c r="I80" s="20">
        <v>3854517</v>
      </c>
      <c r="J80" s="20">
        <v>1282496</v>
      </c>
      <c r="K80" s="20">
        <v>1287081</v>
      </c>
      <c r="L80" s="20">
        <v>1257767</v>
      </c>
      <c r="M80" s="20">
        <v>3827344</v>
      </c>
      <c r="N80" s="20"/>
      <c r="O80" s="20"/>
      <c r="P80" s="20"/>
      <c r="Q80" s="20"/>
      <c r="R80" s="20"/>
      <c r="S80" s="20"/>
      <c r="T80" s="20"/>
      <c r="U80" s="20"/>
      <c r="V80" s="20">
        <v>7681861</v>
      </c>
      <c r="W80" s="20">
        <v>8145851</v>
      </c>
      <c r="X80" s="20"/>
      <c r="Y80" s="19"/>
      <c r="Z80" s="22">
        <v>18363887</v>
      </c>
    </row>
    <row r="81" spans="1:26" ht="13.5" hidden="1">
      <c r="A81" s="38" t="s">
        <v>115</v>
      </c>
      <c r="B81" s="18">
        <v>6550263</v>
      </c>
      <c r="C81" s="18"/>
      <c r="D81" s="19">
        <v>7203000</v>
      </c>
      <c r="E81" s="20">
        <v>7204535</v>
      </c>
      <c r="F81" s="20">
        <v>377248</v>
      </c>
      <c r="G81" s="20">
        <v>427138</v>
      </c>
      <c r="H81" s="20">
        <v>641852</v>
      </c>
      <c r="I81" s="20">
        <v>1446238</v>
      </c>
      <c r="J81" s="20">
        <v>428702</v>
      </c>
      <c r="K81" s="20">
        <v>446631</v>
      </c>
      <c r="L81" s="20">
        <v>437911</v>
      </c>
      <c r="M81" s="20">
        <v>1313244</v>
      </c>
      <c r="N81" s="20"/>
      <c r="O81" s="20"/>
      <c r="P81" s="20"/>
      <c r="Q81" s="20"/>
      <c r="R81" s="20"/>
      <c r="S81" s="20"/>
      <c r="T81" s="20"/>
      <c r="U81" s="20"/>
      <c r="V81" s="20">
        <v>2759482</v>
      </c>
      <c r="W81" s="20">
        <v>3495862</v>
      </c>
      <c r="X81" s="20"/>
      <c r="Y81" s="19"/>
      <c r="Z81" s="22">
        <v>7204535</v>
      </c>
    </row>
    <row r="82" spans="1:26" ht="13.5" hidden="1">
      <c r="A82" s="38" t="s">
        <v>116</v>
      </c>
      <c r="B82" s="18">
        <v>10283082</v>
      </c>
      <c r="C82" s="18"/>
      <c r="D82" s="19">
        <v>10838000</v>
      </c>
      <c r="E82" s="20">
        <v>10840185</v>
      </c>
      <c r="F82" s="20">
        <v>681432</v>
      </c>
      <c r="G82" s="20">
        <v>724723</v>
      </c>
      <c r="H82" s="20"/>
      <c r="I82" s="20">
        <v>1406155</v>
      </c>
      <c r="J82" s="20">
        <v>734488</v>
      </c>
      <c r="K82" s="20">
        <v>745102</v>
      </c>
      <c r="L82" s="20">
        <v>690501</v>
      </c>
      <c r="M82" s="20">
        <v>2170091</v>
      </c>
      <c r="N82" s="20"/>
      <c r="O82" s="20"/>
      <c r="P82" s="20"/>
      <c r="Q82" s="20"/>
      <c r="R82" s="20"/>
      <c r="S82" s="20"/>
      <c r="T82" s="20"/>
      <c r="U82" s="20"/>
      <c r="V82" s="20">
        <v>3576246</v>
      </c>
      <c r="W82" s="20">
        <v>5316455</v>
      </c>
      <c r="X82" s="20"/>
      <c r="Y82" s="19"/>
      <c r="Z82" s="22">
        <v>10840185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636871</v>
      </c>
      <c r="C84" s="27"/>
      <c r="D84" s="28">
        <v>442000</v>
      </c>
      <c r="E84" s="29">
        <v>442338</v>
      </c>
      <c r="F84" s="29">
        <v>29682</v>
      </c>
      <c r="G84" s="29">
        <v>53471</v>
      </c>
      <c r="H84" s="29">
        <v>56202</v>
      </c>
      <c r="I84" s="29">
        <v>139355</v>
      </c>
      <c r="J84" s="29">
        <v>60668</v>
      </c>
      <c r="K84" s="29">
        <v>65875</v>
      </c>
      <c r="L84" s="29">
        <v>72786</v>
      </c>
      <c r="M84" s="29">
        <v>199329</v>
      </c>
      <c r="N84" s="29"/>
      <c r="O84" s="29"/>
      <c r="P84" s="29"/>
      <c r="Q84" s="29"/>
      <c r="R84" s="29"/>
      <c r="S84" s="29"/>
      <c r="T84" s="29"/>
      <c r="U84" s="29"/>
      <c r="V84" s="29">
        <v>338684</v>
      </c>
      <c r="W84" s="29">
        <v>216278</v>
      </c>
      <c r="X84" s="29"/>
      <c r="Y84" s="28"/>
      <c r="Z84" s="30">
        <v>442338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21022631</v>
      </c>
      <c r="C5" s="18">
        <v>0</v>
      </c>
      <c r="D5" s="63">
        <v>25471501</v>
      </c>
      <c r="E5" s="64">
        <v>25471501</v>
      </c>
      <c r="F5" s="64">
        <v>27007126</v>
      </c>
      <c r="G5" s="64">
        <v>-47141</v>
      </c>
      <c r="H5" s="64">
        <v>-138760</v>
      </c>
      <c r="I5" s="64">
        <v>26821225</v>
      </c>
      <c r="J5" s="64">
        <v>859192</v>
      </c>
      <c r="K5" s="64">
        <v>-335709</v>
      </c>
      <c r="L5" s="64">
        <v>-42046</v>
      </c>
      <c r="M5" s="64">
        <v>481437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27302662</v>
      </c>
      <c r="W5" s="64">
        <v>12735751</v>
      </c>
      <c r="X5" s="64">
        <v>14566911</v>
      </c>
      <c r="Y5" s="65">
        <v>114.38</v>
      </c>
      <c r="Z5" s="66">
        <v>25471501</v>
      </c>
    </row>
    <row r="6" spans="1:26" ht="13.5">
      <c r="A6" s="62" t="s">
        <v>32</v>
      </c>
      <c r="B6" s="18">
        <v>69372631</v>
      </c>
      <c r="C6" s="18">
        <v>0</v>
      </c>
      <c r="D6" s="63">
        <v>84604797</v>
      </c>
      <c r="E6" s="64">
        <v>84604797</v>
      </c>
      <c r="F6" s="64">
        <v>6465231</v>
      </c>
      <c r="G6" s="64">
        <v>9518505</v>
      </c>
      <c r="H6" s="64">
        <v>7254404</v>
      </c>
      <c r="I6" s="64">
        <v>23238140</v>
      </c>
      <c r="J6" s="64">
        <v>7951044</v>
      </c>
      <c r="K6" s="64">
        <v>5025081</v>
      </c>
      <c r="L6" s="64">
        <v>6135797</v>
      </c>
      <c r="M6" s="64">
        <v>19111922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42350062</v>
      </c>
      <c r="W6" s="64">
        <v>42302399</v>
      </c>
      <c r="X6" s="64">
        <v>47663</v>
      </c>
      <c r="Y6" s="65">
        <v>0.11</v>
      </c>
      <c r="Z6" s="66">
        <v>84604797</v>
      </c>
    </row>
    <row r="7" spans="1:26" ht="13.5">
      <c r="A7" s="62" t="s">
        <v>33</v>
      </c>
      <c r="B7" s="18">
        <v>527019</v>
      </c>
      <c r="C7" s="18">
        <v>0</v>
      </c>
      <c r="D7" s="63">
        <v>300000</v>
      </c>
      <c r="E7" s="64">
        <v>300000</v>
      </c>
      <c r="F7" s="64">
        <v>41760</v>
      </c>
      <c r="G7" s="64">
        <v>45191</v>
      </c>
      <c r="H7" s="64">
        <v>29909</v>
      </c>
      <c r="I7" s="64">
        <v>116860</v>
      </c>
      <c r="J7" s="64">
        <v>0</v>
      </c>
      <c r="K7" s="64">
        <v>31758</v>
      </c>
      <c r="L7" s="64">
        <v>0</v>
      </c>
      <c r="M7" s="64">
        <v>31758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148618</v>
      </c>
      <c r="W7" s="64">
        <v>150000</v>
      </c>
      <c r="X7" s="64">
        <v>-1382</v>
      </c>
      <c r="Y7" s="65">
        <v>-0.92</v>
      </c>
      <c r="Z7" s="66">
        <v>300000</v>
      </c>
    </row>
    <row r="8" spans="1:26" ht="13.5">
      <c r="A8" s="62" t="s">
        <v>34</v>
      </c>
      <c r="B8" s="18">
        <v>26129320</v>
      </c>
      <c r="C8" s="18">
        <v>0</v>
      </c>
      <c r="D8" s="63">
        <v>52908000</v>
      </c>
      <c r="E8" s="64">
        <v>52908000</v>
      </c>
      <c r="F8" s="64">
        <v>0</v>
      </c>
      <c r="G8" s="64">
        <v>8274000</v>
      </c>
      <c r="H8" s="64">
        <v>359112</v>
      </c>
      <c r="I8" s="64">
        <v>8633112</v>
      </c>
      <c r="J8" s="64">
        <v>1364535</v>
      </c>
      <c r="K8" s="64">
        <v>744661</v>
      </c>
      <c r="L8" s="64">
        <v>8492966</v>
      </c>
      <c r="M8" s="64">
        <v>10602162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19235274</v>
      </c>
      <c r="W8" s="64">
        <v>26454000</v>
      </c>
      <c r="X8" s="64">
        <v>-7218726</v>
      </c>
      <c r="Y8" s="65">
        <v>-27.29</v>
      </c>
      <c r="Z8" s="66">
        <v>52908000</v>
      </c>
    </row>
    <row r="9" spans="1:26" ht="13.5">
      <c r="A9" s="62" t="s">
        <v>35</v>
      </c>
      <c r="B9" s="18">
        <v>9706489</v>
      </c>
      <c r="C9" s="18">
        <v>0</v>
      </c>
      <c r="D9" s="63">
        <v>7466900</v>
      </c>
      <c r="E9" s="64">
        <v>7466900</v>
      </c>
      <c r="F9" s="64">
        <v>-370402</v>
      </c>
      <c r="G9" s="64">
        <v>655516</v>
      </c>
      <c r="H9" s="64">
        <v>743869</v>
      </c>
      <c r="I9" s="64">
        <v>1028983</v>
      </c>
      <c r="J9" s="64">
        <v>629412</v>
      </c>
      <c r="K9" s="64">
        <v>1750387</v>
      </c>
      <c r="L9" s="64">
        <v>550746</v>
      </c>
      <c r="M9" s="64">
        <v>2930545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3959528</v>
      </c>
      <c r="W9" s="64">
        <v>3733450</v>
      </c>
      <c r="X9" s="64">
        <v>226078</v>
      </c>
      <c r="Y9" s="65">
        <v>6.06</v>
      </c>
      <c r="Z9" s="66">
        <v>7466900</v>
      </c>
    </row>
    <row r="10" spans="1:26" ht="25.5">
      <c r="A10" s="67" t="s">
        <v>105</v>
      </c>
      <c r="B10" s="68">
        <f>SUM(B5:B9)</f>
        <v>126758090</v>
      </c>
      <c r="C10" s="68">
        <f>SUM(C5:C9)</f>
        <v>0</v>
      </c>
      <c r="D10" s="69">
        <f aca="true" t="shared" si="0" ref="D10:Z10">SUM(D5:D9)</f>
        <v>170751198</v>
      </c>
      <c r="E10" s="70">
        <f t="shared" si="0"/>
        <v>170751198</v>
      </c>
      <c r="F10" s="70">
        <f t="shared" si="0"/>
        <v>33143715</v>
      </c>
      <c r="G10" s="70">
        <f t="shared" si="0"/>
        <v>18446071</v>
      </c>
      <c r="H10" s="70">
        <f t="shared" si="0"/>
        <v>8248534</v>
      </c>
      <c r="I10" s="70">
        <f t="shared" si="0"/>
        <v>59838320</v>
      </c>
      <c r="J10" s="70">
        <f t="shared" si="0"/>
        <v>10804183</v>
      </c>
      <c r="K10" s="70">
        <f t="shared" si="0"/>
        <v>7216178</v>
      </c>
      <c r="L10" s="70">
        <f t="shared" si="0"/>
        <v>15137463</v>
      </c>
      <c r="M10" s="70">
        <f t="shared" si="0"/>
        <v>33157824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92996144</v>
      </c>
      <c r="W10" s="70">
        <f t="shared" si="0"/>
        <v>85375600</v>
      </c>
      <c r="X10" s="70">
        <f t="shared" si="0"/>
        <v>7620544</v>
      </c>
      <c r="Y10" s="71">
        <f>+IF(W10&lt;&gt;0,(X10/W10)*100,0)</f>
        <v>8.92590388823036</v>
      </c>
      <c r="Z10" s="72">
        <f t="shared" si="0"/>
        <v>170751198</v>
      </c>
    </row>
    <row r="11" spans="1:26" ht="13.5">
      <c r="A11" s="62" t="s">
        <v>36</v>
      </c>
      <c r="B11" s="18">
        <v>49089992</v>
      </c>
      <c r="C11" s="18">
        <v>0</v>
      </c>
      <c r="D11" s="63">
        <v>56061241</v>
      </c>
      <c r="E11" s="64">
        <v>56061241</v>
      </c>
      <c r="F11" s="64">
        <v>4137442</v>
      </c>
      <c r="G11" s="64">
        <v>4376369</v>
      </c>
      <c r="H11" s="64">
        <v>4079228</v>
      </c>
      <c r="I11" s="64">
        <v>12593039</v>
      </c>
      <c r="J11" s="64">
        <v>4264001</v>
      </c>
      <c r="K11" s="64">
        <v>4060028</v>
      </c>
      <c r="L11" s="64">
        <v>4829552</v>
      </c>
      <c r="M11" s="64">
        <v>13153581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25746620</v>
      </c>
      <c r="W11" s="64">
        <v>28030621</v>
      </c>
      <c r="X11" s="64">
        <v>-2284001</v>
      </c>
      <c r="Y11" s="65">
        <v>-8.15</v>
      </c>
      <c r="Z11" s="66">
        <v>56061241</v>
      </c>
    </row>
    <row r="12" spans="1:26" ht="13.5">
      <c r="A12" s="62" t="s">
        <v>37</v>
      </c>
      <c r="B12" s="18">
        <v>2766523</v>
      </c>
      <c r="C12" s="18">
        <v>0</v>
      </c>
      <c r="D12" s="63">
        <v>3000000</v>
      </c>
      <c r="E12" s="64">
        <v>3000000</v>
      </c>
      <c r="F12" s="64">
        <v>231188</v>
      </c>
      <c r="G12" s="64">
        <v>231188</v>
      </c>
      <c r="H12" s="64">
        <v>231188</v>
      </c>
      <c r="I12" s="64">
        <v>693564</v>
      </c>
      <c r="J12" s="64">
        <v>231188</v>
      </c>
      <c r="K12" s="64">
        <v>231188</v>
      </c>
      <c r="L12" s="64">
        <v>231188</v>
      </c>
      <c r="M12" s="64">
        <v>693564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1387128</v>
      </c>
      <c r="W12" s="64">
        <v>1500000</v>
      </c>
      <c r="X12" s="64">
        <v>-112872</v>
      </c>
      <c r="Y12" s="65">
        <v>-7.52</v>
      </c>
      <c r="Z12" s="66">
        <v>3000000</v>
      </c>
    </row>
    <row r="13" spans="1:26" ht="13.5">
      <c r="A13" s="62" t="s">
        <v>106</v>
      </c>
      <c r="B13" s="18">
        <v>6979197</v>
      </c>
      <c r="C13" s="18">
        <v>0</v>
      </c>
      <c r="D13" s="63">
        <v>6001500</v>
      </c>
      <c r="E13" s="64">
        <v>6001500</v>
      </c>
      <c r="F13" s="64">
        <v>0</v>
      </c>
      <c r="G13" s="64">
        <v>0</v>
      </c>
      <c r="H13" s="64">
        <v>0</v>
      </c>
      <c r="I13" s="64">
        <v>0</v>
      </c>
      <c r="J13" s="64">
        <v>2000495</v>
      </c>
      <c r="K13" s="64">
        <v>0</v>
      </c>
      <c r="L13" s="64">
        <v>1000255</v>
      </c>
      <c r="M13" s="64">
        <v>3000750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3000750</v>
      </c>
      <c r="W13" s="64">
        <v>3000750</v>
      </c>
      <c r="X13" s="64">
        <v>0</v>
      </c>
      <c r="Y13" s="65">
        <v>0</v>
      </c>
      <c r="Z13" s="66">
        <v>6001500</v>
      </c>
    </row>
    <row r="14" spans="1:26" ht="13.5">
      <c r="A14" s="62" t="s">
        <v>38</v>
      </c>
      <c r="B14" s="18">
        <v>5181348</v>
      </c>
      <c r="C14" s="18">
        <v>0</v>
      </c>
      <c r="D14" s="63">
        <v>7386376</v>
      </c>
      <c r="E14" s="64">
        <v>7386376</v>
      </c>
      <c r="F14" s="64">
        <v>0</v>
      </c>
      <c r="G14" s="64">
        <v>0</v>
      </c>
      <c r="H14" s="64">
        <v>0</v>
      </c>
      <c r="I14" s="64">
        <v>0</v>
      </c>
      <c r="J14" s="64">
        <v>1403917</v>
      </c>
      <c r="K14" s="64">
        <v>0</v>
      </c>
      <c r="L14" s="64">
        <v>0</v>
      </c>
      <c r="M14" s="64">
        <v>1403917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1403917</v>
      </c>
      <c r="W14" s="64">
        <v>3693188</v>
      </c>
      <c r="X14" s="64">
        <v>-2289271</v>
      </c>
      <c r="Y14" s="65">
        <v>-61.99</v>
      </c>
      <c r="Z14" s="66">
        <v>7386376</v>
      </c>
    </row>
    <row r="15" spans="1:26" ht="13.5">
      <c r="A15" s="62" t="s">
        <v>39</v>
      </c>
      <c r="B15" s="18">
        <v>33991784</v>
      </c>
      <c r="C15" s="18">
        <v>0</v>
      </c>
      <c r="D15" s="63">
        <v>39605600</v>
      </c>
      <c r="E15" s="64">
        <v>39605600</v>
      </c>
      <c r="F15" s="64">
        <v>4138738</v>
      </c>
      <c r="G15" s="64">
        <v>581745</v>
      </c>
      <c r="H15" s="64">
        <v>3690896</v>
      </c>
      <c r="I15" s="64">
        <v>8411379</v>
      </c>
      <c r="J15" s="64">
        <v>2233425</v>
      </c>
      <c r="K15" s="64">
        <v>3255301</v>
      </c>
      <c r="L15" s="64">
        <v>2720805</v>
      </c>
      <c r="M15" s="64">
        <v>8209531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16620910</v>
      </c>
      <c r="W15" s="64">
        <v>19802800</v>
      </c>
      <c r="X15" s="64">
        <v>-3181890</v>
      </c>
      <c r="Y15" s="65">
        <v>-16.07</v>
      </c>
      <c r="Z15" s="66">
        <v>39605600</v>
      </c>
    </row>
    <row r="16" spans="1:26" ht="13.5">
      <c r="A16" s="73" t="s">
        <v>40</v>
      </c>
      <c r="B16" s="18">
        <v>1246890</v>
      </c>
      <c r="C16" s="18">
        <v>0</v>
      </c>
      <c r="D16" s="63">
        <v>1390000</v>
      </c>
      <c r="E16" s="64">
        <v>1390000</v>
      </c>
      <c r="F16" s="64">
        <v>0</v>
      </c>
      <c r="G16" s="64">
        <v>90000</v>
      </c>
      <c r="H16" s="64">
        <v>255000</v>
      </c>
      <c r="I16" s="64">
        <v>345000</v>
      </c>
      <c r="J16" s="64">
        <v>180000</v>
      </c>
      <c r="K16" s="64">
        <v>0</v>
      </c>
      <c r="L16" s="64">
        <v>90000</v>
      </c>
      <c r="M16" s="64">
        <v>270000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615000</v>
      </c>
      <c r="W16" s="64">
        <v>695000</v>
      </c>
      <c r="X16" s="64">
        <v>-80000</v>
      </c>
      <c r="Y16" s="65">
        <v>-11.51</v>
      </c>
      <c r="Z16" s="66">
        <v>1390000</v>
      </c>
    </row>
    <row r="17" spans="1:26" ht="13.5">
      <c r="A17" s="62" t="s">
        <v>41</v>
      </c>
      <c r="B17" s="18">
        <v>39567888</v>
      </c>
      <c r="C17" s="18">
        <v>0</v>
      </c>
      <c r="D17" s="63">
        <v>64972146</v>
      </c>
      <c r="E17" s="64">
        <v>64972146</v>
      </c>
      <c r="F17" s="64">
        <v>1455081</v>
      </c>
      <c r="G17" s="64">
        <v>2015003</v>
      </c>
      <c r="H17" s="64">
        <v>2708192</v>
      </c>
      <c r="I17" s="64">
        <v>6178276</v>
      </c>
      <c r="J17" s="64">
        <v>7019225</v>
      </c>
      <c r="K17" s="64">
        <v>5005785</v>
      </c>
      <c r="L17" s="64">
        <v>3979228</v>
      </c>
      <c r="M17" s="64">
        <v>16004238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22182514</v>
      </c>
      <c r="W17" s="64">
        <v>32486073</v>
      </c>
      <c r="X17" s="64">
        <v>-10303559</v>
      </c>
      <c r="Y17" s="65">
        <v>-31.72</v>
      </c>
      <c r="Z17" s="66">
        <v>64972146</v>
      </c>
    </row>
    <row r="18" spans="1:26" ht="13.5">
      <c r="A18" s="74" t="s">
        <v>42</v>
      </c>
      <c r="B18" s="75">
        <f>SUM(B11:B17)</f>
        <v>138823622</v>
      </c>
      <c r="C18" s="75">
        <f>SUM(C11:C17)</f>
        <v>0</v>
      </c>
      <c r="D18" s="76">
        <f aca="true" t="shared" si="1" ref="D18:Z18">SUM(D11:D17)</f>
        <v>178416863</v>
      </c>
      <c r="E18" s="77">
        <f t="shared" si="1"/>
        <v>178416863</v>
      </c>
      <c r="F18" s="77">
        <f t="shared" si="1"/>
        <v>9962449</v>
      </c>
      <c r="G18" s="77">
        <f t="shared" si="1"/>
        <v>7294305</v>
      </c>
      <c r="H18" s="77">
        <f t="shared" si="1"/>
        <v>10964504</v>
      </c>
      <c r="I18" s="77">
        <f t="shared" si="1"/>
        <v>28221258</v>
      </c>
      <c r="J18" s="77">
        <f t="shared" si="1"/>
        <v>17332251</v>
      </c>
      <c r="K18" s="77">
        <f t="shared" si="1"/>
        <v>12552302</v>
      </c>
      <c r="L18" s="77">
        <f t="shared" si="1"/>
        <v>12851028</v>
      </c>
      <c r="M18" s="77">
        <f t="shared" si="1"/>
        <v>42735581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70956839</v>
      </c>
      <c r="W18" s="77">
        <f t="shared" si="1"/>
        <v>89208432</v>
      </c>
      <c r="X18" s="77">
        <f t="shared" si="1"/>
        <v>-18251593</v>
      </c>
      <c r="Y18" s="71">
        <f>+IF(W18&lt;&gt;0,(X18/W18)*100,0)</f>
        <v>-20.45949311159286</v>
      </c>
      <c r="Z18" s="78">
        <f t="shared" si="1"/>
        <v>178416863</v>
      </c>
    </row>
    <row r="19" spans="1:26" ht="13.5">
      <c r="A19" s="74" t="s">
        <v>43</v>
      </c>
      <c r="B19" s="79">
        <f>+B10-B18</f>
        <v>-12065532</v>
      </c>
      <c r="C19" s="79">
        <f>+C10-C18</f>
        <v>0</v>
      </c>
      <c r="D19" s="80">
        <f aca="true" t="shared" si="2" ref="D19:Z19">+D10-D18</f>
        <v>-7665665</v>
      </c>
      <c r="E19" s="81">
        <f t="shared" si="2"/>
        <v>-7665665</v>
      </c>
      <c r="F19" s="81">
        <f t="shared" si="2"/>
        <v>23181266</v>
      </c>
      <c r="G19" s="81">
        <f t="shared" si="2"/>
        <v>11151766</v>
      </c>
      <c r="H19" s="81">
        <f t="shared" si="2"/>
        <v>-2715970</v>
      </c>
      <c r="I19" s="81">
        <f t="shared" si="2"/>
        <v>31617062</v>
      </c>
      <c r="J19" s="81">
        <f t="shared" si="2"/>
        <v>-6528068</v>
      </c>
      <c r="K19" s="81">
        <f t="shared" si="2"/>
        <v>-5336124</v>
      </c>
      <c r="L19" s="81">
        <f t="shared" si="2"/>
        <v>2286435</v>
      </c>
      <c r="M19" s="81">
        <f t="shared" si="2"/>
        <v>-9577757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22039305</v>
      </c>
      <c r="W19" s="81">
        <f>IF(E10=E18,0,W10-W18)</f>
        <v>-3832832</v>
      </c>
      <c r="X19" s="81">
        <f t="shared" si="2"/>
        <v>25872137</v>
      </c>
      <c r="Y19" s="82">
        <f>+IF(W19&lt;&gt;0,(X19/W19)*100,0)</f>
        <v>-675.0135930820866</v>
      </c>
      <c r="Z19" s="83">
        <f t="shared" si="2"/>
        <v>-7665665</v>
      </c>
    </row>
    <row r="20" spans="1:26" ht="13.5">
      <c r="A20" s="62" t="s">
        <v>44</v>
      </c>
      <c r="B20" s="18">
        <v>43391748</v>
      </c>
      <c r="C20" s="18">
        <v>0</v>
      </c>
      <c r="D20" s="63">
        <v>37342000</v>
      </c>
      <c r="E20" s="64">
        <v>37342000</v>
      </c>
      <c r="F20" s="64">
        <v>0</v>
      </c>
      <c r="G20" s="64">
        <v>0</v>
      </c>
      <c r="H20" s="64">
        <v>3496995</v>
      </c>
      <c r="I20" s="64">
        <v>3496995</v>
      </c>
      <c r="J20" s="64">
        <v>650355</v>
      </c>
      <c r="K20" s="64">
        <v>81607</v>
      </c>
      <c r="L20" s="64">
        <v>302363</v>
      </c>
      <c r="M20" s="64">
        <v>1034325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4531320</v>
      </c>
      <c r="W20" s="64">
        <v>18671000</v>
      </c>
      <c r="X20" s="64">
        <v>-14139680</v>
      </c>
      <c r="Y20" s="65">
        <v>-75.73</v>
      </c>
      <c r="Z20" s="66">
        <v>37342000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31326216</v>
      </c>
      <c r="C22" s="90">
        <f>SUM(C19:C21)</f>
        <v>0</v>
      </c>
      <c r="D22" s="91">
        <f aca="true" t="shared" si="3" ref="D22:Z22">SUM(D19:D21)</f>
        <v>29676335</v>
      </c>
      <c r="E22" s="92">
        <f t="shared" si="3"/>
        <v>29676335</v>
      </c>
      <c r="F22" s="92">
        <f t="shared" si="3"/>
        <v>23181266</v>
      </c>
      <c r="G22" s="92">
        <f t="shared" si="3"/>
        <v>11151766</v>
      </c>
      <c r="H22" s="92">
        <f t="shared" si="3"/>
        <v>781025</v>
      </c>
      <c r="I22" s="92">
        <f t="shared" si="3"/>
        <v>35114057</v>
      </c>
      <c r="J22" s="92">
        <f t="shared" si="3"/>
        <v>-5877713</v>
      </c>
      <c r="K22" s="92">
        <f t="shared" si="3"/>
        <v>-5254517</v>
      </c>
      <c r="L22" s="92">
        <f t="shared" si="3"/>
        <v>2588798</v>
      </c>
      <c r="M22" s="92">
        <f t="shared" si="3"/>
        <v>-8543432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26570625</v>
      </c>
      <c r="W22" s="92">
        <f t="shared" si="3"/>
        <v>14838168</v>
      </c>
      <c r="X22" s="92">
        <f t="shared" si="3"/>
        <v>11732457</v>
      </c>
      <c r="Y22" s="93">
        <f>+IF(W22&lt;&gt;0,(X22/W22)*100,0)</f>
        <v>79.06944442197985</v>
      </c>
      <c r="Z22" s="94">
        <f t="shared" si="3"/>
        <v>29676335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31326216</v>
      </c>
      <c r="C24" s="79">
        <f>SUM(C22:C23)</f>
        <v>0</v>
      </c>
      <c r="D24" s="80">
        <f aca="true" t="shared" si="4" ref="D24:Z24">SUM(D22:D23)</f>
        <v>29676335</v>
      </c>
      <c r="E24" s="81">
        <f t="shared" si="4"/>
        <v>29676335</v>
      </c>
      <c r="F24" s="81">
        <f t="shared" si="4"/>
        <v>23181266</v>
      </c>
      <c r="G24" s="81">
        <f t="shared" si="4"/>
        <v>11151766</v>
      </c>
      <c r="H24" s="81">
        <f t="shared" si="4"/>
        <v>781025</v>
      </c>
      <c r="I24" s="81">
        <f t="shared" si="4"/>
        <v>35114057</v>
      </c>
      <c r="J24" s="81">
        <f t="shared" si="4"/>
        <v>-5877713</v>
      </c>
      <c r="K24" s="81">
        <f t="shared" si="4"/>
        <v>-5254517</v>
      </c>
      <c r="L24" s="81">
        <f t="shared" si="4"/>
        <v>2588798</v>
      </c>
      <c r="M24" s="81">
        <f t="shared" si="4"/>
        <v>-8543432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26570625</v>
      </c>
      <c r="W24" s="81">
        <f t="shared" si="4"/>
        <v>14838168</v>
      </c>
      <c r="X24" s="81">
        <f t="shared" si="4"/>
        <v>11732457</v>
      </c>
      <c r="Y24" s="82">
        <f>+IF(W24&lt;&gt;0,(X24/W24)*100,0)</f>
        <v>79.06944442197985</v>
      </c>
      <c r="Z24" s="83">
        <f t="shared" si="4"/>
        <v>29676335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45379919</v>
      </c>
      <c r="C27" s="21">
        <v>0</v>
      </c>
      <c r="D27" s="103">
        <v>58442000</v>
      </c>
      <c r="E27" s="104">
        <v>58442000</v>
      </c>
      <c r="F27" s="104">
        <v>0</v>
      </c>
      <c r="G27" s="104">
        <v>761394</v>
      </c>
      <c r="H27" s="104">
        <v>207500</v>
      </c>
      <c r="I27" s="104">
        <v>968894</v>
      </c>
      <c r="J27" s="104">
        <v>110433</v>
      </c>
      <c r="K27" s="104">
        <v>0</v>
      </c>
      <c r="L27" s="104">
        <v>251742</v>
      </c>
      <c r="M27" s="104">
        <v>362175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1331069</v>
      </c>
      <c r="W27" s="104">
        <v>29221000</v>
      </c>
      <c r="X27" s="104">
        <v>-27889931</v>
      </c>
      <c r="Y27" s="105">
        <v>-95.44</v>
      </c>
      <c r="Z27" s="106">
        <v>58442000</v>
      </c>
    </row>
    <row r="28" spans="1:26" ht="13.5">
      <c r="A28" s="107" t="s">
        <v>44</v>
      </c>
      <c r="B28" s="18">
        <v>43391748</v>
      </c>
      <c r="C28" s="18">
        <v>0</v>
      </c>
      <c r="D28" s="63">
        <v>37342000</v>
      </c>
      <c r="E28" s="64">
        <v>37342000</v>
      </c>
      <c r="F28" s="64">
        <v>0</v>
      </c>
      <c r="G28" s="64">
        <v>761394</v>
      </c>
      <c r="H28" s="64">
        <v>207500</v>
      </c>
      <c r="I28" s="64">
        <v>968894</v>
      </c>
      <c r="J28" s="64">
        <v>110433</v>
      </c>
      <c r="K28" s="64">
        <v>0</v>
      </c>
      <c r="L28" s="64">
        <v>191930</v>
      </c>
      <c r="M28" s="64">
        <v>302363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1271257</v>
      </c>
      <c r="W28" s="64">
        <v>18671000</v>
      </c>
      <c r="X28" s="64">
        <v>-17399743</v>
      </c>
      <c r="Y28" s="65">
        <v>-93.19</v>
      </c>
      <c r="Z28" s="66">
        <v>37342000</v>
      </c>
    </row>
    <row r="29" spans="1:26" ht="13.5">
      <c r="A29" s="62" t="s">
        <v>110</v>
      </c>
      <c r="B29" s="18">
        <v>1451764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536407</v>
      </c>
      <c r="C30" s="18">
        <v>0</v>
      </c>
      <c r="D30" s="63">
        <v>20000000</v>
      </c>
      <c r="E30" s="64">
        <v>20000000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10000000</v>
      </c>
      <c r="X30" s="64">
        <v>-10000000</v>
      </c>
      <c r="Y30" s="65">
        <v>-100</v>
      </c>
      <c r="Z30" s="66">
        <v>20000000</v>
      </c>
    </row>
    <row r="31" spans="1:26" ht="13.5">
      <c r="A31" s="62" t="s">
        <v>49</v>
      </c>
      <c r="B31" s="18">
        <v>0</v>
      </c>
      <c r="C31" s="18">
        <v>0</v>
      </c>
      <c r="D31" s="63">
        <v>1100000</v>
      </c>
      <c r="E31" s="64">
        <v>1100000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59812</v>
      </c>
      <c r="M31" s="64">
        <v>59812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59812</v>
      </c>
      <c r="W31" s="64">
        <v>550000</v>
      </c>
      <c r="X31" s="64">
        <v>-490188</v>
      </c>
      <c r="Y31" s="65">
        <v>-89.13</v>
      </c>
      <c r="Z31" s="66">
        <v>1100000</v>
      </c>
    </row>
    <row r="32" spans="1:26" ht="13.5">
      <c r="A32" s="74" t="s">
        <v>50</v>
      </c>
      <c r="B32" s="21">
        <f>SUM(B28:B31)</f>
        <v>45379919</v>
      </c>
      <c r="C32" s="21">
        <f>SUM(C28:C31)</f>
        <v>0</v>
      </c>
      <c r="D32" s="103">
        <f aca="true" t="shared" si="5" ref="D32:Z32">SUM(D28:D31)</f>
        <v>58442000</v>
      </c>
      <c r="E32" s="104">
        <f t="shared" si="5"/>
        <v>58442000</v>
      </c>
      <c r="F32" s="104">
        <f t="shared" si="5"/>
        <v>0</v>
      </c>
      <c r="G32" s="104">
        <f t="shared" si="5"/>
        <v>761394</v>
      </c>
      <c r="H32" s="104">
        <f t="shared" si="5"/>
        <v>207500</v>
      </c>
      <c r="I32" s="104">
        <f t="shared" si="5"/>
        <v>968894</v>
      </c>
      <c r="J32" s="104">
        <f t="shared" si="5"/>
        <v>110433</v>
      </c>
      <c r="K32" s="104">
        <f t="shared" si="5"/>
        <v>0</v>
      </c>
      <c r="L32" s="104">
        <f t="shared" si="5"/>
        <v>251742</v>
      </c>
      <c r="M32" s="104">
        <f t="shared" si="5"/>
        <v>362175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1331069</v>
      </c>
      <c r="W32" s="104">
        <f t="shared" si="5"/>
        <v>29221000</v>
      </c>
      <c r="X32" s="104">
        <f t="shared" si="5"/>
        <v>-27889931</v>
      </c>
      <c r="Y32" s="105">
        <f>+IF(W32&lt;&gt;0,(X32/W32)*100,0)</f>
        <v>-95.44482050580062</v>
      </c>
      <c r="Z32" s="106">
        <f t="shared" si="5"/>
        <v>58442000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33297814</v>
      </c>
      <c r="C35" s="18">
        <v>0</v>
      </c>
      <c r="D35" s="63">
        <v>15988481</v>
      </c>
      <c r="E35" s="64">
        <v>15988481</v>
      </c>
      <c r="F35" s="64">
        <v>28207527</v>
      </c>
      <c r="G35" s="64">
        <v>49461462</v>
      </c>
      <c r="H35" s="64">
        <v>47264450</v>
      </c>
      <c r="I35" s="64">
        <v>47264450</v>
      </c>
      <c r="J35" s="64">
        <v>44994933</v>
      </c>
      <c r="K35" s="64">
        <v>43114926</v>
      </c>
      <c r="L35" s="64">
        <v>41124285</v>
      </c>
      <c r="M35" s="64">
        <v>41124285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41124285</v>
      </c>
      <c r="W35" s="64">
        <v>7994241</v>
      </c>
      <c r="X35" s="64">
        <v>33130044</v>
      </c>
      <c r="Y35" s="65">
        <v>414.42</v>
      </c>
      <c r="Z35" s="66">
        <v>15988481</v>
      </c>
    </row>
    <row r="36" spans="1:26" ht="13.5">
      <c r="A36" s="62" t="s">
        <v>53</v>
      </c>
      <c r="B36" s="18">
        <v>255392404</v>
      </c>
      <c r="C36" s="18">
        <v>0</v>
      </c>
      <c r="D36" s="63">
        <v>297315758</v>
      </c>
      <c r="E36" s="64">
        <v>297315758</v>
      </c>
      <c r="F36" s="64">
        <v>207500</v>
      </c>
      <c r="G36" s="64">
        <v>248193796</v>
      </c>
      <c r="H36" s="64">
        <v>248193796</v>
      </c>
      <c r="I36" s="64">
        <v>248193796</v>
      </c>
      <c r="J36" s="64">
        <v>246193301</v>
      </c>
      <c r="K36" s="64">
        <v>246156178</v>
      </c>
      <c r="L36" s="64">
        <v>245155923</v>
      </c>
      <c r="M36" s="64">
        <v>245155923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245155923</v>
      </c>
      <c r="W36" s="64">
        <v>148657879</v>
      </c>
      <c r="X36" s="64">
        <v>96498044</v>
      </c>
      <c r="Y36" s="65">
        <v>64.91</v>
      </c>
      <c r="Z36" s="66">
        <v>297315758</v>
      </c>
    </row>
    <row r="37" spans="1:26" ht="13.5">
      <c r="A37" s="62" t="s">
        <v>54</v>
      </c>
      <c r="B37" s="18">
        <v>35777240</v>
      </c>
      <c r="C37" s="18">
        <v>0</v>
      </c>
      <c r="D37" s="63">
        <v>-13636101</v>
      </c>
      <c r="E37" s="64">
        <v>-13636101</v>
      </c>
      <c r="F37" s="64">
        <v>12346584</v>
      </c>
      <c r="G37" s="64">
        <v>23433862</v>
      </c>
      <c r="H37" s="64">
        <v>21610287</v>
      </c>
      <c r="I37" s="64">
        <v>21610287</v>
      </c>
      <c r="J37" s="64">
        <v>24573405</v>
      </c>
      <c r="K37" s="64">
        <v>36196404</v>
      </c>
      <c r="L37" s="64">
        <v>30072777</v>
      </c>
      <c r="M37" s="64">
        <v>30072777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30072777</v>
      </c>
      <c r="W37" s="64">
        <v>-6818051</v>
      </c>
      <c r="X37" s="64">
        <v>36890828</v>
      </c>
      <c r="Y37" s="65">
        <v>-541.08</v>
      </c>
      <c r="Z37" s="66">
        <v>-13636101</v>
      </c>
    </row>
    <row r="38" spans="1:26" ht="13.5">
      <c r="A38" s="62" t="s">
        <v>55</v>
      </c>
      <c r="B38" s="18">
        <v>60722667</v>
      </c>
      <c r="C38" s="18">
        <v>0</v>
      </c>
      <c r="D38" s="63">
        <v>107976640</v>
      </c>
      <c r="E38" s="64">
        <v>107976640</v>
      </c>
      <c r="F38" s="64">
        <v>0</v>
      </c>
      <c r="G38" s="64">
        <v>38397351</v>
      </c>
      <c r="H38" s="64">
        <v>38397351</v>
      </c>
      <c r="I38" s="64">
        <v>38397351</v>
      </c>
      <c r="J38" s="64">
        <v>38183371</v>
      </c>
      <c r="K38" s="64">
        <v>38183371</v>
      </c>
      <c r="L38" s="64">
        <v>38183371</v>
      </c>
      <c r="M38" s="64">
        <v>38183371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38183371</v>
      </c>
      <c r="W38" s="64">
        <v>53988320</v>
      </c>
      <c r="X38" s="64">
        <v>-15804949</v>
      </c>
      <c r="Y38" s="65">
        <v>-29.27</v>
      </c>
      <c r="Z38" s="66">
        <v>107976640</v>
      </c>
    </row>
    <row r="39" spans="1:26" ht="13.5">
      <c r="A39" s="62" t="s">
        <v>56</v>
      </c>
      <c r="B39" s="18">
        <v>192190311</v>
      </c>
      <c r="C39" s="18">
        <v>0</v>
      </c>
      <c r="D39" s="63">
        <v>218963699</v>
      </c>
      <c r="E39" s="64">
        <v>218963699</v>
      </c>
      <c r="F39" s="64">
        <v>16068443</v>
      </c>
      <c r="G39" s="64">
        <v>235824045</v>
      </c>
      <c r="H39" s="64">
        <v>235450608</v>
      </c>
      <c r="I39" s="64">
        <v>235450608</v>
      </c>
      <c r="J39" s="64">
        <v>228431458</v>
      </c>
      <c r="K39" s="64">
        <v>214891329</v>
      </c>
      <c r="L39" s="64">
        <v>218024060</v>
      </c>
      <c r="M39" s="64">
        <v>218024060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218024060</v>
      </c>
      <c r="W39" s="64">
        <v>109481850</v>
      </c>
      <c r="X39" s="64">
        <v>108542210</v>
      </c>
      <c r="Y39" s="65">
        <v>99.14</v>
      </c>
      <c r="Z39" s="66">
        <v>218963699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45829128</v>
      </c>
      <c r="C42" s="18">
        <v>0</v>
      </c>
      <c r="D42" s="63">
        <v>32426231</v>
      </c>
      <c r="E42" s="64">
        <v>32426231</v>
      </c>
      <c r="F42" s="64">
        <v>6073222</v>
      </c>
      <c r="G42" s="64">
        <v>-7988511</v>
      </c>
      <c r="H42" s="64">
        <v>1952268</v>
      </c>
      <c r="I42" s="64">
        <v>36979</v>
      </c>
      <c r="J42" s="64">
        <v>7079026</v>
      </c>
      <c r="K42" s="64">
        <v>5358597</v>
      </c>
      <c r="L42" s="64">
        <v>-1102234</v>
      </c>
      <c r="M42" s="64">
        <v>11335389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11372368</v>
      </c>
      <c r="W42" s="64">
        <v>34752585</v>
      </c>
      <c r="X42" s="64">
        <v>-23380217</v>
      </c>
      <c r="Y42" s="65">
        <v>-67.28</v>
      </c>
      <c r="Z42" s="66">
        <v>32426231</v>
      </c>
    </row>
    <row r="43" spans="1:26" ht="13.5">
      <c r="A43" s="62" t="s">
        <v>59</v>
      </c>
      <c r="B43" s="18">
        <v>-45323896</v>
      </c>
      <c r="C43" s="18">
        <v>0</v>
      </c>
      <c r="D43" s="63">
        <v>-58442000</v>
      </c>
      <c r="E43" s="64">
        <v>-58442000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-40181959</v>
      </c>
      <c r="X43" s="64">
        <v>40181959</v>
      </c>
      <c r="Y43" s="65">
        <v>-100</v>
      </c>
      <c r="Z43" s="66">
        <v>-58442000</v>
      </c>
    </row>
    <row r="44" spans="1:26" ht="13.5">
      <c r="A44" s="62" t="s">
        <v>60</v>
      </c>
      <c r="B44" s="18">
        <v>-1155945</v>
      </c>
      <c r="C44" s="18">
        <v>0</v>
      </c>
      <c r="D44" s="63">
        <v>18087047</v>
      </c>
      <c r="E44" s="64">
        <v>18087047</v>
      </c>
      <c r="F44" s="64">
        <v>27115</v>
      </c>
      <c r="G44" s="64">
        <v>9135</v>
      </c>
      <c r="H44" s="64">
        <v>11368</v>
      </c>
      <c r="I44" s="64">
        <v>47618</v>
      </c>
      <c r="J44" s="64">
        <v>24414</v>
      </c>
      <c r="K44" s="64">
        <v>6501</v>
      </c>
      <c r="L44" s="64">
        <v>14793</v>
      </c>
      <c r="M44" s="64">
        <v>45708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93326</v>
      </c>
      <c r="W44" s="64">
        <v>9083433</v>
      </c>
      <c r="X44" s="64">
        <v>-8990107</v>
      </c>
      <c r="Y44" s="65">
        <v>-98.97</v>
      </c>
      <c r="Z44" s="66">
        <v>18087047</v>
      </c>
    </row>
    <row r="45" spans="1:26" ht="13.5">
      <c r="A45" s="74" t="s">
        <v>61</v>
      </c>
      <c r="B45" s="21">
        <v>5019646</v>
      </c>
      <c r="C45" s="21">
        <v>0</v>
      </c>
      <c r="D45" s="103">
        <v>-3726763</v>
      </c>
      <c r="E45" s="104">
        <v>-3726763</v>
      </c>
      <c r="F45" s="104">
        <v>11119983</v>
      </c>
      <c r="G45" s="104">
        <v>3140607</v>
      </c>
      <c r="H45" s="104">
        <v>5104243</v>
      </c>
      <c r="I45" s="104">
        <v>5104243</v>
      </c>
      <c r="J45" s="104">
        <v>12207683</v>
      </c>
      <c r="K45" s="104">
        <v>17572781</v>
      </c>
      <c r="L45" s="104">
        <v>16485340</v>
      </c>
      <c r="M45" s="104">
        <v>16485340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16485340</v>
      </c>
      <c r="W45" s="104">
        <v>7856018</v>
      </c>
      <c r="X45" s="104">
        <v>8629322</v>
      </c>
      <c r="Y45" s="105">
        <v>109.84</v>
      </c>
      <c r="Z45" s="106">
        <v>-3726763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7671691</v>
      </c>
      <c r="C49" s="56">
        <v>0</v>
      </c>
      <c r="D49" s="133">
        <v>1494994</v>
      </c>
      <c r="E49" s="58">
        <v>1254176</v>
      </c>
      <c r="F49" s="58">
        <v>0</v>
      </c>
      <c r="G49" s="58">
        <v>0</v>
      </c>
      <c r="H49" s="58">
        <v>0</v>
      </c>
      <c r="I49" s="58">
        <v>1459204</v>
      </c>
      <c r="J49" s="58">
        <v>0</v>
      </c>
      <c r="K49" s="58">
        <v>0</v>
      </c>
      <c r="L49" s="58">
        <v>0</v>
      </c>
      <c r="M49" s="58">
        <v>1008531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862237</v>
      </c>
      <c r="W49" s="58">
        <v>3269803</v>
      </c>
      <c r="X49" s="58">
        <v>20213932</v>
      </c>
      <c r="Y49" s="58">
        <v>37234568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5464067</v>
      </c>
      <c r="C51" s="56">
        <v>0</v>
      </c>
      <c r="D51" s="133">
        <v>12022</v>
      </c>
      <c r="E51" s="58">
        <v>1610</v>
      </c>
      <c r="F51" s="58">
        <v>0</v>
      </c>
      <c r="G51" s="58">
        <v>0</v>
      </c>
      <c r="H51" s="58">
        <v>0</v>
      </c>
      <c r="I51" s="58">
        <v>315</v>
      </c>
      <c r="J51" s="58">
        <v>0</v>
      </c>
      <c r="K51" s="58">
        <v>0</v>
      </c>
      <c r="L51" s="58">
        <v>0</v>
      </c>
      <c r="M51" s="58">
        <v>11400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5489414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100.00000537098764</v>
      </c>
      <c r="E58" s="7">
        <f t="shared" si="6"/>
        <v>100.00000537098764</v>
      </c>
      <c r="F58" s="7">
        <f t="shared" si="6"/>
        <v>24.94273995892335</v>
      </c>
      <c r="G58" s="7">
        <f t="shared" si="6"/>
        <v>88.43820871834629</v>
      </c>
      <c r="H58" s="7">
        <f t="shared" si="6"/>
        <v>135.20137071437307</v>
      </c>
      <c r="I58" s="7">
        <f t="shared" si="6"/>
        <v>52.83456740312415</v>
      </c>
      <c r="J58" s="7">
        <f t="shared" si="6"/>
        <v>112.30969300974995</v>
      </c>
      <c r="K58" s="7">
        <f t="shared" si="6"/>
        <v>165.167062200558</v>
      </c>
      <c r="L58" s="7">
        <f t="shared" si="6"/>
        <v>143.7408718713475</v>
      </c>
      <c r="M58" s="7">
        <f t="shared" si="6"/>
        <v>134.5817152542034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75.73225670556225</v>
      </c>
      <c r="W58" s="7">
        <f t="shared" si="6"/>
        <v>116.27825983086295</v>
      </c>
      <c r="X58" s="7">
        <f t="shared" si="6"/>
        <v>0</v>
      </c>
      <c r="Y58" s="7">
        <f t="shared" si="6"/>
        <v>0</v>
      </c>
      <c r="Z58" s="8">
        <f t="shared" si="6"/>
        <v>100.00000537098764</v>
      </c>
    </row>
    <row r="59" spans="1:26" ht="13.5">
      <c r="A59" s="36" t="s">
        <v>31</v>
      </c>
      <c r="B59" s="9">
        <f aca="true" t="shared" si="7" ref="B59:Z66">IF(B68=0,0,+(B77/B68)*100)</f>
        <v>100.00000475677855</v>
      </c>
      <c r="C59" s="9">
        <f t="shared" si="7"/>
        <v>0</v>
      </c>
      <c r="D59" s="2">
        <f t="shared" si="7"/>
        <v>99.9999960740437</v>
      </c>
      <c r="E59" s="10">
        <f t="shared" si="7"/>
        <v>99.9999960740437</v>
      </c>
      <c r="F59" s="10">
        <f t="shared" si="7"/>
        <v>6.580070756140436</v>
      </c>
      <c r="G59" s="10">
        <f t="shared" si="7"/>
        <v>-3552.7587450414712</v>
      </c>
      <c r="H59" s="10">
        <f t="shared" si="7"/>
        <v>-1506.1876621504757</v>
      </c>
      <c r="I59" s="10">
        <f t="shared" si="7"/>
        <v>20.66229264323311</v>
      </c>
      <c r="J59" s="10">
        <f t="shared" si="7"/>
        <v>244.06314304602463</v>
      </c>
      <c r="K59" s="10">
        <f t="shared" si="7"/>
        <v>-528.3334673779971</v>
      </c>
      <c r="L59" s="10">
        <f t="shared" si="7"/>
        <v>-4079.879179945774</v>
      </c>
      <c r="M59" s="10">
        <f t="shared" si="7"/>
        <v>1160.288885150082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40.75771073164954</v>
      </c>
      <c r="W59" s="10">
        <f t="shared" si="7"/>
        <v>116.6666575061023</v>
      </c>
      <c r="X59" s="10">
        <f t="shared" si="7"/>
        <v>0</v>
      </c>
      <c r="Y59" s="10">
        <f t="shared" si="7"/>
        <v>0</v>
      </c>
      <c r="Z59" s="11">
        <f t="shared" si="7"/>
        <v>99.9999960740437</v>
      </c>
    </row>
    <row r="60" spans="1:26" ht="13.5">
      <c r="A60" s="37" t="s">
        <v>32</v>
      </c>
      <c r="B60" s="12">
        <f t="shared" si="7"/>
        <v>99.99999855850933</v>
      </c>
      <c r="C60" s="12">
        <f t="shared" si="7"/>
        <v>0</v>
      </c>
      <c r="D60" s="3">
        <f t="shared" si="7"/>
        <v>100.00000827376255</v>
      </c>
      <c r="E60" s="13">
        <f t="shared" si="7"/>
        <v>100.00000827376255</v>
      </c>
      <c r="F60" s="13">
        <f t="shared" si="7"/>
        <v>101.99900049975012</v>
      </c>
      <c r="G60" s="13">
        <f t="shared" si="7"/>
        <v>71.34273712100797</v>
      </c>
      <c r="H60" s="13">
        <f t="shared" si="7"/>
        <v>105.89498461899834</v>
      </c>
      <c r="I60" s="13">
        <f t="shared" si="7"/>
        <v>90.65821533048687</v>
      </c>
      <c r="J60" s="13">
        <f t="shared" si="7"/>
        <v>99.55687580146709</v>
      </c>
      <c r="K60" s="13">
        <f t="shared" si="7"/>
        <v>119.24054557528525</v>
      </c>
      <c r="L60" s="13">
        <f t="shared" si="7"/>
        <v>112.10463775121636</v>
      </c>
      <c r="M60" s="13">
        <f t="shared" si="7"/>
        <v>108.76068874705538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98.82757904817235</v>
      </c>
      <c r="W60" s="13">
        <f t="shared" si="7"/>
        <v>116.47590680434207</v>
      </c>
      <c r="X60" s="13">
        <f t="shared" si="7"/>
        <v>0</v>
      </c>
      <c r="Y60" s="13">
        <f t="shared" si="7"/>
        <v>0</v>
      </c>
      <c r="Z60" s="14">
        <f t="shared" si="7"/>
        <v>100.00000827376255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98.8510554865695</v>
      </c>
      <c r="G61" s="13">
        <f t="shared" si="7"/>
        <v>75.02464823000265</v>
      </c>
      <c r="H61" s="13">
        <f t="shared" si="7"/>
        <v>96.69998392839581</v>
      </c>
      <c r="I61" s="13">
        <f t="shared" si="7"/>
        <v>88.48946481327576</v>
      </c>
      <c r="J61" s="13">
        <f t="shared" si="7"/>
        <v>93.5722736982056</v>
      </c>
      <c r="K61" s="13">
        <f t="shared" si="7"/>
        <v>104.80001169497109</v>
      </c>
      <c r="L61" s="13">
        <f t="shared" si="7"/>
        <v>113.87984130120405</v>
      </c>
      <c r="M61" s="13">
        <f t="shared" si="7"/>
        <v>102.99582452343373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95.11922648870907</v>
      </c>
      <c r="W61" s="13">
        <f t="shared" si="7"/>
        <v>127.22312884750542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81.85672811344564</v>
      </c>
      <c r="G62" s="13">
        <f t="shared" si="7"/>
        <v>43.31075983143483</v>
      </c>
      <c r="H62" s="13">
        <f t="shared" si="7"/>
        <v>88.67242382474473</v>
      </c>
      <c r="I62" s="13">
        <f t="shared" si="7"/>
        <v>65.59646460508473</v>
      </c>
      <c r="J62" s="13">
        <f t="shared" si="7"/>
        <v>83.64733030067835</v>
      </c>
      <c r="K62" s="13">
        <f t="shared" si="7"/>
        <v>117.72319070258848</v>
      </c>
      <c r="L62" s="13">
        <f t="shared" si="7"/>
        <v>99.51237607471714</v>
      </c>
      <c r="M62" s="13">
        <f t="shared" si="7"/>
        <v>97.56025001225407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79.8789442229175</v>
      </c>
      <c r="W62" s="13">
        <f t="shared" si="7"/>
        <v>91.48026016682594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100.00004862902618</v>
      </c>
      <c r="E63" s="13">
        <f t="shared" si="7"/>
        <v>100.00004862902618</v>
      </c>
      <c r="F63" s="13">
        <f t="shared" si="7"/>
        <v>62.205563934475194</v>
      </c>
      <c r="G63" s="13">
        <f t="shared" si="7"/>
        <v>44.789701355444116</v>
      </c>
      <c r="H63" s="13">
        <f t="shared" si="7"/>
        <v>62.93610238480869</v>
      </c>
      <c r="I63" s="13">
        <f t="shared" si="7"/>
        <v>55.637614673348104</v>
      </c>
      <c r="J63" s="13">
        <f t="shared" si="7"/>
        <v>69.12530133300481</v>
      </c>
      <c r="K63" s="13">
        <f t="shared" si="7"/>
        <v>96.5901771883065</v>
      </c>
      <c r="L63" s="13">
        <f t="shared" si="7"/>
        <v>76.18826441950736</v>
      </c>
      <c r="M63" s="13">
        <f t="shared" si="7"/>
        <v>78.472241656051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65.70951547021218</v>
      </c>
      <c r="W63" s="13">
        <f t="shared" si="7"/>
        <v>100.00004862902618</v>
      </c>
      <c r="X63" s="13">
        <f t="shared" si="7"/>
        <v>0</v>
      </c>
      <c r="Y63" s="13">
        <f t="shared" si="7"/>
        <v>0</v>
      </c>
      <c r="Z63" s="14">
        <f t="shared" si="7"/>
        <v>100.00004862902618</v>
      </c>
    </row>
    <row r="64" spans="1:26" ht="13.5">
      <c r="A64" s="38" t="s">
        <v>116</v>
      </c>
      <c r="B64" s="12">
        <f t="shared" si="7"/>
        <v>99.99998143423849</v>
      </c>
      <c r="C64" s="12">
        <f t="shared" si="7"/>
        <v>0</v>
      </c>
      <c r="D64" s="3">
        <f t="shared" si="7"/>
        <v>99.99995643045145</v>
      </c>
      <c r="E64" s="13">
        <f t="shared" si="7"/>
        <v>99.99995643045145</v>
      </c>
      <c r="F64" s="13">
        <f t="shared" si="7"/>
        <v>65.72442911575122</v>
      </c>
      <c r="G64" s="13">
        <f t="shared" si="7"/>
        <v>45.58041083240271</v>
      </c>
      <c r="H64" s="13">
        <f t="shared" si="7"/>
        <v>70.04619154519311</v>
      </c>
      <c r="I64" s="13">
        <f t="shared" si="7"/>
        <v>59.04730282520693</v>
      </c>
      <c r="J64" s="13">
        <f t="shared" si="7"/>
        <v>73.71223702533477</v>
      </c>
      <c r="K64" s="13">
        <f t="shared" si="7"/>
        <v>112.38715389006022</v>
      </c>
      <c r="L64" s="13">
        <f t="shared" si="7"/>
        <v>83.7204485668409</v>
      </c>
      <c r="M64" s="13">
        <f t="shared" si="7"/>
        <v>86.5542212419361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70.77554687247637</v>
      </c>
      <c r="W64" s="13">
        <f t="shared" si="7"/>
        <v>99.99994190727705</v>
      </c>
      <c r="X64" s="13">
        <f t="shared" si="7"/>
        <v>0</v>
      </c>
      <c r="Y64" s="13">
        <f t="shared" si="7"/>
        <v>0</v>
      </c>
      <c r="Z64" s="14">
        <f t="shared" si="7"/>
        <v>99.99995643045145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100.01538461538462</v>
      </c>
      <c r="E65" s="13">
        <f t="shared" si="7"/>
        <v>100.01538461538462</v>
      </c>
      <c r="F65" s="13">
        <f t="shared" si="7"/>
        <v>1019831.3953488372</v>
      </c>
      <c r="G65" s="13">
        <f t="shared" si="7"/>
        <v>135484.7133757962</v>
      </c>
      <c r="H65" s="13">
        <f t="shared" si="7"/>
        <v>17333928.57142857</v>
      </c>
      <c r="I65" s="13">
        <f t="shared" si="7"/>
        <v>483787.7659574468</v>
      </c>
      <c r="J65" s="13">
        <f t="shared" si="7"/>
        <v>-52332.180702732854</v>
      </c>
      <c r="K65" s="13">
        <f t="shared" si="7"/>
        <v>9793328.57142857</v>
      </c>
      <c r="L65" s="13">
        <f t="shared" si="7"/>
        <v>6540742.857142857</v>
      </c>
      <c r="M65" s="13">
        <f t="shared" si="7"/>
        <v>-117015.23327712198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-395906.50205761316</v>
      </c>
      <c r="W65" s="13">
        <f t="shared" si="7"/>
        <v>100.01538461538462</v>
      </c>
      <c r="X65" s="13">
        <f t="shared" si="7"/>
        <v>0</v>
      </c>
      <c r="Y65" s="13">
        <f t="shared" si="7"/>
        <v>0</v>
      </c>
      <c r="Z65" s="14">
        <f t="shared" si="7"/>
        <v>100.01538461538462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91551593</v>
      </c>
      <c r="C67" s="23"/>
      <c r="D67" s="24">
        <v>111711298</v>
      </c>
      <c r="E67" s="25">
        <v>111711298</v>
      </c>
      <c r="F67" s="25">
        <v>33563109</v>
      </c>
      <c r="G67" s="25">
        <v>9572297</v>
      </c>
      <c r="H67" s="25">
        <v>7227764</v>
      </c>
      <c r="I67" s="25">
        <v>50363170</v>
      </c>
      <c r="J67" s="25">
        <v>8915332</v>
      </c>
      <c r="K67" s="25">
        <v>4701662</v>
      </c>
      <c r="L67" s="25">
        <v>5978772</v>
      </c>
      <c r="M67" s="25">
        <v>19595766</v>
      </c>
      <c r="N67" s="25"/>
      <c r="O67" s="25"/>
      <c r="P67" s="25"/>
      <c r="Q67" s="25"/>
      <c r="R67" s="25"/>
      <c r="S67" s="25"/>
      <c r="T67" s="25"/>
      <c r="U67" s="25"/>
      <c r="V67" s="25">
        <v>69958936</v>
      </c>
      <c r="W67" s="25">
        <v>55855651</v>
      </c>
      <c r="X67" s="25"/>
      <c r="Y67" s="24"/>
      <c r="Z67" s="26">
        <v>111711298</v>
      </c>
    </row>
    <row r="68" spans="1:26" ht="13.5" hidden="1">
      <c r="A68" s="36" t="s">
        <v>31</v>
      </c>
      <c r="B68" s="18">
        <v>21022631</v>
      </c>
      <c r="C68" s="18"/>
      <c r="D68" s="19">
        <v>25471501</v>
      </c>
      <c r="E68" s="20">
        <v>25471501</v>
      </c>
      <c r="F68" s="20">
        <v>27007126</v>
      </c>
      <c r="G68" s="20">
        <v>-47141</v>
      </c>
      <c r="H68" s="20">
        <v>-138760</v>
      </c>
      <c r="I68" s="20">
        <v>26821225</v>
      </c>
      <c r="J68" s="20">
        <v>859192</v>
      </c>
      <c r="K68" s="20">
        <v>-335709</v>
      </c>
      <c r="L68" s="20">
        <v>-42046</v>
      </c>
      <c r="M68" s="20">
        <v>481437</v>
      </c>
      <c r="N68" s="20"/>
      <c r="O68" s="20"/>
      <c r="P68" s="20"/>
      <c r="Q68" s="20"/>
      <c r="R68" s="20"/>
      <c r="S68" s="20"/>
      <c r="T68" s="20"/>
      <c r="U68" s="20"/>
      <c r="V68" s="20">
        <v>27302662</v>
      </c>
      <c r="W68" s="20">
        <v>12735751</v>
      </c>
      <c r="X68" s="20"/>
      <c r="Y68" s="19"/>
      <c r="Z68" s="22">
        <v>25471501</v>
      </c>
    </row>
    <row r="69" spans="1:26" ht="13.5" hidden="1">
      <c r="A69" s="37" t="s">
        <v>32</v>
      </c>
      <c r="B69" s="18">
        <v>69372631</v>
      </c>
      <c r="C69" s="18"/>
      <c r="D69" s="19">
        <v>84604797</v>
      </c>
      <c r="E69" s="20">
        <v>84604797</v>
      </c>
      <c r="F69" s="20">
        <v>6465231</v>
      </c>
      <c r="G69" s="20">
        <v>9518505</v>
      </c>
      <c r="H69" s="20">
        <v>7254404</v>
      </c>
      <c r="I69" s="20">
        <v>23238140</v>
      </c>
      <c r="J69" s="20">
        <v>7951044</v>
      </c>
      <c r="K69" s="20">
        <v>5025081</v>
      </c>
      <c r="L69" s="20">
        <v>6135797</v>
      </c>
      <c r="M69" s="20">
        <v>19111922</v>
      </c>
      <c r="N69" s="20"/>
      <c r="O69" s="20"/>
      <c r="P69" s="20"/>
      <c r="Q69" s="20"/>
      <c r="R69" s="20"/>
      <c r="S69" s="20"/>
      <c r="T69" s="20"/>
      <c r="U69" s="20"/>
      <c r="V69" s="20">
        <v>42350062</v>
      </c>
      <c r="W69" s="20">
        <v>42302400</v>
      </c>
      <c r="X69" s="20"/>
      <c r="Y69" s="19"/>
      <c r="Z69" s="22">
        <v>84604797</v>
      </c>
    </row>
    <row r="70" spans="1:26" ht="13.5" hidden="1">
      <c r="A70" s="38" t="s">
        <v>113</v>
      </c>
      <c r="B70" s="18">
        <v>44872955</v>
      </c>
      <c r="C70" s="18"/>
      <c r="D70" s="19">
        <v>54577245</v>
      </c>
      <c r="E70" s="20">
        <v>54577245</v>
      </c>
      <c r="F70" s="20">
        <v>4207775</v>
      </c>
      <c r="G70" s="20">
        <v>6288484</v>
      </c>
      <c r="H70" s="20">
        <v>5002612</v>
      </c>
      <c r="I70" s="20">
        <v>15498871</v>
      </c>
      <c r="J70" s="20">
        <v>5431983</v>
      </c>
      <c r="K70" s="20">
        <v>3488679</v>
      </c>
      <c r="L70" s="20">
        <v>4124795</v>
      </c>
      <c r="M70" s="20">
        <v>13045457</v>
      </c>
      <c r="N70" s="20"/>
      <c r="O70" s="20"/>
      <c r="P70" s="20"/>
      <c r="Q70" s="20"/>
      <c r="R70" s="20"/>
      <c r="S70" s="20"/>
      <c r="T70" s="20"/>
      <c r="U70" s="20"/>
      <c r="V70" s="20">
        <v>28544328</v>
      </c>
      <c r="W70" s="20">
        <v>27288623</v>
      </c>
      <c r="X70" s="20"/>
      <c r="Y70" s="19"/>
      <c r="Z70" s="22">
        <v>54577245</v>
      </c>
    </row>
    <row r="71" spans="1:26" ht="13.5" hidden="1">
      <c r="A71" s="38" t="s">
        <v>114</v>
      </c>
      <c r="B71" s="18">
        <v>8826526</v>
      </c>
      <c r="C71" s="18"/>
      <c r="D71" s="19">
        <v>10777699</v>
      </c>
      <c r="E71" s="20">
        <v>10777699</v>
      </c>
      <c r="F71" s="20">
        <v>679938</v>
      </c>
      <c r="G71" s="20">
        <v>1195502</v>
      </c>
      <c r="H71" s="20">
        <v>675449</v>
      </c>
      <c r="I71" s="20">
        <v>2550889</v>
      </c>
      <c r="J71" s="20">
        <v>861951</v>
      </c>
      <c r="K71" s="20">
        <v>530040</v>
      </c>
      <c r="L71" s="20">
        <v>668548</v>
      </c>
      <c r="M71" s="20">
        <v>2060539</v>
      </c>
      <c r="N71" s="20"/>
      <c r="O71" s="20"/>
      <c r="P71" s="20"/>
      <c r="Q71" s="20"/>
      <c r="R71" s="20"/>
      <c r="S71" s="20"/>
      <c r="T71" s="20"/>
      <c r="U71" s="20"/>
      <c r="V71" s="20">
        <v>4611428</v>
      </c>
      <c r="W71" s="20">
        <v>5388850</v>
      </c>
      <c r="X71" s="20"/>
      <c r="Y71" s="19"/>
      <c r="Z71" s="22">
        <v>10777699</v>
      </c>
    </row>
    <row r="72" spans="1:26" ht="13.5" hidden="1">
      <c r="A72" s="38" t="s">
        <v>115</v>
      </c>
      <c r="B72" s="18">
        <v>10270071</v>
      </c>
      <c r="C72" s="18"/>
      <c r="D72" s="19">
        <v>12338310</v>
      </c>
      <c r="E72" s="20">
        <v>12338310</v>
      </c>
      <c r="F72" s="20">
        <v>1004505</v>
      </c>
      <c r="G72" s="20">
        <v>1289024</v>
      </c>
      <c r="H72" s="20">
        <v>1011947</v>
      </c>
      <c r="I72" s="20">
        <v>3305476</v>
      </c>
      <c r="J72" s="20">
        <v>1071489</v>
      </c>
      <c r="K72" s="20">
        <v>662967</v>
      </c>
      <c r="L72" s="20">
        <v>874111</v>
      </c>
      <c r="M72" s="20">
        <v>2608567</v>
      </c>
      <c r="N72" s="20"/>
      <c r="O72" s="20"/>
      <c r="P72" s="20"/>
      <c r="Q72" s="20"/>
      <c r="R72" s="20"/>
      <c r="S72" s="20"/>
      <c r="T72" s="20"/>
      <c r="U72" s="20"/>
      <c r="V72" s="20">
        <v>5914043</v>
      </c>
      <c r="W72" s="20">
        <v>6169155</v>
      </c>
      <c r="X72" s="20"/>
      <c r="Y72" s="19"/>
      <c r="Z72" s="22">
        <v>12338310</v>
      </c>
    </row>
    <row r="73" spans="1:26" ht="13.5" hidden="1">
      <c r="A73" s="38" t="s">
        <v>116</v>
      </c>
      <c r="B73" s="18">
        <v>5386259</v>
      </c>
      <c r="C73" s="18"/>
      <c r="D73" s="19">
        <v>6885543</v>
      </c>
      <c r="E73" s="20">
        <v>6885543</v>
      </c>
      <c r="F73" s="20">
        <v>572927</v>
      </c>
      <c r="G73" s="20">
        <v>745024</v>
      </c>
      <c r="H73" s="20">
        <v>564389</v>
      </c>
      <c r="I73" s="20">
        <v>1882340</v>
      </c>
      <c r="J73" s="20">
        <v>587414</v>
      </c>
      <c r="K73" s="20">
        <v>343388</v>
      </c>
      <c r="L73" s="20">
        <v>468336</v>
      </c>
      <c r="M73" s="20">
        <v>1399138</v>
      </c>
      <c r="N73" s="20"/>
      <c r="O73" s="20"/>
      <c r="P73" s="20"/>
      <c r="Q73" s="20"/>
      <c r="R73" s="20"/>
      <c r="S73" s="20"/>
      <c r="T73" s="20"/>
      <c r="U73" s="20"/>
      <c r="V73" s="20">
        <v>3281478</v>
      </c>
      <c r="W73" s="20">
        <v>3442772</v>
      </c>
      <c r="X73" s="20"/>
      <c r="Y73" s="19"/>
      <c r="Z73" s="22">
        <v>6885543</v>
      </c>
    </row>
    <row r="74" spans="1:26" ht="13.5" hidden="1">
      <c r="A74" s="38" t="s">
        <v>117</v>
      </c>
      <c r="B74" s="18">
        <v>16820</v>
      </c>
      <c r="C74" s="18"/>
      <c r="D74" s="19">
        <v>26000</v>
      </c>
      <c r="E74" s="20">
        <v>26000</v>
      </c>
      <c r="F74" s="20">
        <v>86</v>
      </c>
      <c r="G74" s="20">
        <v>471</v>
      </c>
      <c r="H74" s="20">
        <v>7</v>
      </c>
      <c r="I74" s="20">
        <v>564</v>
      </c>
      <c r="J74" s="20">
        <v>-1793</v>
      </c>
      <c r="K74" s="20">
        <v>7</v>
      </c>
      <c r="L74" s="20">
        <v>7</v>
      </c>
      <c r="M74" s="20">
        <v>-1779</v>
      </c>
      <c r="N74" s="20"/>
      <c r="O74" s="20"/>
      <c r="P74" s="20"/>
      <c r="Q74" s="20"/>
      <c r="R74" s="20"/>
      <c r="S74" s="20"/>
      <c r="T74" s="20"/>
      <c r="U74" s="20"/>
      <c r="V74" s="20">
        <v>-1215</v>
      </c>
      <c r="W74" s="20">
        <v>13000</v>
      </c>
      <c r="X74" s="20"/>
      <c r="Y74" s="19"/>
      <c r="Z74" s="22">
        <v>26000</v>
      </c>
    </row>
    <row r="75" spans="1:26" ht="13.5" hidden="1">
      <c r="A75" s="39" t="s">
        <v>118</v>
      </c>
      <c r="B75" s="27">
        <v>1156331</v>
      </c>
      <c r="C75" s="27"/>
      <c r="D75" s="28">
        <v>1635000</v>
      </c>
      <c r="E75" s="29">
        <v>1635000</v>
      </c>
      <c r="F75" s="29">
        <v>90752</v>
      </c>
      <c r="G75" s="29">
        <v>100933</v>
      </c>
      <c r="H75" s="29">
        <v>112120</v>
      </c>
      <c r="I75" s="29">
        <v>303805</v>
      </c>
      <c r="J75" s="29">
        <v>105096</v>
      </c>
      <c r="K75" s="29">
        <v>12290</v>
      </c>
      <c r="L75" s="29">
        <v>-114979</v>
      </c>
      <c r="M75" s="29">
        <v>2407</v>
      </c>
      <c r="N75" s="29"/>
      <c r="O75" s="29"/>
      <c r="P75" s="29"/>
      <c r="Q75" s="29"/>
      <c r="R75" s="29"/>
      <c r="S75" s="29"/>
      <c r="T75" s="29"/>
      <c r="U75" s="29"/>
      <c r="V75" s="29">
        <v>306212</v>
      </c>
      <c r="W75" s="29">
        <v>817500</v>
      </c>
      <c r="X75" s="29"/>
      <c r="Y75" s="28"/>
      <c r="Z75" s="30">
        <v>1635000</v>
      </c>
    </row>
    <row r="76" spans="1:26" ht="13.5" hidden="1">
      <c r="A76" s="41" t="s">
        <v>120</v>
      </c>
      <c r="B76" s="31">
        <v>91551593</v>
      </c>
      <c r="C76" s="31"/>
      <c r="D76" s="32">
        <v>111711304</v>
      </c>
      <c r="E76" s="33">
        <v>111711304</v>
      </c>
      <c r="F76" s="33">
        <v>8371559</v>
      </c>
      <c r="G76" s="33">
        <v>8465568</v>
      </c>
      <c r="H76" s="33">
        <v>9772036</v>
      </c>
      <c r="I76" s="33">
        <v>26609163</v>
      </c>
      <c r="J76" s="33">
        <v>10012782</v>
      </c>
      <c r="K76" s="33">
        <v>7765597</v>
      </c>
      <c r="L76" s="33">
        <v>8593939</v>
      </c>
      <c r="M76" s="33">
        <v>26372318</v>
      </c>
      <c r="N76" s="33"/>
      <c r="O76" s="33"/>
      <c r="P76" s="33"/>
      <c r="Q76" s="33"/>
      <c r="R76" s="33"/>
      <c r="S76" s="33"/>
      <c r="T76" s="33"/>
      <c r="U76" s="33"/>
      <c r="V76" s="33">
        <v>52981481</v>
      </c>
      <c r="W76" s="33">
        <v>64947979</v>
      </c>
      <c r="X76" s="33"/>
      <c r="Y76" s="32"/>
      <c r="Z76" s="34">
        <v>111711304</v>
      </c>
    </row>
    <row r="77" spans="1:26" ht="13.5" hidden="1">
      <c r="A77" s="36" t="s">
        <v>31</v>
      </c>
      <c r="B77" s="18">
        <v>21022632</v>
      </c>
      <c r="C77" s="18"/>
      <c r="D77" s="19">
        <v>25471500</v>
      </c>
      <c r="E77" s="20">
        <v>25471500</v>
      </c>
      <c r="F77" s="20">
        <v>1777088</v>
      </c>
      <c r="G77" s="20">
        <v>1674806</v>
      </c>
      <c r="H77" s="20">
        <v>2089986</v>
      </c>
      <c r="I77" s="20">
        <v>5541880</v>
      </c>
      <c r="J77" s="20">
        <v>2096971</v>
      </c>
      <c r="K77" s="20">
        <v>1773663</v>
      </c>
      <c r="L77" s="20">
        <v>1715426</v>
      </c>
      <c r="M77" s="20">
        <v>5586060</v>
      </c>
      <c r="N77" s="20"/>
      <c r="O77" s="20"/>
      <c r="P77" s="20"/>
      <c r="Q77" s="20"/>
      <c r="R77" s="20"/>
      <c r="S77" s="20"/>
      <c r="T77" s="20"/>
      <c r="U77" s="20"/>
      <c r="V77" s="20">
        <v>11127940</v>
      </c>
      <c r="W77" s="20">
        <v>14858375</v>
      </c>
      <c r="X77" s="20"/>
      <c r="Y77" s="19"/>
      <c r="Z77" s="22">
        <v>25471500</v>
      </c>
    </row>
    <row r="78" spans="1:26" ht="13.5" hidden="1">
      <c r="A78" s="37" t="s">
        <v>32</v>
      </c>
      <c r="B78" s="18">
        <v>69372630</v>
      </c>
      <c r="C78" s="18"/>
      <c r="D78" s="19">
        <v>84604804</v>
      </c>
      <c r="E78" s="20">
        <v>84604804</v>
      </c>
      <c r="F78" s="20">
        <v>6594471</v>
      </c>
      <c r="G78" s="20">
        <v>6790762</v>
      </c>
      <c r="H78" s="20">
        <v>7682050</v>
      </c>
      <c r="I78" s="20">
        <v>21067283</v>
      </c>
      <c r="J78" s="20">
        <v>7915811</v>
      </c>
      <c r="K78" s="20">
        <v>5991934</v>
      </c>
      <c r="L78" s="20">
        <v>6878513</v>
      </c>
      <c r="M78" s="20">
        <v>20786258</v>
      </c>
      <c r="N78" s="20"/>
      <c r="O78" s="20"/>
      <c r="P78" s="20"/>
      <c r="Q78" s="20"/>
      <c r="R78" s="20"/>
      <c r="S78" s="20"/>
      <c r="T78" s="20"/>
      <c r="U78" s="20"/>
      <c r="V78" s="20">
        <v>41853541</v>
      </c>
      <c r="W78" s="20">
        <v>49272104</v>
      </c>
      <c r="X78" s="20"/>
      <c r="Y78" s="19"/>
      <c r="Z78" s="22">
        <v>84604804</v>
      </c>
    </row>
    <row r="79" spans="1:26" ht="13.5" hidden="1">
      <c r="A79" s="38" t="s">
        <v>113</v>
      </c>
      <c r="B79" s="18">
        <v>44872955</v>
      </c>
      <c r="C79" s="18"/>
      <c r="D79" s="19">
        <v>54577245</v>
      </c>
      <c r="E79" s="20">
        <v>54577245</v>
      </c>
      <c r="F79" s="20">
        <v>4159430</v>
      </c>
      <c r="G79" s="20">
        <v>4717913</v>
      </c>
      <c r="H79" s="20">
        <v>4837525</v>
      </c>
      <c r="I79" s="20">
        <v>13714868</v>
      </c>
      <c r="J79" s="20">
        <v>5082830</v>
      </c>
      <c r="K79" s="20">
        <v>3656136</v>
      </c>
      <c r="L79" s="20">
        <v>4697310</v>
      </c>
      <c r="M79" s="20">
        <v>13436276</v>
      </c>
      <c r="N79" s="20"/>
      <c r="O79" s="20"/>
      <c r="P79" s="20"/>
      <c r="Q79" s="20"/>
      <c r="R79" s="20"/>
      <c r="S79" s="20"/>
      <c r="T79" s="20"/>
      <c r="U79" s="20"/>
      <c r="V79" s="20">
        <v>27151144</v>
      </c>
      <c r="W79" s="20">
        <v>34717440</v>
      </c>
      <c r="X79" s="20"/>
      <c r="Y79" s="19"/>
      <c r="Z79" s="22">
        <v>54577245</v>
      </c>
    </row>
    <row r="80" spans="1:26" ht="13.5" hidden="1">
      <c r="A80" s="38" t="s">
        <v>114</v>
      </c>
      <c r="B80" s="18">
        <v>8826526</v>
      </c>
      <c r="C80" s="18"/>
      <c r="D80" s="19">
        <v>10777699</v>
      </c>
      <c r="E80" s="20">
        <v>10777699</v>
      </c>
      <c r="F80" s="20">
        <v>556575</v>
      </c>
      <c r="G80" s="20">
        <v>517781</v>
      </c>
      <c r="H80" s="20">
        <v>598937</v>
      </c>
      <c r="I80" s="20">
        <v>1673293</v>
      </c>
      <c r="J80" s="20">
        <v>720999</v>
      </c>
      <c r="K80" s="20">
        <v>623980</v>
      </c>
      <c r="L80" s="20">
        <v>665288</v>
      </c>
      <c r="M80" s="20">
        <v>2010267</v>
      </c>
      <c r="N80" s="20"/>
      <c r="O80" s="20"/>
      <c r="P80" s="20"/>
      <c r="Q80" s="20"/>
      <c r="R80" s="20"/>
      <c r="S80" s="20"/>
      <c r="T80" s="20"/>
      <c r="U80" s="20"/>
      <c r="V80" s="20">
        <v>3683560</v>
      </c>
      <c r="W80" s="20">
        <v>4929734</v>
      </c>
      <c r="X80" s="20"/>
      <c r="Y80" s="19"/>
      <c r="Z80" s="22">
        <v>10777699</v>
      </c>
    </row>
    <row r="81" spans="1:26" ht="13.5" hidden="1">
      <c r="A81" s="38" t="s">
        <v>115</v>
      </c>
      <c r="B81" s="18">
        <v>10270071</v>
      </c>
      <c r="C81" s="18"/>
      <c r="D81" s="19">
        <v>12338316</v>
      </c>
      <c r="E81" s="20">
        <v>12338316</v>
      </c>
      <c r="F81" s="20">
        <v>624858</v>
      </c>
      <c r="G81" s="20">
        <v>577350</v>
      </c>
      <c r="H81" s="20">
        <v>636880</v>
      </c>
      <c r="I81" s="20">
        <v>1839088</v>
      </c>
      <c r="J81" s="20">
        <v>740670</v>
      </c>
      <c r="K81" s="20">
        <v>640361</v>
      </c>
      <c r="L81" s="20">
        <v>665970</v>
      </c>
      <c r="M81" s="20">
        <v>2047001</v>
      </c>
      <c r="N81" s="20"/>
      <c r="O81" s="20"/>
      <c r="P81" s="20"/>
      <c r="Q81" s="20"/>
      <c r="R81" s="20"/>
      <c r="S81" s="20"/>
      <c r="T81" s="20"/>
      <c r="U81" s="20"/>
      <c r="V81" s="20">
        <v>3886089</v>
      </c>
      <c r="W81" s="20">
        <v>6169158</v>
      </c>
      <c r="X81" s="20"/>
      <c r="Y81" s="19"/>
      <c r="Z81" s="22">
        <v>12338316</v>
      </c>
    </row>
    <row r="82" spans="1:26" ht="13.5" hidden="1">
      <c r="A82" s="38" t="s">
        <v>116</v>
      </c>
      <c r="B82" s="18">
        <v>5386258</v>
      </c>
      <c r="C82" s="18"/>
      <c r="D82" s="19">
        <v>6885540</v>
      </c>
      <c r="E82" s="20">
        <v>6885540</v>
      </c>
      <c r="F82" s="20">
        <v>376553</v>
      </c>
      <c r="G82" s="20">
        <v>339585</v>
      </c>
      <c r="H82" s="20">
        <v>395333</v>
      </c>
      <c r="I82" s="20">
        <v>1111471</v>
      </c>
      <c r="J82" s="20">
        <v>432996</v>
      </c>
      <c r="K82" s="20">
        <v>385924</v>
      </c>
      <c r="L82" s="20">
        <v>392093</v>
      </c>
      <c r="M82" s="20">
        <v>1211013</v>
      </c>
      <c r="N82" s="20"/>
      <c r="O82" s="20"/>
      <c r="P82" s="20"/>
      <c r="Q82" s="20"/>
      <c r="R82" s="20"/>
      <c r="S82" s="20"/>
      <c r="T82" s="20"/>
      <c r="U82" s="20"/>
      <c r="V82" s="20">
        <v>2322484</v>
      </c>
      <c r="W82" s="20">
        <v>3442770</v>
      </c>
      <c r="X82" s="20"/>
      <c r="Y82" s="19"/>
      <c r="Z82" s="22">
        <v>6885540</v>
      </c>
    </row>
    <row r="83" spans="1:26" ht="13.5" hidden="1">
      <c r="A83" s="38" t="s">
        <v>117</v>
      </c>
      <c r="B83" s="18">
        <v>16820</v>
      </c>
      <c r="C83" s="18"/>
      <c r="D83" s="19">
        <v>26004</v>
      </c>
      <c r="E83" s="20">
        <v>26004</v>
      </c>
      <c r="F83" s="20">
        <v>877055</v>
      </c>
      <c r="G83" s="20">
        <v>638133</v>
      </c>
      <c r="H83" s="20">
        <v>1213375</v>
      </c>
      <c r="I83" s="20">
        <v>2728563</v>
      </c>
      <c r="J83" s="20">
        <v>938316</v>
      </c>
      <c r="K83" s="20">
        <v>685533</v>
      </c>
      <c r="L83" s="20">
        <v>457852</v>
      </c>
      <c r="M83" s="20">
        <v>2081701</v>
      </c>
      <c r="N83" s="20"/>
      <c r="O83" s="20"/>
      <c r="P83" s="20"/>
      <c r="Q83" s="20"/>
      <c r="R83" s="20"/>
      <c r="S83" s="20"/>
      <c r="T83" s="20"/>
      <c r="U83" s="20"/>
      <c r="V83" s="20">
        <v>4810264</v>
      </c>
      <c r="W83" s="20">
        <v>13002</v>
      </c>
      <c r="X83" s="20"/>
      <c r="Y83" s="19"/>
      <c r="Z83" s="22">
        <v>26004</v>
      </c>
    </row>
    <row r="84" spans="1:26" ht="13.5" hidden="1">
      <c r="A84" s="39" t="s">
        <v>118</v>
      </c>
      <c r="B84" s="27">
        <v>1156331</v>
      </c>
      <c r="C84" s="27"/>
      <c r="D84" s="28">
        <v>1635000</v>
      </c>
      <c r="E84" s="29">
        <v>1635000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817500</v>
      </c>
      <c r="X84" s="29"/>
      <c r="Y84" s="28"/>
      <c r="Z84" s="30">
        <v>1635000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621345</v>
      </c>
      <c r="C6" s="18">
        <v>0</v>
      </c>
      <c r="D6" s="63">
        <v>510480</v>
      </c>
      <c r="E6" s="64">
        <v>510480</v>
      </c>
      <c r="F6" s="64">
        <v>305226</v>
      </c>
      <c r="G6" s="64">
        <v>30950</v>
      </c>
      <c r="H6" s="64">
        <v>33693</v>
      </c>
      <c r="I6" s="64">
        <v>369869</v>
      </c>
      <c r="J6" s="64">
        <v>28514</v>
      </c>
      <c r="K6" s="64">
        <v>29320</v>
      </c>
      <c r="L6" s="64">
        <v>41587</v>
      </c>
      <c r="M6" s="64">
        <v>99421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469290</v>
      </c>
      <c r="W6" s="64">
        <v>255240</v>
      </c>
      <c r="X6" s="64">
        <v>214050</v>
      </c>
      <c r="Y6" s="65">
        <v>83.86</v>
      </c>
      <c r="Z6" s="66">
        <v>510480</v>
      </c>
    </row>
    <row r="7" spans="1:26" ht="13.5">
      <c r="A7" s="62" t="s">
        <v>33</v>
      </c>
      <c r="B7" s="18">
        <v>484647</v>
      </c>
      <c r="C7" s="18">
        <v>0</v>
      </c>
      <c r="D7" s="63">
        <v>500000</v>
      </c>
      <c r="E7" s="64">
        <v>500000</v>
      </c>
      <c r="F7" s="64">
        <v>42636</v>
      </c>
      <c r="G7" s="64">
        <v>82879</v>
      </c>
      <c r="H7" s="64">
        <v>72705</v>
      </c>
      <c r="I7" s="64">
        <v>198220</v>
      </c>
      <c r="J7" s="64">
        <v>177368</v>
      </c>
      <c r="K7" s="64">
        <v>120802</v>
      </c>
      <c r="L7" s="64">
        <v>114834</v>
      </c>
      <c r="M7" s="64">
        <v>413004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611224</v>
      </c>
      <c r="W7" s="64">
        <v>250000</v>
      </c>
      <c r="X7" s="64">
        <v>361224</v>
      </c>
      <c r="Y7" s="65">
        <v>144.49</v>
      </c>
      <c r="Z7" s="66">
        <v>500000</v>
      </c>
    </row>
    <row r="8" spans="1:26" ht="13.5">
      <c r="A8" s="62" t="s">
        <v>34</v>
      </c>
      <c r="B8" s="18">
        <v>88328070</v>
      </c>
      <c r="C8" s="18">
        <v>0</v>
      </c>
      <c r="D8" s="63">
        <v>91288580</v>
      </c>
      <c r="E8" s="64">
        <v>91288580</v>
      </c>
      <c r="F8" s="64">
        <v>22456853</v>
      </c>
      <c r="G8" s="64">
        <v>4040512</v>
      </c>
      <c r="H8" s="64">
        <v>5377360</v>
      </c>
      <c r="I8" s="64">
        <v>31874725</v>
      </c>
      <c r="J8" s="64">
        <v>5197756</v>
      </c>
      <c r="K8" s="64">
        <v>5480161</v>
      </c>
      <c r="L8" s="64">
        <v>21636570</v>
      </c>
      <c r="M8" s="64">
        <v>32314487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64189212</v>
      </c>
      <c r="W8" s="64">
        <v>45644290</v>
      </c>
      <c r="X8" s="64">
        <v>18544922</v>
      </c>
      <c r="Y8" s="65">
        <v>40.63</v>
      </c>
      <c r="Z8" s="66">
        <v>91288580</v>
      </c>
    </row>
    <row r="9" spans="1:26" ht="13.5">
      <c r="A9" s="62" t="s">
        <v>35</v>
      </c>
      <c r="B9" s="18">
        <v>20190775</v>
      </c>
      <c r="C9" s="18">
        <v>0</v>
      </c>
      <c r="D9" s="63">
        <v>15866000</v>
      </c>
      <c r="E9" s="64">
        <v>15866000</v>
      </c>
      <c r="F9" s="64">
        <v>7739359</v>
      </c>
      <c r="G9" s="64">
        <v>251226</v>
      </c>
      <c r="H9" s="64">
        <v>1907893</v>
      </c>
      <c r="I9" s="64">
        <v>9898478</v>
      </c>
      <c r="J9" s="64">
        <v>2070421</v>
      </c>
      <c r="K9" s="64">
        <v>801594</v>
      </c>
      <c r="L9" s="64">
        <v>726039</v>
      </c>
      <c r="M9" s="64">
        <v>3598054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13496532</v>
      </c>
      <c r="W9" s="64">
        <v>7933000</v>
      </c>
      <c r="X9" s="64">
        <v>5563532</v>
      </c>
      <c r="Y9" s="65">
        <v>70.13</v>
      </c>
      <c r="Z9" s="66">
        <v>15866000</v>
      </c>
    </row>
    <row r="10" spans="1:26" ht="25.5">
      <c r="A10" s="67" t="s">
        <v>105</v>
      </c>
      <c r="B10" s="68">
        <f>SUM(B5:B9)</f>
        <v>109624837</v>
      </c>
      <c r="C10" s="68">
        <f>SUM(C5:C9)</f>
        <v>0</v>
      </c>
      <c r="D10" s="69">
        <f aca="true" t="shared" si="0" ref="D10:Z10">SUM(D5:D9)</f>
        <v>108165060</v>
      </c>
      <c r="E10" s="70">
        <f t="shared" si="0"/>
        <v>108165060</v>
      </c>
      <c r="F10" s="70">
        <f t="shared" si="0"/>
        <v>30544074</v>
      </c>
      <c r="G10" s="70">
        <f t="shared" si="0"/>
        <v>4405567</v>
      </c>
      <c r="H10" s="70">
        <f t="shared" si="0"/>
        <v>7391651</v>
      </c>
      <c r="I10" s="70">
        <f t="shared" si="0"/>
        <v>42341292</v>
      </c>
      <c r="J10" s="70">
        <f t="shared" si="0"/>
        <v>7474059</v>
      </c>
      <c r="K10" s="70">
        <f t="shared" si="0"/>
        <v>6431877</v>
      </c>
      <c r="L10" s="70">
        <f t="shared" si="0"/>
        <v>22519030</v>
      </c>
      <c r="M10" s="70">
        <f t="shared" si="0"/>
        <v>36424966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78766258</v>
      </c>
      <c r="W10" s="70">
        <f t="shared" si="0"/>
        <v>54082530</v>
      </c>
      <c r="X10" s="70">
        <f t="shared" si="0"/>
        <v>24683728</v>
      </c>
      <c r="Y10" s="71">
        <f>+IF(W10&lt;&gt;0,(X10/W10)*100,0)</f>
        <v>45.6408529704509</v>
      </c>
      <c r="Z10" s="72">
        <f t="shared" si="0"/>
        <v>108165060</v>
      </c>
    </row>
    <row r="11" spans="1:26" ht="13.5">
      <c r="A11" s="62" t="s">
        <v>36</v>
      </c>
      <c r="B11" s="18">
        <v>52276396</v>
      </c>
      <c r="C11" s="18">
        <v>0</v>
      </c>
      <c r="D11" s="63">
        <v>54967900</v>
      </c>
      <c r="E11" s="64">
        <v>54967900</v>
      </c>
      <c r="F11" s="64">
        <v>4502601</v>
      </c>
      <c r="G11" s="64">
        <v>3762373</v>
      </c>
      <c r="H11" s="64">
        <v>6103831</v>
      </c>
      <c r="I11" s="64">
        <v>14368805</v>
      </c>
      <c r="J11" s="64">
        <v>4621290</v>
      </c>
      <c r="K11" s="64">
        <v>4545391</v>
      </c>
      <c r="L11" s="64">
        <v>4791318</v>
      </c>
      <c r="M11" s="64">
        <v>13957999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28326804</v>
      </c>
      <c r="W11" s="64">
        <v>27483950</v>
      </c>
      <c r="X11" s="64">
        <v>842854</v>
      </c>
      <c r="Y11" s="65">
        <v>3.07</v>
      </c>
      <c r="Z11" s="66">
        <v>54967900</v>
      </c>
    </row>
    <row r="12" spans="1:26" ht="13.5">
      <c r="A12" s="62" t="s">
        <v>37</v>
      </c>
      <c r="B12" s="18">
        <v>3979297</v>
      </c>
      <c r="C12" s="18">
        <v>0</v>
      </c>
      <c r="D12" s="63">
        <v>4739740</v>
      </c>
      <c r="E12" s="64">
        <v>4739740</v>
      </c>
      <c r="F12" s="64">
        <v>330846</v>
      </c>
      <c r="G12" s="64">
        <v>334702</v>
      </c>
      <c r="H12" s="64">
        <v>331401</v>
      </c>
      <c r="I12" s="64">
        <v>996949</v>
      </c>
      <c r="J12" s="64">
        <v>312127</v>
      </c>
      <c r="K12" s="64">
        <v>345584</v>
      </c>
      <c r="L12" s="64">
        <v>334674</v>
      </c>
      <c r="M12" s="64">
        <v>992385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1989334</v>
      </c>
      <c r="W12" s="64">
        <v>2369870</v>
      </c>
      <c r="X12" s="64">
        <v>-380536</v>
      </c>
      <c r="Y12" s="65">
        <v>-16.06</v>
      </c>
      <c r="Z12" s="66">
        <v>4739740</v>
      </c>
    </row>
    <row r="13" spans="1:26" ht="13.5">
      <c r="A13" s="62" t="s">
        <v>106</v>
      </c>
      <c r="B13" s="18">
        <v>2410105</v>
      </c>
      <c r="C13" s="18">
        <v>0</v>
      </c>
      <c r="D13" s="63">
        <v>2558390</v>
      </c>
      <c r="E13" s="64">
        <v>2558390</v>
      </c>
      <c r="F13" s="64">
        <v>0</v>
      </c>
      <c r="G13" s="64">
        <v>0</v>
      </c>
      <c r="H13" s="64">
        <v>0</v>
      </c>
      <c r="I13" s="64">
        <v>0</v>
      </c>
      <c r="J13" s="64">
        <v>669957</v>
      </c>
      <c r="K13" s="64">
        <v>167490</v>
      </c>
      <c r="L13" s="64">
        <v>167490</v>
      </c>
      <c r="M13" s="64">
        <v>1004937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1004937</v>
      </c>
      <c r="W13" s="64">
        <v>1279195</v>
      </c>
      <c r="X13" s="64">
        <v>-274258</v>
      </c>
      <c r="Y13" s="65">
        <v>-21.44</v>
      </c>
      <c r="Z13" s="66">
        <v>2558390</v>
      </c>
    </row>
    <row r="14" spans="1:26" ht="13.5">
      <c r="A14" s="62" t="s">
        <v>38</v>
      </c>
      <c r="B14" s="18">
        <v>1392466</v>
      </c>
      <c r="C14" s="18">
        <v>0</v>
      </c>
      <c r="D14" s="63">
        <v>1263100</v>
      </c>
      <c r="E14" s="64">
        <v>1263100</v>
      </c>
      <c r="F14" s="64">
        <v>0</v>
      </c>
      <c r="G14" s="64">
        <v>0</v>
      </c>
      <c r="H14" s="64">
        <v>6387</v>
      </c>
      <c r="I14" s="64">
        <v>6387</v>
      </c>
      <c r="J14" s="64">
        <v>7442</v>
      </c>
      <c r="K14" s="64">
        <v>9145</v>
      </c>
      <c r="L14" s="64">
        <v>95500</v>
      </c>
      <c r="M14" s="64">
        <v>112087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118474</v>
      </c>
      <c r="W14" s="64">
        <v>631550</v>
      </c>
      <c r="X14" s="64">
        <v>-513076</v>
      </c>
      <c r="Y14" s="65">
        <v>-81.24</v>
      </c>
      <c r="Z14" s="66">
        <v>1263100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2031225</v>
      </c>
      <c r="C16" s="18">
        <v>0</v>
      </c>
      <c r="D16" s="63">
        <v>0</v>
      </c>
      <c r="E16" s="64">
        <v>0</v>
      </c>
      <c r="F16" s="64">
        <v>76882</v>
      </c>
      <c r="G16" s="64">
        <v>680368</v>
      </c>
      <c r="H16" s="64">
        <v>522591</v>
      </c>
      <c r="I16" s="64">
        <v>1279841</v>
      </c>
      <c r="J16" s="64">
        <v>-324232</v>
      </c>
      <c r="K16" s="64">
        <v>126743</v>
      </c>
      <c r="L16" s="64">
        <v>496723</v>
      </c>
      <c r="M16" s="64">
        <v>299234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1579075</v>
      </c>
      <c r="W16" s="64">
        <v>0</v>
      </c>
      <c r="X16" s="64">
        <v>1579075</v>
      </c>
      <c r="Y16" s="65">
        <v>0</v>
      </c>
      <c r="Z16" s="66">
        <v>0</v>
      </c>
    </row>
    <row r="17" spans="1:26" ht="13.5">
      <c r="A17" s="62" t="s">
        <v>41</v>
      </c>
      <c r="B17" s="18">
        <v>45480080</v>
      </c>
      <c r="C17" s="18">
        <v>0</v>
      </c>
      <c r="D17" s="63">
        <v>48505040</v>
      </c>
      <c r="E17" s="64">
        <v>48505040</v>
      </c>
      <c r="F17" s="64">
        <v>1594877</v>
      </c>
      <c r="G17" s="64">
        <v>3284635</v>
      </c>
      <c r="H17" s="64">
        <v>4735855</v>
      </c>
      <c r="I17" s="64">
        <v>9615367</v>
      </c>
      <c r="J17" s="64">
        <v>6872005</v>
      </c>
      <c r="K17" s="64">
        <v>5921329</v>
      </c>
      <c r="L17" s="64">
        <v>6170415</v>
      </c>
      <c r="M17" s="64">
        <v>18963749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28579116</v>
      </c>
      <c r="W17" s="64">
        <v>24252520</v>
      </c>
      <c r="X17" s="64">
        <v>4326596</v>
      </c>
      <c r="Y17" s="65">
        <v>17.84</v>
      </c>
      <c r="Z17" s="66">
        <v>48505040</v>
      </c>
    </row>
    <row r="18" spans="1:26" ht="13.5">
      <c r="A18" s="74" t="s">
        <v>42</v>
      </c>
      <c r="B18" s="75">
        <f>SUM(B11:B17)</f>
        <v>107569569</v>
      </c>
      <c r="C18" s="75">
        <f>SUM(C11:C17)</f>
        <v>0</v>
      </c>
      <c r="D18" s="76">
        <f aca="true" t="shared" si="1" ref="D18:Z18">SUM(D11:D17)</f>
        <v>112034170</v>
      </c>
      <c r="E18" s="77">
        <f t="shared" si="1"/>
        <v>112034170</v>
      </c>
      <c r="F18" s="77">
        <f t="shared" si="1"/>
        <v>6505206</v>
      </c>
      <c r="G18" s="77">
        <f t="shared" si="1"/>
        <v>8062078</v>
      </c>
      <c r="H18" s="77">
        <f t="shared" si="1"/>
        <v>11700065</v>
      </c>
      <c r="I18" s="77">
        <f t="shared" si="1"/>
        <v>26267349</v>
      </c>
      <c r="J18" s="77">
        <f t="shared" si="1"/>
        <v>12158589</v>
      </c>
      <c r="K18" s="77">
        <f t="shared" si="1"/>
        <v>11115682</v>
      </c>
      <c r="L18" s="77">
        <f t="shared" si="1"/>
        <v>12056120</v>
      </c>
      <c r="M18" s="77">
        <f t="shared" si="1"/>
        <v>35330391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61597740</v>
      </c>
      <c r="W18" s="77">
        <f t="shared" si="1"/>
        <v>56017085</v>
      </c>
      <c r="X18" s="77">
        <f t="shared" si="1"/>
        <v>5580655</v>
      </c>
      <c r="Y18" s="71">
        <f>+IF(W18&lt;&gt;0,(X18/W18)*100,0)</f>
        <v>9.962415930782546</v>
      </c>
      <c r="Z18" s="78">
        <f t="shared" si="1"/>
        <v>112034170</v>
      </c>
    </row>
    <row r="19" spans="1:26" ht="13.5">
      <c r="A19" s="74" t="s">
        <v>43</v>
      </c>
      <c r="B19" s="79">
        <f>+B10-B18</f>
        <v>2055268</v>
      </c>
      <c r="C19" s="79">
        <f>+C10-C18</f>
        <v>0</v>
      </c>
      <c r="D19" s="80">
        <f aca="true" t="shared" si="2" ref="D19:Z19">+D10-D18</f>
        <v>-3869110</v>
      </c>
      <c r="E19" s="81">
        <f t="shared" si="2"/>
        <v>-3869110</v>
      </c>
      <c r="F19" s="81">
        <f t="shared" si="2"/>
        <v>24038868</v>
      </c>
      <c r="G19" s="81">
        <f t="shared" si="2"/>
        <v>-3656511</v>
      </c>
      <c r="H19" s="81">
        <f t="shared" si="2"/>
        <v>-4308414</v>
      </c>
      <c r="I19" s="81">
        <f t="shared" si="2"/>
        <v>16073943</v>
      </c>
      <c r="J19" s="81">
        <f t="shared" si="2"/>
        <v>-4684530</v>
      </c>
      <c r="K19" s="81">
        <f t="shared" si="2"/>
        <v>-4683805</v>
      </c>
      <c r="L19" s="81">
        <f t="shared" si="2"/>
        <v>10462910</v>
      </c>
      <c r="M19" s="81">
        <f t="shared" si="2"/>
        <v>1094575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17168518</v>
      </c>
      <c r="W19" s="81">
        <f>IF(E10=E18,0,W10-W18)</f>
        <v>-1934555</v>
      </c>
      <c r="X19" s="81">
        <f t="shared" si="2"/>
        <v>19103073</v>
      </c>
      <c r="Y19" s="82">
        <f>+IF(W19&lt;&gt;0,(X19/W19)*100,0)</f>
        <v>-987.4660063942354</v>
      </c>
      <c r="Z19" s="83">
        <f t="shared" si="2"/>
        <v>-3869110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2055268</v>
      </c>
      <c r="C22" s="90">
        <f>SUM(C19:C21)</f>
        <v>0</v>
      </c>
      <c r="D22" s="91">
        <f aca="true" t="shared" si="3" ref="D22:Z22">SUM(D19:D21)</f>
        <v>-3869110</v>
      </c>
      <c r="E22" s="92">
        <f t="shared" si="3"/>
        <v>-3869110</v>
      </c>
      <c r="F22" s="92">
        <f t="shared" si="3"/>
        <v>24038868</v>
      </c>
      <c r="G22" s="92">
        <f t="shared" si="3"/>
        <v>-3656511</v>
      </c>
      <c r="H22" s="92">
        <f t="shared" si="3"/>
        <v>-4308414</v>
      </c>
      <c r="I22" s="92">
        <f t="shared" si="3"/>
        <v>16073943</v>
      </c>
      <c r="J22" s="92">
        <f t="shared" si="3"/>
        <v>-4684530</v>
      </c>
      <c r="K22" s="92">
        <f t="shared" si="3"/>
        <v>-4683805</v>
      </c>
      <c r="L22" s="92">
        <f t="shared" si="3"/>
        <v>10462910</v>
      </c>
      <c r="M22" s="92">
        <f t="shared" si="3"/>
        <v>1094575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17168518</v>
      </c>
      <c r="W22" s="92">
        <f t="shared" si="3"/>
        <v>-1934555</v>
      </c>
      <c r="X22" s="92">
        <f t="shared" si="3"/>
        <v>19103073</v>
      </c>
      <c r="Y22" s="93">
        <f>+IF(W22&lt;&gt;0,(X22/W22)*100,0)</f>
        <v>-987.4660063942354</v>
      </c>
      <c r="Z22" s="94">
        <f t="shared" si="3"/>
        <v>-3869110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2055268</v>
      </c>
      <c r="C24" s="79">
        <f>SUM(C22:C23)</f>
        <v>0</v>
      </c>
      <c r="D24" s="80">
        <f aca="true" t="shared" si="4" ref="D24:Z24">SUM(D22:D23)</f>
        <v>-3869110</v>
      </c>
      <c r="E24" s="81">
        <f t="shared" si="4"/>
        <v>-3869110</v>
      </c>
      <c r="F24" s="81">
        <f t="shared" si="4"/>
        <v>24038868</v>
      </c>
      <c r="G24" s="81">
        <f t="shared" si="4"/>
        <v>-3656511</v>
      </c>
      <c r="H24" s="81">
        <f t="shared" si="4"/>
        <v>-4308414</v>
      </c>
      <c r="I24" s="81">
        <f t="shared" si="4"/>
        <v>16073943</v>
      </c>
      <c r="J24" s="81">
        <f t="shared" si="4"/>
        <v>-4684530</v>
      </c>
      <c r="K24" s="81">
        <f t="shared" si="4"/>
        <v>-4683805</v>
      </c>
      <c r="L24" s="81">
        <f t="shared" si="4"/>
        <v>10462910</v>
      </c>
      <c r="M24" s="81">
        <f t="shared" si="4"/>
        <v>1094575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17168518</v>
      </c>
      <c r="W24" s="81">
        <f t="shared" si="4"/>
        <v>-1934555</v>
      </c>
      <c r="X24" s="81">
        <f t="shared" si="4"/>
        <v>19103073</v>
      </c>
      <c r="Y24" s="82">
        <f>+IF(W24&lt;&gt;0,(X24/W24)*100,0)</f>
        <v>-987.4660063942354</v>
      </c>
      <c r="Z24" s="83">
        <f t="shared" si="4"/>
        <v>-3869110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1445304</v>
      </c>
      <c r="C27" s="21">
        <v>0</v>
      </c>
      <c r="D27" s="103">
        <v>17692000</v>
      </c>
      <c r="E27" s="104">
        <v>17692000</v>
      </c>
      <c r="F27" s="104">
        <v>0</v>
      </c>
      <c r="G27" s="104">
        <v>10711</v>
      </c>
      <c r="H27" s="104">
        <v>522661</v>
      </c>
      <c r="I27" s="104">
        <v>533372</v>
      </c>
      <c r="J27" s="104">
        <v>255044</v>
      </c>
      <c r="K27" s="104">
        <v>105681</v>
      </c>
      <c r="L27" s="104">
        <v>50020</v>
      </c>
      <c r="M27" s="104">
        <v>410745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944117</v>
      </c>
      <c r="W27" s="104">
        <v>8846000</v>
      </c>
      <c r="X27" s="104">
        <v>-7901883</v>
      </c>
      <c r="Y27" s="105">
        <v>-89.33</v>
      </c>
      <c r="Z27" s="106">
        <v>17692000</v>
      </c>
    </row>
    <row r="28" spans="1:26" ht="13.5">
      <c r="A28" s="107" t="s">
        <v>44</v>
      </c>
      <c r="B28" s="18">
        <v>139790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50020</v>
      </c>
      <c r="M29" s="64">
        <v>50020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50020</v>
      </c>
      <c r="W29" s="64">
        <v>0</v>
      </c>
      <c r="X29" s="64">
        <v>50020</v>
      </c>
      <c r="Y29" s="65">
        <v>0</v>
      </c>
      <c r="Z29" s="66">
        <v>0</v>
      </c>
    </row>
    <row r="30" spans="1:26" ht="13.5">
      <c r="A30" s="62" t="s">
        <v>48</v>
      </c>
      <c r="B30" s="18">
        <v>821872</v>
      </c>
      <c r="C30" s="18">
        <v>0</v>
      </c>
      <c r="D30" s="63">
        <v>15300000</v>
      </c>
      <c r="E30" s="64">
        <v>15300000</v>
      </c>
      <c r="F30" s="64">
        <v>0</v>
      </c>
      <c r="G30" s="64">
        <v>0</v>
      </c>
      <c r="H30" s="64">
        <v>515183</v>
      </c>
      <c r="I30" s="64">
        <v>515183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515183</v>
      </c>
      <c r="W30" s="64">
        <v>7650000</v>
      </c>
      <c r="X30" s="64">
        <v>-7134817</v>
      </c>
      <c r="Y30" s="65">
        <v>-93.27</v>
      </c>
      <c r="Z30" s="66">
        <v>15300000</v>
      </c>
    </row>
    <row r="31" spans="1:26" ht="13.5">
      <c r="A31" s="62" t="s">
        <v>49</v>
      </c>
      <c r="B31" s="18">
        <v>483642</v>
      </c>
      <c r="C31" s="18">
        <v>0</v>
      </c>
      <c r="D31" s="63">
        <v>2392000</v>
      </c>
      <c r="E31" s="64">
        <v>2392000</v>
      </c>
      <c r="F31" s="64">
        <v>0</v>
      </c>
      <c r="G31" s="64">
        <v>10711</v>
      </c>
      <c r="H31" s="64">
        <v>7478</v>
      </c>
      <c r="I31" s="64">
        <v>18189</v>
      </c>
      <c r="J31" s="64">
        <v>255044</v>
      </c>
      <c r="K31" s="64">
        <v>105681</v>
      </c>
      <c r="L31" s="64">
        <v>0</v>
      </c>
      <c r="M31" s="64">
        <v>360725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378914</v>
      </c>
      <c r="W31" s="64">
        <v>1196000</v>
      </c>
      <c r="X31" s="64">
        <v>-817086</v>
      </c>
      <c r="Y31" s="65">
        <v>-68.32</v>
      </c>
      <c r="Z31" s="66">
        <v>2392000</v>
      </c>
    </row>
    <row r="32" spans="1:26" ht="13.5">
      <c r="A32" s="74" t="s">
        <v>50</v>
      </c>
      <c r="B32" s="21">
        <f>SUM(B28:B31)</f>
        <v>1445304</v>
      </c>
      <c r="C32" s="21">
        <f>SUM(C28:C31)</f>
        <v>0</v>
      </c>
      <c r="D32" s="103">
        <f aca="true" t="shared" si="5" ref="D32:Z32">SUM(D28:D31)</f>
        <v>17692000</v>
      </c>
      <c r="E32" s="104">
        <f t="shared" si="5"/>
        <v>17692000</v>
      </c>
      <c r="F32" s="104">
        <f t="shared" si="5"/>
        <v>0</v>
      </c>
      <c r="G32" s="104">
        <f t="shared" si="5"/>
        <v>10711</v>
      </c>
      <c r="H32" s="104">
        <f t="shared" si="5"/>
        <v>522661</v>
      </c>
      <c r="I32" s="104">
        <f t="shared" si="5"/>
        <v>533372</v>
      </c>
      <c r="J32" s="104">
        <f t="shared" si="5"/>
        <v>255044</v>
      </c>
      <c r="K32" s="104">
        <f t="shared" si="5"/>
        <v>105681</v>
      </c>
      <c r="L32" s="104">
        <f t="shared" si="5"/>
        <v>50020</v>
      </c>
      <c r="M32" s="104">
        <f t="shared" si="5"/>
        <v>410745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944117</v>
      </c>
      <c r="W32" s="104">
        <f t="shared" si="5"/>
        <v>8846000</v>
      </c>
      <c r="X32" s="104">
        <f t="shared" si="5"/>
        <v>-7901883</v>
      </c>
      <c r="Y32" s="105">
        <f>+IF(W32&lt;&gt;0,(X32/W32)*100,0)</f>
        <v>-89.3271874293466</v>
      </c>
      <c r="Z32" s="106">
        <f t="shared" si="5"/>
        <v>17692000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17266812</v>
      </c>
      <c r="C35" s="18">
        <v>0</v>
      </c>
      <c r="D35" s="63">
        <v>5649919</v>
      </c>
      <c r="E35" s="64">
        <v>5649919</v>
      </c>
      <c r="F35" s="64">
        <v>21737486</v>
      </c>
      <c r="G35" s="64">
        <v>8138598</v>
      </c>
      <c r="H35" s="64">
        <v>-988681</v>
      </c>
      <c r="I35" s="64">
        <v>-988681</v>
      </c>
      <c r="J35" s="64">
        <v>38330929</v>
      </c>
      <c r="K35" s="64">
        <v>29553372</v>
      </c>
      <c r="L35" s="64">
        <v>35422775</v>
      </c>
      <c r="M35" s="64">
        <v>35422775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35422775</v>
      </c>
      <c r="W35" s="64">
        <v>2824960</v>
      </c>
      <c r="X35" s="64">
        <v>32597815</v>
      </c>
      <c r="Y35" s="65">
        <v>1153.92</v>
      </c>
      <c r="Z35" s="66">
        <v>5649919</v>
      </c>
    </row>
    <row r="36" spans="1:26" ht="13.5">
      <c r="A36" s="62" t="s">
        <v>53</v>
      </c>
      <c r="B36" s="18">
        <v>36221703</v>
      </c>
      <c r="C36" s="18">
        <v>0</v>
      </c>
      <c r="D36" s="63">
        <v>51373113</v>
      </c>
      <c r="E36" s="64">
        <v>51373113</v>
      </c>
      <c r="F36" s="64">
        <v>0</v>
      </c>
      <c r="G36" s="64">
        <v>10711</v>
      </c>
      <c r="H36" s="64">
        <v>7478</v>
      </c>
      <c r="I36" s="64">
        <v>7478</v>
      </c>
      <c r="J36" s="64">
        <v>35049757</v>
      </c>
      <c r="K36" s="64">
        <v>35155438</v>
      </c>
      <c r="L36" s="64">
        <v>42153787</v>
      </c>
      <c r="M36" s="64">
        <v>42153787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42153787</v>
      </c>
      <c r="W36" s="64">
        <v>25686557</v>
      </c>
      <c r="X36" s="64">
        <v>16467230</v>
      </c>
      <c r="Y36" s="65">
        <v>64.11</v>
      </c>
      <c r="Z36" s="66">
        <v>51373113</v>
      </c>
    </row>
    <row r="37" spans="1:26" ht="13.5">
      <c r="A37" s="62" t="s">
        <v>54</v>
      </c>
      <c r="B37" s="18">
        <v>20417087</v>
      </c>
      <c r="C37" s="18">
        <v>0</v>
      </c>
      <c r="D37" s="63">
        <v>13372795</v>
      </c>
      <c r="E37" s="64">
        <v>13372795</v>
      </c>
      <c r="F37" s="64">
        <v>-50132</v>
      </c>
      <c r="G37" s="64">
        <v>-169257</v>
      </c>
      <c r="H37" s="64">
        <v>41251496</v>
      </c>
      <c r="I37" s="64">
        <v>41251496</v>
      </c>
      <c r="J37" s="64">
        <v>16093309</v>
      </c>
      <c r="K37" s="64">
        <v>15844512</v>
      </c>
      <c r="L37" s="64">
        <v>19859469</v>
      </c>
      <c r="M37" s="64">
        <v>19859469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19859469</v>
      </c>
      <c r="W37" s="64">
        <v>6686398</v>
      </c>
      <c r="X37" s="64">
        <v>13173071</v>
      </c>
      <c r="Y37" s="65">
        <v>197.01</v>
      </c>
      <c r="Z37" s="66">
        <v>13372795</v>
      </c>
    </row>
    <row r="38" spans="1:26" ht="13.5">
      <c r="A38" s="62" t="s">
        <v>55</v>
      </c>
      <c r="B38" s="18">
        <v>60322253</v>
      </c>
      <c r="C38" s="18">
        <v>0</v>
      </c>
      <c r="D38" s="63">
        <v>76196660</v>
      </c>
      <c r="E38" s="64">
        <v>76196660</v>
      </c>
      <c r="F38" s="64">
        <v>0</v>
      </c>
      <c r="G38" s="64">
        <v>0</v>
      </c>
      <c r="H38" s="64">
        <v>-45912</v>
      </c>
      <c r="I38" s="64">
        <v>-45912</v>
      </c>
      <c r="J38" s="64">
        <v>61874450</v>
      </c>
      <c r="K38" s="64">
        <v>61837625</v>
      </c>
      <c r="L38" s="64">
        <v>61865163</v>
      </c>
      <c r="M38" s="64">
        <v>61865163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61865163</v>
      </c>
      <c r="W38" s="64">
        <v>38098330</v>
      </c>
      <c r="X38" s="64">
        <v>23766833</v>
      </c>
      <c r="Y38" s="65">
        <v>62.38</v>
      </c>
      <c r="Z38" s="66">
        <v>76196660</v>
      </c>
    </row>
    <row r="39" spans="1:26" ht="13.5">
      <c r="A39" s="62" t="s">
        <v>56</v>
      </c>
      <c r="B39" s="18">
        <v>-27250825</v>
      </c>
      <c r="C39" s="18">
        <v>0</v>
      </c>
      <c r="D39" s="63">
        <v>-32546423</v>
      </c>
      <c r="E39" s="64">
        <v>-32546423</v>
      </c>
      <c r="F39" s="64">
        <v>21787618</v>
      </c>
      <c r="G39" s="64">
        <v>8318566</v>
      </c>
      <c r="H39" s="64">
        <v>-42186788</v>
      </c>
      <c r="I39" s="64">
        <v>-42186788</v>
      </c>
      <c r="J39" s="64">
        <v>-4587073</v>
      </c>
      <c r="K39" s="64">
        <v>-12973327</v>
      </c>
      <c r="L39" s="64">
        <v>-4148070</v>
      </c>
      <c r="M39" s="64">
        <v>-4148070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-4148070</v>
      </c>
      <c r="W39" s="64">
        <v>-16273212</v>
      </c>
      <c r="X39" s="64">
        <v>12125142</v>
      </c>
      <c r="Y39" s="65">
        <v>-74.51</v>
      </c>
      <c r="Z39" s="66">
        <v>-32546423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14484482</v>
      </c>
      <c r="C42" s="18">
        <v>0</v>
      </c>
      <c r="D42" s="63">
        <v>2588155</v>
      </c>
      <c r="E42" s="64">
        <v>2588155</v>
      </c>
      <c r="F42" s="64">
        <v>14371404</v>
      </c>
      <c r="G42" s="64">
        <v>8611728</v>
      </c>
      <c r="H42" s="64">
        <v>-5389586</v>
      </c>
      <c r="I42" s="64">
        <v>17593546</v>
      </c>
      <c r="J42" s="64">
        <v>2445384</v>
      </c>
      <c r="K42" s="64">
        <v>-9068751</v>
      </c>
      <c r="L42" s="64">
        <v>2408135</v>
      </c>
      <c r="M42" s="64">
        <v>-4215232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13378314</v>
      </c>
      <c r="W42" s="64">
        <v>19919055</v>
      </c>
      <c r="X42" s="64">
        <v>-6540741</v>
      </c>
      <c r="Y42" s="65">
        <v>-32.84</v>
      </c>
      <c r="Z42" s="66">
        <v>2588155</v>
      </c>
    </row>
    <row r="43" spans="1:26" ht="13.5">
      <c r="A43" s="62" t="s">
        <v>59</v>
      </c>
      <c r="B43" s="18">
        <v>616842</v>
      </c>
      <c r="C43" s="18">
        <v>0</v>
      </c>
      <c r="D43" s="63">
        <v>-15912974</v>
      </c>
      <c r="E43" s="64">
        <v>-15912974</v>
      </c>
      <c r="F43" s="64">
        <v>475250</v>
      </c>
      <c r="G43" s="64">
        <v>0</v>
      </c>
      <c r="H43" s="64">
        <v>0</v>
      </c>
      <c r="I43" s="64">
        <v>475250</v>
      </c>
      <c r="J43" s="64">
        <v>815218</v>
      </c>
      <c r="K43" s="64">
        <v>0</v>
      </c>
      <c r="L43" s="64">
        <v>0</v>
      </c>
      <c r="M43" s="64">
        <v>815218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1290468</v>
      </c>
      <c r="W43" s="64">
        <v>-1463000</v>
      </c>
      <c r="X43" s="64">
        <v>2753468</v>
      </c>
      <c r="Y43" s="65">
        <v>-188.21</v>
      </c>
      <c r="Z43" s="66">
        <v>-15912974</v>
      </c>
    </row>
    <row r="44" spans="1:26" ht="13.5">
      <c r="A44" s="62" t="s">
        <v>60</v>
      </c>
      <c r="B44" s="18">
        <v>-645759</v>
      </c>
      <c r="C44" s="18">
        <v>0</v>
      </c>
      <c r="D44" s="63">
        <v>13505572</v>
      </c>
      <c r="E44" s="64">
        <v>13505572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2800</v>
      </c>
      <c r="L44" s="64">
        <v>0</v>
      </c>
      <c r="M44" s="64">
        <v>2800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2800</v>
      </c>
      <c r="W44" s="64">
        <v>14402785</v>
      </c>
      <c r="X44" s="64">
        <v>-14399985</v>
      </c>
      <c r="Y44" s="65">
        <v>-99.98</v>
      </c>
      <c r="Z44" s="66">
        <v>13505572</v>
      </c>
    </row>
    <row r="45" spans="1:26" ht="13.5">
      <c r="A45" s="74" t="s">
        <v>61</v>
      </c>
      <c r="B45" s="21">
        <v>14455565</v>
      </c>
      <c r="C45" s="21">
        <v>0</v>
      </c>
      <c r="D45" s="103">
        <v>1734466</v>
      </c>
      <c r="E45" s="104">
        <v>1734466</v>
      </c>
      <c r="F45" s="104">
        <v>27329932</v>
      </c>
      <c r="G45" s="104">
        <v>35941660</v>
      </c>
      <c r="H45" s="104">
        <v>30552074</v>
      </c>
      <c r="I45" s="104">
        <v>30552074</v>
      </c>
      <c r="J45" s="104">
        <v>33812676</v>
      </c>
      <c r="K45" s="104">
        <v>24746725</v>
      </c>
      <c r="L45" s="104">
        <v>27154860</v>
      </c>
      <c r="M45" s="104">
        <v>27154860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27154860</v>
      </c>
      <c r="W45" s="104">
        <v>34412553</v>
      </c>
      <c r="X45" s="104">
        <v>-7257693</v>
      </c>
      <c r="Y45" s="105">
        <v>-21.09</v>
      </c>
      <c r="Z45" s="106">
        <v>1734466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628706</v>
      </c>
      <c r="C49" s="56">
        <v>0</v>
      </c>
      <c r="D49" s="133">
        <v>142482</v>
      </c>
      <c r="E49" s="58">
        <v>107636</v>
      </c>
      <c r="F49" s="58">
        <v>0</v>
      </c>
      <c r="G49" s="58">
        <v>0</v>
      </c>
      <c r="H49" s="58">
        <v>0</v>
      </c>
      <c r="I49" s="58">
        <v>47986</v>
      </c>
      <c r="J49" s="58">
        <v>0</v>
      </c>
      <c r="K49" s="58">
        <v>0</v>
      </c>
      <c r="L49" s="58">
        <v>0</v>
      </c>
      <c r="M49" s="58">
        <v>39662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85849</v>
      </c>
      <c r="W49" s="58">
        <v>120000</v>
      </c>
      <c r="X49" s="58">
        <v>805297</v>
      </c>
      <c r="Y49" s="58">
        <v>1977618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509149</v>
      </c>
      <c r="C51" s="56">
        <v>0</v>
      </c>
      <c r="D51" s="133">
        <v>381071</v>
      </c>
      <c r="E51" s="58">
        <v>220715</v>
      </c>
      <c r="F51" s="58">
        <v>0</v>
      </c>
      <c r="G51" s="58">
        <v>0</v>
      </c>
      <c r="H51" s="58">
        <v>0</v>
      </c>
      <c r="I51" s="58">
        <v>355641</v>
      </c>
      <c r="J51" s="58">
        <v>0</v>
      </c>
      <c r="K51" s="58">
        <v>0</v>
      </c>
      <c r="L51" s="58">
        <v>0</v>
      </c>
      <c r="M51" s="58">
        <v>137046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156821</v>
      </c>
      <c r="W51" s="58">
        <v>0</v>
      </c>
      <c r="X51" s="58">
        <v>0</v>
      </c>
      <c r="Y51" s="58">
        <v>1760443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222.11357460780502</v>
      </c>
      <c r="C58" s="5">
        <f>IF(C67=0,0,+(C76/C67)*100)</f>
        <v>0</v>
      </c>
      <c r="D58" s="6">
        <f aca="true" t="shared" si="6" ref="D58:Z58">IF(D67=0,0,+(D76/D67)*100)</f>
        <v>99.99961133351472</v>
      </c>
      <c r="E58" s="7">
        <f t="shared" si="6"/>
        <v>99.99961133351472</v>
      </c>
      <c r="F58" s="7">
        <f t="shared" si="6"/>
        <v>258.83363436469295</v>
      </c>
      <c r="G58" s="7">
        <f t="shared" si="6"/>
        <v>2181.297196979393</v>
      </c>
      <c r="H58" s="7">
        <f t="shared" si="6"/>
        <v>2394.0052179521003</v>
      </c>
      <c r="I58" s="7">
        <f t="shared" si="6"/>
        <v>617.1213620104534</v>
      </c>
      <c r="J58" s="7">
        <f t="shared" si="6"/>
        <v>2851.480440140234</v>
      </c>
      <c r="K58" s="7">
        <f t="shared" si="6"/>
        <v>2315.1280062063615</v>
      </c>
      <c r="L58" s="7">
        <f t="shared" si="6"/>
        <v>2128.549000951475</v>
      </c>
      <c r="M58" s="7">
        <f t="shared" si="6"/>
        <v>2390.832470944117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995.1904334675924</v>
      </c>
      <c r="W58" s="7">
        <f t="shared" si="6"/>
        <v>109.05359710832134</v>
      </c>
      <c r="X58" s="7">
        <f t="shared" si="6"/>
        <v>0</v>
      </c>
      <c r="Y58" s="7">
        <f t="shared" si="6"/>
        <v>0</v>
      </c>
      <c r="Z58" s="8">
        <f t="shared" si="6"/>
        <v>99.99961133351472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222.88358319452155</v>
      </c>
      <c r="C60" s="12">
        <f t="shared" si="7"/>
        <v>0</v>
      </c>
      <c r="D60" s="3">
        <f t="shared" si="7"/>
        <v>99.9998041059395</v>
      </c>
      <c r="E60" s="13">
        <f t="shared" si="7"/>
        <v>99.9998041059395</v>
      </c>
      <c r="F60" s="13">
        <f t="shared" si="7"/>
        <v>259.16435690275404</v>
      </c>
      <c r="G60" s="13">
        <f t="shared" si="7"/>
        <v>2202.5815831987074</v>
      </c>
      <c r="H60" s="13">
        <f t="shared" si="7"/>
        <v>2423.847683495088</v>
      </c>
      <c r="I60" s="13">
        <f t="shared" si="7"/>
        <v>618.9767187842182</v>
      </c>
      <c r="J60" s="13">
        <f t="shared" si="7"/>
        <v>2880.9882864557762</v>
      </c>
      <c r="K60" s="13">
        <f t="shared" si="7"/>
        <v>2340.961800818554</v>
      </c>
      <c r="L60" s="13">
        <f t="shared" si="7"/>
        <v>2151.734917161613</v>
      </c>
      <c r="M60" s="13">
        <f t="shared" si="7"/>
        <v>2416.689632974925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999.8295297151016</v>
      </c>
      <c r="W60" s="13">
        <f t="shared" si="7"/>
        <v>109.12082745651152</v>
      </c>
      <c r="X60" s="13">
        <f t="shared" si="7"/>
        <v>0</v>
      </c>
      <c r="Y60" s="13">
        <f t="shared" si="7"/>
        <v>0</v>
      </c>
      <c r="Z60" s="14">
        <f t="shared" si="7"/>
        <v>99.9998041059395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187.1737923375902</v>
      </c>
      <c r="C65" s="12">
        <f t="shared" si="7"/>
        <v>0</v>
      </c>
      <c r="D65" s="3">
        <f t="shared" si="7"/>
        <v>99.9998041059395</v>
      </c>
      <c r="E65" s="13">
        <f t="shared" si="7"/>
        <v>99.9998041059395</v>
      </c>
      <c r="F65" s="13">
        <f t="shared" si="7"/>
        <v>253.62387214719587</v>
      </c>
      <c r="G65" s="13">
        <f t="shared" si="7"/>
        <v>2116.584814216478</v>
      </c>
      <c r="H65" s="13">
        <f t="shared" si="7"/>
        <v>2368.8303208381562</v>
      </c>
      <c r="I65" s="13">
        <f t="shared" si="7"/>
        <v>602.1967237048793</v>
      </c>
      <c r="J65" s="13">
        <f t="shared" si="7"/>
        <v>2800.4418881952724</v>
      </c>
      <c r="K65" s="13">
        <f t="shared" si="7"/>
        <v>2277.800136425648</v>
      </c>
      <c r="L65" s="13">
        <f t="shared" si="7"/>
        <v>2117.6329141318197</v>
      </c>
      <c r="M65" s="13">
        <f t="shared" si="7"/>
        <v>2360.697438166987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974.7422702380192</v>
      </c>
      <c r="W65" s="13">
        <f t="shared" si="7"/>
        <v>109.12082745651152</v>
      </c>
      <c r="X65" s="13">
        <f t="shared" si="7"/>
        <v>0</v>
      </c>
      <c r="Y65" s="13">
        <f t="shared" si="7"/>
        <v>0</v>
      </c>
      <c r="Z65" s="14">
        <f t="shared" si="7"/>
        <v>99.9998041059395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99.97560975609755</v>
      </c>
      <c r="E66" s="16">
        <f t="shared" si="7"/>
        <v>99.97560975609755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-0.6779661016949152</v>
      </c>
      <c r="K66" s="16">
        <f t="shared" si="7"/>
        <v>-1.2232415902140672</v>
      </c>
      <c r="L66" s="16">
        <f t="shared" si="7"/>
        <v>0</v>
      </c>
      <c r="M66" s="16">
        <f t="shared" si="7"/>
        <v>-0.5581395348837209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-0.2743484224965706</v>
      </c>
      <c r="W66" s="16">
        <f t="shared" si="7"/>
        <v>100.6829268292683</v>
      </c>
      <c r="X66" s="16">
        <f t="shared" si="7"/>
        <v>0</v>
      </c>
      <c r="Y66" s="16">
        <f t="shared" si="7"/>
        <v>0</v>
      </c>
      <c r="Z66" s="17">
        <f t="shared" si="7"/>
        <v>99.97560975609755</v>
      </c>
    </row>
    <row r="67" spans="1:26" ht="13.5" hidden="1">
      <c r="A67" s="40" t="s">
        <v>119</v>
      </c>
      <c r="B67" s="23">
        <v>625263</v>
      </c>
      <c r="C67" s="23"/>
      <c r="D67" s="24">
        <v>514580</v>
      </c>
      <c r="E67" s="25">
        <v>514580</v>
      </c>
      <c r="F67" s="25">
        <v>305616</v>
      </c>
      <c r="G67" s="25">
        <v>31252</v>
      </c>
      <c r="H67" s="25">
        <v>34113</v>
      </c>
      <c r="I67" s="25">
        <v>370981</v>
      </c>
      <c r="J67" s="25">
        <v>28809</v>
      </c>
      <c r="K67" s="25">
        <v>29647</v>
      </c>
      <c r="L67" s="25">
        <v>42040</v>
      </c>
      <c r="M67" s="25">
        <v>100496</v>
      </c>
      <c r="N67" s="25"/>
      <c r="O67" s="25"/>
      <c r="P67" s="25"/>
      <c r="Q67" s="25"/>
      <c r="R67" s="25"/>
      <c r="S67" s="25"/>
      <c r="T67" s="25"/>
      <c r="U67" s="25"/>
      <c r="V67" s="25">
        <v>471477</v>
      </c>
      <c r="W67" s="25">
        <v>257290</v>
      </c>
      <c r="X67" s="25"/>
      <c r="Y67" s="24"/>
      <c r="Z67" s="26">
        <v>514580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621345</v>
      </c>
      <c r="C69" s="18"/>
      <c r="D69" s="19">
        <v>510480</v>
      </c>
      <c r="E69" s="20">
        <v>510480</v>
      </c>
      <c r="F69" s="20">
        <v>305226</v>
      </c>
      <c r="G69" s="20">
        <v>30950</v>
      </c>
      <c r="H69" s="20">
        <v>33693</v>
      </c>
      <c r="I69" s="20">
        <v>369869</v>
      </c>
      <c r="J69" s="20">
        <v>28514</v>
      </c>
      <c r="K69" s="20">
        <v>29320</v>
      </c>
      <c r="L69" s="20">
        <v>41587</v>
      </c>
      <c r="M69" s="20">
        <v>99421</v>
      </c>
      <c r="N69" s="20"/>
      <c r="O69" s="20"/>
      <c r="P69" s="20"/>
      <c r="Q69" s="20"/>
      <c r="R69" s="20"/>
      <c r="S69" s="20"/>
      <c r="T69" s="20"/>
      <c r="U69" s="20"/>
      <c r="V69" s="20">
        <v>469290</v>
      </c>
      <c r="W69" s="20">
        <v>255240</v>
      </c>
      <c r="X69" s="20"/>
      <c r="Y69" s="19"/>
      <c r="Z69" s="22">
        <v>510480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621345</v>
      </c>
      <c r="C74" s="18"/>
      <c r="D74" s="19">
        <v>510480</v>
      </c>
      <c r="E74" s="20">
        <v>510480</v>
      </c>
      <c r="F74" s="20">
        <v>305226</v>
      </c>
      <c r="G74" s="20">
        <v>30950</v>
      </c>
      <c r="H74" s="20">
        <v>33693</v>
      </c>
      <c r="I74" s="20">
        <v>369869</v>
      </c>
      <c r="J74" s="20">
        <v>28514</v>
      </c>
      <c r="K74" s="20">
        <v>29320</v>
      </c>
      <c r="L74" s="20">
        <v>41587</v>
      </c>
      <c r="M74" s="20">
        <v>99421</v>
      </c>
      <c r="N74" s="20"/>
      <c r="O74" s="20"/>
      <c r="P74" s="20"/>
      <c r="Q74" s="20"/>
      <c r="R74" s="20"/>
      <c r="S74" s="20"/>
      <c r="T74" s="20"/>
      <c r="U74" s="20"/>
      <c r="V74" s="20">
        <v>469290</v>
      </c>
      <c r="W74" s="20">
        <v>255240</v>
      </c>
      <c r="X74" s="20"/>
      <c r="Y74" s="19"/>
      <c r="Z74" s="22">
        <v>510480</v>
      </c>
    </row>
    <row r="75" spans="1:26" ht="13.5" hidden="1">
      <c r="A75" s="39" t="s">
        <v>118</v>
      </c>
      <c r="B75" s="27">
        <v>3918</v>
      </c>
      <c r="C75" s="27"/>
      <c r="D75" s="28">
        <v>4100</v>
      </c>
      <c r="E75" s="29">
        <v>4100</v>
      </c>
      <c r="F75" s="29">
        <v>390</v>
      </c>
      <c r="G75" s="29">
        <v>302</v>
      </c>
      <c r="H75" s="29">
        <v>420</v>
      </c>
      <c r="I75" s="29">
        <v>1112</v>
      </c>
      <c r="J75" s="29">
        <v>295</v>
      </c>
      <c r="K75" s="29">
        <v>327</v>
      </c>
      <c r="L75" s="29">
        <v>453</v>
      </c>
      <c r="M75" s="29">
        <v>1075</v>
      </c>
      <c r="N75" s="29"/>
      <c r="O75" s="29"/>
      <c r="P75" s="29"/>
      <c r="Q75" s="29"/>
      <c r="R75" s="29"/>
      <c r="S75" s="29"/>
      <c r="T75" s="29"/>
      <c r="U75" s="29"/>
      <c r="V75" s="29">
        <v>2187</v>
      </c>
      <c r="W75" s="29">
        <v>2050</v>
      </c>
      <c r="X75" s="29"/>
      <c r="Y75" s="28"/>
      <c r="Z75" s="30">
        <v>4100</v>
      </c>
    </row>
    <row r="76" spans="1:26" ht="13.5" hidden="1">
      <c r="A76" s="41" t="s">
        <v>120</v>
      </c>
      <c r="B76" s="31">
        <v>1388794</v>
      </c>
      <c r="C76" s="31"/>
      <c r="D76" s="32">
        <v>514578</v>
      </c>
      <c r="E76" s="33">
        <v>514578</v>
      </c>
      <c r="F76" s="33">
        <v>791037</v>
      </c>
      <c r="G76" s="33">
        <v>681699</v>
      </c>
      <c r="H76" s="33">
        <v>816667</v>
      </c>
      <c r="I76" s="33">
        <v>2289403</v>
      </c>
      <c r="J76" s="33">
        <v>821483</v>
      </c>
      <c r="K76" s="33">
        <v>686366</v>
      </c>
      <c r="L76" s="33">
        <v>894842</v>
      </c>
      <c r="M76" s="33">
        <v>2402691</v>
      </c>
      <c r="N76" s="33"/>
      <c r="O76" s="33"/>
      <c r="P76" s="33"/>
      <c r="Q76" s="33"/>
      <c r="R76" s="33"/>
      <c r="S76" s="33"/>
      <c r="T76" s="33"/>
      <c r="U76" s="33"/>
      <c r="V76" s="33">
        <v>4692094</v>
      </c>
      <c r="W76" s="33">
        <v>280584</v>
      </c>
      <c r="X76" s="33"/>
      <c r="Y76" s="32"/>
      <c r="Z76" s="34">
        <v>514578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1384876</v>
      </c>
      <c r="C78" s="18"/>
      <c r="D78" s="19">
        <v>510479</v>
      </c>
      <c r="E78" s="20">
        <v>510479</v>
      </c>
      <c r="F78" s="20">
        <v>791037</v>
      </c>
      <c r="G78" s="20">
        <v>681699</v>
      </c>
      <c r="H78" s="20">
        <v>816667</v>
      </c>
      <c r="I78" s="20">
        <v>2289403</v>
      </c>
      <c r="J78" s="20">
        <v>821485</v>
      </c>
      <c r="K78" s="20">
        <v>686370</v>
      </c>
      <c r="L78" s="20">
        <v>894842</v>
      </c>
      <c r="M78" s="20">
        <v>2402697</v>
      </c>
      <c r="N78" s="20"/>
      <c r="O78" s="20"/>
      <c r="P78" s="20"/>
      <c r="Q78" s="20"/>
      <c r="R78" s="20"/>
      <c r="S78" s="20"/>
      <c r="T78" s="20"/>
      <c r="U78" s="20"/>
      <c r="V78" s="20">
        <v>4692100</v>
      </c>
      <c r="W78" s="20">
        <v>278520</v>
      </c>
      <c r="X78" s="20"/>
      <c r="Y78" s="19"/>
      <c r="Z78" s="22">
        <v>510479</v>
      </c>
    </row>
    <row r="79" spans="1:26" ht="13.5" hidden="1">
      <c r="A79" s="38" t="s">
        <v>113</v>
      </c>
      <c r="B79" s="18"/>
      <c r="C79" s="18"/>
      <c r="D79" s="19"/>
      <c r="E79" s="20"/>
      <c r="F79" s="20">
        <v>11754</v>
      </c>
      <c r="G79" s="20">
        <v>20740</v>
      </c>
      <c r="H79" s="20">
        <v>12506</v>
      </c>
      <c r="I79" s="20">
        <v>45000</v>
      </c>
      <c r="J79" s="20">
        <v>16926</v>
      </c>
      <c r="K79" s="20">
        <v>13643</v>
      </c>
      <c r="L79" s="20">
        <v>9407</v>
      </c>
      <c r="M79" s="20">
        <v>39976</v>
      </c>
      <c r="N79" s="20"/>
      <c r="O79" s="20"/>
      <c r="P79" s="20"/>
      <c r="Q79" s="20"/>
      <c r="R79" s="20"/>
      <c r="S79" s="20"/>
      <c r="T79" s="20"/>
      <c r="U79" s="20"/>
      <c r="V79" s="20">
        <v>84976</v>
      </c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>
        <v>3235</v>
      </c>
      <c r="G80" s="20">
        <v>3065</v>
      </c>
      <c r="H80" s="20">
        <v>3017</v>
      </c>
      <c r="I80" s="20">
        <v>9317</v>
      </c>
      <c r="J80" s="20">
        <v>3152</v>
      </c>
      <c r="K80" s="20">
        <v>3041</v>
      </c>
      <c r="L80" s="20">
        <v>2475</v>
      </c>
      <c r="M80" s="20">
        <v>8668</v>
      </c>
      <c r="N80" s="20"/>
      <c r="O80" s="20"/>
      <c r="P80" s="20"/>
      <c r="Q80" s="20"/>
      <c r="R80" s="20"/>
      <c r="S80" s="20"/>
      <c r="T80" s="20"/>
      <c r="U80" s="20"/>
      <c r="V80" s="20">
        <v>17985</v>
      </c>
      <c r="W80" s="20"/>
      <c r="X80" s="20"/>
      <c r="Y80" s="19"/>
      <c r="Z80" s="22"/>
    </row>
    <row r="81" spans="1:26" ht="13.5" hidden="1">
      <c r="A81" s="38" t="s">
        <v>115</v>
      </c>
      <c r="B81" s="18">
        <v>17773</v>
      </c>
      <c r="C81" s="18"/>
      <c r="D81" s="19"/>
      <c r="E81" s="20"/>
      <c r="F81" s="20">
        <v>187</v>
      </c>
      <c r="G81" s="20">
        <v>244</v>
      </c>
      <c r="H81" s="20">
        <v>466</v>
      </c>
      <c r="I81" s="20">
        <v>897</v>
      </c>
      <c r="J81" s="20">
        <v>488</v>
      </c>
      <c r="K81" s="20"/>
      <c r="L81" s="20">
        <v>246</v>
      </c>
      <c r="M81" s="20">
        <v>734</v>
      </c>
      <c r="N81" s="20"/>
      <c r="O81" s="20"/>
      <c r="P81" s="20"/>
      <c r="Q81" s="20"/>
      <c r="R81" s="20"/>
      <c r="S81" s="20"/>
      <c r="T81" s="20"/>
      <c r="U81" s="20"/>
      <c r="V81" s="20">
        <v>1631</v>
      </c>
      <c r="W81" s="20"/>
      <c r="X81" s="20"/>
      <c r="Y81" s="19"/>
      <c r="Z81" s="22"/>
    </row>
    <row r="82" spans="1:26" ht="13.5" hidden="1">
      <c r="A82" s="38" t="s">
        <v>116</v>
      </c>
      <c r="B82" s="18">
        <v>204108</v>
      </c>
      <c r="C82" s="18"/>
      <c r="D82" s="19"/>
      <c r="E82" s="20"/>
      <c r="F82" s="20">
        <v>1735</v>
      </c>
      <c r="G82" s="20">
        <v>2567</v>
      </c>
      <c r="H82" s="20">
        <v>2548</v>
      </c>
      <c r="I82" s="20">
        <v>6850</v>
      </c>
      <c r="J82" s="20">
        <v>2401</v>
      </c>
      <c r="K82" s="20">
        <v>1835</v>
      </c>
      <c r="L82" s="20">
        <v>2054</v>
      </c>
      <c r="M82" s="20">
        <v>6290</v>
      </c>
      <c r="N82" s="20"/>
      <c r="O82" s="20"/>
      <c r="P82" s="20"/>
      <c r="Q82" s="20"/>
      <c r="R82" s="20"/>
      <c r="S82" s="20"/>
      <c r="T82" s="20"/>
      <c r="U82" s="20"/>
      <c r="V82" s="20">
        <v>13140</v>
      </c>
      <c r="W82" s="20"/>
      <c r="X82" s="20"/>
      <c r="Y82" s="19"/>
      <c r="Z82" s="22"/>
    </row>
    <row r="83" spans="1:26" ht="13.5" hidden="1">
      <c r="A83" s="38" t="s">
        <v>117</v>
      </c>
      <c r="B83" s="18">
        <v>1162995</v>
      </c>
      <c r="C83" s="18"/>
      <c r="D83" s="19">
        <v>510479</v>
      </c>
      <c r="E83" s="20">
        <v>510479</v>
      </c>
      <c r="F83" s="20">
        <v>774126</v>
      </c>
      <c r="G83" s="20">
        <v>655083</v>
      </c>
      <c r="H83" s="20">
        <v>798130</v>
      </c>
      <c r="I83" s="20">
        <v>2227339</v>
      </c>
      <c r="J83" s="20">
        <v>798518</v>
      </c>
      <c r="K83" s="20">
        <v>667851</v>
      </c>
      <c r="L83" s="20">
        <v>880660</v>
      </c>
      <c r="M83" s="20">
        <v>2347029</v>
      </c>
      <c r="N83" s="20"/>
      <c r="O83" s="20"/>
      <c r="P83" s="20"/>
      <c r="Q83" s="20"/>
      <c r="R83" s="20"/>
      <c r="S83" s="20"/>
      <c r="T83" s="20"/>
      <c r="U83" s="20"/>
      <c r="V83" s="20">
        <v>4574368</v>
      </c>
      <c r="W83" s="20">
        <v>278520</v>
      </c>
      <c r="X83" s="20"/>
      <c r="Y83" s="19"/>
      <c r="Z83" s="22">
        <v>510479</v>
      </c>
    </row>
    <row r="84" spans="1:26" ht="13.5" hidden="1">
      <c r="A84" s="39" t="s">
        <v>118</v>
      </c>
      <c r="B84" s="27">
        <v>3918</v>
      </c>
      <c r="C84" s="27"/>
      <c r="D84" s="28">
        <v>4099</v>
      </c>
      <c r="E84" s="29">
        <v>4099</v>
      </c>
      <c r="F84" s="29"/>
      <c r="G84" s="29"/>
      <c r="H84" s="29"/>
      <c r="I84" s="29"/>
      <c r="J84" s="29">
        <v>-2</v>
      </c>
      <c r="K84" s="29">
        <v>-4</v>
      </c>
      <c r="L84" s="29"/>
      <c r="M84" s="29">
        <v>-6</v>
      </c>
      <c r="N84" s="29"/>
      <c r="O84" s="29"/>
      <c r="P84" s="29"/>
      <c r="Q84" s="29"/>
      <c r="R84" s="29"/>
      <c r="S84" s="29"/>
      <c r="T84" s="29"/>
      <c r="U84" s="29"/>
      <c r="V84" s="29">
        <v>-6</v>
      </c>
      <c r="W84" s="29">
        <v>2064</v>
      </c>
      <c r="X84" s="29"/>
      <c r="Y84" s="28"/>
      <c r="Z84" s="30">
        <v>4099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8867886</v>
      </c>
      <c r="C5" s="18">
        <v>0</v>
      </c>
      <c r="D5" s="63">
        <v>12117720</v>
      </c>
      <c r="E5" s="64">
        <v>12117720</v>
      </c>
      <c r="F5" s="64">
        <v>11724051</v>
      </c>
      <c r="G5" s="64">
        <v>-31838</v>
      </c>
      <c r="H5" s="64">
        <v>-22032</v>
      </c>
      <c r="I5" s="64">
        <v>11670181</v>
      </c>
      <c r="J5" s="64">
        <v>-125529</v>
      </c>
      <c r="K5" s="64">
        <v>-69575</v>
      </c>
      <c r="L5" s="64">
        <v>-118077</v>
      </c>
      <c r="M5" s="64">
        <v>-313181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11357000</v>
      </c>
      <c r="W5" s="64">
        <v>6058860</v>
      </c>
      <c r="X5" s="64">
        <v>5298140</v>
      </c>
      <c r="Y5" s="65">
        <v>87.44</v>
      </c>
      <c r="Z5" s="66">
        <v>12117720</v>
      </c>
    </row>
    <row r="6" spans="1:26" ht="13.5">
      <c r="A6" s="62" t="s">
        <v>32</v>
      </c>
      <c r="B6" s="18">
        <v>47101508</v>
      </c>
      <c r="C6" s="18">
        <v>0</v>
      </c>
      <c r="D6" s="63">
        <v>56589980</v>
      </c>
      <c r="E6" s="64">
        <v>56589980</v>
      </c>
      <c r="F6" s="64">
        <v>6994451</v>
      </c>
      <c r="G6" s="64">
        <v>4733380</v>
      </c>
      <c r="H6" s="64">
        <v>4420431</v>
      </c>
      <c r="I6" s="64">
        <v>16148262</v>
      </c>
      <c r="J6" s="64">
        <v>4858052</v>
      </c>
      <c r="K6" s="64">
        <v>3421583</v>
      </c>
      <c r="L6" s="64">
        <v>3464211</v>
      </c>
      <c r="M6" s="64">
        <v>11743846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27892108</v>
      </c>
      <c r="W6" s="64">
        <v>28294990</v>
      </c>
      <c r="X6" s="64">
        <v>-402882</v>
      </c>
      <c r="Y6" s="65">
        <v>-1.42</v>
      </c>
      <c r="Z6" s="66">
        <v>56589980</v>
      </c>
    </row>
    <row r="7" spans="1:26" ht="13.5">
      <c r="A7" s="62" t="s">
        <v>33</v>
      </c>
      <c r="B7" s="18">
        <v>997115</v>
      </c>
      <c r="C7" s="18">
        <v>0</v>
      </c>
      <c r="D7" s="63">
        <v>268310</v>
      </c>
      <c r="E7" s="64">
        <v>268310</v>
      </c>
      <c r="F7" s="64">
        <v>41337</v>
      </c>
      <c r="G7" s="64">
        <v>55961</v>
      </c>
      <c r="H7" s="64">
        <v>166897</v>
      </c>
      <c r="I7" s="64">
        <v>264195</v>
      </c>
      <c r="J7" s="64">
        <v>70995</v>
      </c>
      <c r="K7" s="64">
        <v>0</v>
      </c>
      <c r="L7" s="64">
        <v>0</v>
      </c>
      <c r="M7" s="64">
        <v>70995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335190</v>
      </c>
      <c r="W7" s="64">
        <v>134155</v>
      </c>
      <c r="X7" s="64">
        <v>201035</v>
      </c>
      <c r="Y7" s="65">
        <v>149.85</v>
      </c>
      <c r="Z7" s="66">
        <v>268310</v>
      </c>
    </row>
    <row r="8" spans="1:26" ht="13.5">
      <c r="A8" s="62" t="s">
        <v>34</v>
      </c>
      <c r="B8" s="18">
        <v>37707610</v>
      </c>
      <c r="C8" s="18">
        <v>0</v>
      </c>
      <c r="D8" s="63">
        <v>25297950</v>
      </c>
      <c r="E8" s="64">
        <v>25445107</v>
      </c>
      <c r="F8" s="64">
        <v>0</v>
      </c>
      <c r="G8" s="64">
        <v>29477</v>
      </c>
      <c r="H8" s="64">
        <v>5012760</v>
      </c>
      <c r="I8" s="64">
        <v>5042237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5042237</v>
      </c>
      <c r="W8" s="64">
        <v>12722554</v>
      </c>
      <c r="X8" s="64">
        <v>-7680317</v>
      </c>
      <c r="Y8" s="65">
        <v>-60.37</v>
      </c>
      <c r="Z8" s="66">
        <v>25445107</v>
      </c>
    </row>
    <row r="9" spans="1:26" ht="13.5">
      <c r="A9" s="62" t="s">
        <v>35</v>
      </c>
      <c r="B9" s="18">
        <v>7696717</v>
      </c>
      <c r="C9" s="18">
        <v>0</v>
      </c>
      <c r="D9" s="63">
        <v>4627260</v>
      </c>
      <c r="E9" s="64">
        <v>4627260</v>
      </c>
      <c r="F9" s="64">
        <v>394235</v>
      </c>
      <c r="G9" s="64">
        <v>467072</v>
      </c>
      <c r="H9" s="64">
        <v>326239</v>
      </c>
      <c r="I9" s="64">
        <v>1187546</v>
      </c>
      <c r="J9" s="64">
        <v>432206</v>
      </c>
      <c r="K9" s="64">
        <v>508830</v>
      </c>
      <c r="L9" s="64">
        <v>387673</v>
      </c>
      <c r="M9" s="64">
        <v>1328709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2516255</v>
      </c>
      <c r="W9" s="64">
        <v>2313630</v>
      </c>
      <c r="X9" s="64">
        <v>202625</v>
      </c>
      <c r="Y9" s="65">
        <v>8.76</v>
      </c>
      <c r="Z9" s="66">
        <v>4627260</v>
      </c>
    </row>
    <row r="10" spans="1:26" ht="25.5">
      <c r="A10" s="67" t="s">
        <v>105</v>
      </c>
      <c r="B10" s="68">
        <f>SUM(B5:B9)</f>
        <v>102370836</v>
      </c>
      <c r="C10" s="68">
        <f>SUM(C5:C9)</f>
        <v>0</v>
      </c>
      <c r="D10" s="69">
        <f aca="true" t="shared" si="0" ref="D10:Z10">SUM(D5:D9)</f>
        <v>98901220</v>
      </c>
      <c r="E10" s="70">
        <f t="shared" si="0"/>
        <v>99048377</v>
      </c>
      <c r="F10" s="70">
        <f t="shared" si="0"/>
        <v>19154074</v>
      </c>
      <c r="G10" s="70">
        <f t="shared" si="0"/>
        <v>5254052</v>
      </c>
      <c r="H10" s="70">
        <f t="shared" si="0"/>
        <v>9904295</v>
      </c>
      <c r="I10" s="70">
        <f t="shared" si="0"/>
        <v>34312421</v>
      </c>
      <c r="J10" s="70">
        <f t="shared" si="0"/>
        <v>5235724</v>
      </c>
      <c r="K10" s="70">
        <f t="shared" si="0"/>
        <v>3860838</v>
      </c>
      <c r="L10" s="70">
        <f t="shared" si="0"/>
        <v>3733807</v>
      </c>
      <c r="M10" s="70">
        <f t="shared" si="0"/>
        <v>12830369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47142790</v>
      </c>
      <c r="W10" s="70">
        <f t="shared" si="0"/>
        <v>49524189</v>
      </c>
      <c r="X10" s="70">
        <f t="shared" si="0"/>
        <v>-2381399</v>
      </c>
      <c r="Y10" s="71">
        <f>+IF(W10&lt;&gt;0,(X10/W10)*100,0)</f>
        <v>-4.808557289045157</v>
      </c>
      <c r="Z10" s="72">
        <f t="shared" si="0"/>
        <v>99048377</v>
      </c>
    </row>
    <row r="11" spans="1:26" ht="13.5">
      <c r="A11" s="62" t="s">
        <v>36</v>
      </c>
      <c r="B11" s="18">
        <v>31461099</v>
      </c>
      <c r="C11" s="18">
        <v>0</v>
      </c>
      <c r="D11" s="63">
        <v>36069230</v>
      </c>
      <c r="E11" s="64">
        <v>36069248</v>
      </c>
      <c r="F11" s="64">
        <v>2929665</v>
      </c>
      <c r="G11" s="64">
        <v>446</v>
      </c>
      <c r="H11" s="64">
        <v>3095249</v>
      </c>
      <c r="I11" s="64">
        <v>6025360</v>
      </c>
      <c r="J11" s="64">
        <v>3084914</v>
      </c>
      <c r="K11" s="64">
        <v>4421811</v>
      </c>
      <c r="L11" s="64">
        <v>3096206</v>
      </c>
      <c r="M11" s="64">
        <v>10602931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16628291</v>
      </c>
      <c r="W11" s="64">
        <v>18034624</v>
      </c>
      <c r="X11" s="64">
        <v>-1406333</v>
      </c>
      <c r="Y11" s="65">
        <v>-7.8</v>
      </c>
      <c r="Z11" s="66">
        <v>36069248</v>
      </c>
    </row>
    <row r="12" spans="1:26" ht="13.5">
      <c r="A12" s="62" t="s">
        <v>37</v>
      </c>
      <c r="B12" s="18">
        <v>2801007</v>
      </c>
      <c r="C12" s="18">
        <v>0</v>
      </c>
      <c r="D12" s="63">
        <v>2406150</v>
      </c>
      <c r="E12" s="64">
        <v>2406148</v>
      </c>
      <c r="F12" s="64">
        <v>238705</v>
      </c>
      <c r="G12" s="64">
        <v>238705</v>
      </c>
      <c r="H12" s="64">
        <v>234996</v>
      </c>
      <c r="I12" s="64">
        <v>712406</v>
      </c>
      <c r="J12" s="64">
        <v>234670</v>
      </c>
      <c r="K12" s="64">
        <v>234670</v>
      </c>
      <c r="L12" s="64">
        <v>234670</v>
      </c>
      <c r="M12" s="64">
        <v>704010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1416416</v>
      </c>
      <c r="W12" s="64">
        <v>1203074</v>
      </c>
      <c r="X12" s="64">
        <v>213342</v>
      </c>
      <c r="Y12" s="65">
        <v>17.73</v>
      </c>
      <c r="Z12" s="66">
        <v>2406148</v>
      </c>
    </row>
    <row r="13" spans="1:26" ht="13.5">
      <c r="A13" s="62" t="s">
        <v>106</v>
      </c>
      <c r="B13" s="18">
        <v>7934050</v>
      </c>
      <c r="C13" s="18">
        <v>0</v>
      </c>
      <c r="D13" s="63">
        <v>8746040</v>
      </c>
      <c r="E13" s="64">
        <v>8746040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4373020</v>
      </c>
      <c r="X13" s="64">
        <v>-4373020</v>
      </c>
      <c r="Y13" s="65">
        <v>-100</v>
      </c>
      <c r="Z13" s="66">
        <v>8746040</v>
      </c>
    </row>
    <row r="14" spans="1:26" ht="13.5">
      <c r="A14" s="62" t="s">
        <v>38</v>
      </c>
      <c r="B14" s="18">
        <v>3041994</v>
      </c>
      <c r="C14" s="18">
        <v>0</v>
      </c>
      <c r="D14" s="63">
        <v>1182030</v>
      </c>
      <c r="E14" s="64">
        <v>1182030</v>
      </c>
      <c r="F14" s="64">
        <v>100999</v>
      </c>
      <c r="G14" s="64">
        <v>100561</v>
      </c>
      <c r="H14" s="64">
        <v>100118</v>
      </c>
      <c r="I14" s="64">
        <v>301678</v>
      </c>
      <c r="J14" s="64">
        <v>99670</v>
      </c>
      <c r="K14" s="64">
        <v>0</v>
      </c>
      <c r="L14" s="64">
        <v>0</v>
      </c>
      <c r="M14" s="64">
        <v>99670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401348</v>
      </c>
      <c r="W14" s="64">
        <v>591015</v>
      </c>
      <c r="X14" s="64">
        <v>-189667</v>
      </c>
      <c r="Y14" s="65">
        <v>-32.09</v>
      </c>
      <c r="Z14" s="66">
        <v>1182030</v>
      </c>
    </row>
    <row r="15" spans="1:26" ht="13.5">
      <c r="A15" s="62" t="s">
        <v>39</v>
      </c>
      <c r="B15" s="18">
        <v>22642461</v>
      </c>
      <c r="C15" s="18">
        <v>0</v>
      </c>
      <c r="D15" s="63">
        <v>23977770</v>
      </c>
      <c r="E15" s="64">
        <v>23977770</v>
      </c>
      <c r="F15" s="64">
        <v>-200362</v>
      </c>
      <c r="G15" s="64">
        <v>0</v>
      </c>
      <c r="H15" s="64">
        <v>0</v>
      </c>
      <c r="I15" s="64">
        <v>-200362</v>
      </c>
      <c r="J15" s="64">
        <v>3633953</v>
      </c>
      <c r="K15" s="64">
        <v>1588862</v>
      </c>
      <c r="L15" s="64">
        <v>1415053</v>
      </c>
      <c r="M15" s="64">
        <v>6637868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6437506</v>
      </c>
      <c r="W15" s="64">
        <v>11988885</v>
      </c>
      <c r="X15" s="64">
        <v>-5551379</v>
      </c>
      <c r="Y15" s="65">
        <v>-46.3</v>
      </c>
      <c r="Z15" s="66">
        <v>23977770</v>
      </c>
    </row>
    <row r="16" spans="1:26" ht="13.5">
      <c r="A16" s="73" t="s">
        <v>40</v>
      </c>
      <c r="B16" s="18">
        <v>18738191</v>
      </c>
      <c r="C16" s="18">
        <v>0</v>
      </c>
      <c r="D16" s="63">
        <v>37297550</v>
      </c>
      <c r="E16" s="64">
        <v>47873070</v>
      </c>
      <c r="F16" s="64">
        <v>0</v>
      </c>
      <c r="G16" s="64">
        <v>5000</v>
      </c>
      <c r="H16" s="64">
        <v>46166</v>
      </c>
      <c r="I16" s="64">
        <v>51166</v>
      </c>
      <c r="J16" s="64">
        <v>26000</v>
      </c>
      <c r="K16" s="64">
        <v>27000</v>
      </c>
      <c r="L16" s="64">
        <v>0</v>
      </c>
      <c r="M16" s="64">
        <v>53000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104166</v>
      </c>
      <c r="W16" s="64">
        <v>23936535</v>
      </c>
      <c r="X16" s="64">
        <v>-23832369</v>
      </c>
      <c r="Y16" s="65">
        <v>-99.56</v>
      </c>
      <c r="Z16" s="66">
        <v>47873070</v>
      </c>
    </row>
    <row r="17" spans="1:26" ht="13.5">
      <c r="A17" s="62" t="s">
        <v>41</v>
      </c>
      <c r="B17" s="18">
        <v>27841320</v>
      </c>
      <c r="C17" s="18">
        <v>0</v>
      </c>
      <c r="D17" s="63">
        <v>22952160</v>
      </c>
      <c r="E17" s="64">
        <v>22952144</v>
      </c>
      <c r="F17" s="64">
        <v>-20412561</v>
      </c>
      <c r="G17" s="64">
        <v>1012023</v>
      </c>
      <c r="H17" s="64">
        <v>3311189</v>
      </c>
      <c r="I17" s="64">
        <v>-16089349</v>
      </c>
      <c r="J17" s="64">
        <v>23618825</v>
      </c>
      <c r="K17" s="64">
        <v>2373374</v>
      </c>
      <c r="L17" s="64">
        <v>2148501</v>
      </c>
      <c r="M17" s="64">
        <v>28140700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12051351</v>
      </c>
      <c r="W17" s="64">
        <v>11476072</v>
      </c>
      <c r="X17" s="64">
        <v>575279</v>
      </c>
      <c r="Y17" s="65">
        <v>5.01</v>
      </c>
      <c r="Z17" s="66">
        <v>22952144</v>
      </c>
    </row>
    <row r="18" spans="1:26" ht="13.5">
      <c r="A18" s="74" t="s">
        <v>42</v>
      </c>
      <c r="B18" s="75">
        <f>SUM(B11:B17)</f>
        <v>114460122</v>
      </c>
      <c r="C18" s="75">
        <f>SUM(C11:C17)</f>
        <v>0</v>
      </c>
      <c r="D18" s="76">
        <f aca="true" t="shared" si="1" ref="D18:Z18">SUM(D11:D17)</f>
        <v>132630930</v>
      </c>
      <c r="E18" s="77">
        <f t="shared" si="1"/>
        <v>143206450</v>
      </c>
      <c r="F18" s="77">
        <f t="shared" si="1"/>
        <v>-17343554</v>
      </c>
      <c r="G18" s="77">
        <f t="shared" si="1"/>
        <v>1356735</v>
      </c>
      <c r="H18" s="77">
        <f t="shared" si="1"/>
        <v>6787718</v>
      </c>
      <c r="I18" s="77">
        <f t="shared" si="1"/>
        <v>-9199101</v>
      </c>
      <c r="J18" s="77">
        <f t="shared" si="1"/>
        <v>30698032</v>
      </c>
      <c r="K18" s="77">
        <f t="shared" si="1"/>
        <v>8645717</v>
      </c>
      <c r="L18" s="77">
        <f t="shared" si="1"/>
        <v>6894430</v>
      </c>
      <c r="M18" s="77">
        <f t="shared" si="1"/>
        <v>46238179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37039078</v>
      </c>
      <c r="W18" s="77">
        <f t="shared" si="1"/>
        <v>71603225</v>
      </c>
      <c r="X18" s="77">
        <f t="shared" si="1"/>
        <v>-34564147</v>
      </c>
      <c r="Y18" s="71">
        <f>+IF(W18&lt;&gt;0,(X18/W18)*100,0)</f>
        <v>-48.27177407162876</v>
      </c>
      <c r="Z18" s="78">
        <f t="shared" si="1"/>
        <v>143206450</v>
      </c>
    </row>
    <row r="19" spans="1:26" ht="13.5">
      <c r="A19" s="74" t="s">
        <v>43</v>
      </c>
      <c r="B19" s="79">
        <f>+B10-B18</f>
        <v>-12089286</v>
      </c>
      <c r="C19" s="79">
        <f>+C10-C18</f>
        <v>0</v>
      </c>
      <c r="D19" s="80">
        <f aca="true" t="shared" si="2" ref="D19:Z19">+D10-D18</f>
        <v>-33729710</v>
      </c>
      <c r="E19" s="81">
        <f t="shared" si="2"/>
        <v>-44158073</v>
      </c>
      <c r="F19" s="81">
        <f t="shared" si="2"/>
        <v>36497628</v>
      </c>
      <c r="G19" s="81">
        <f t="shared" si="2"/>
        <v>3897317</v>
      </c>
      <c r="H19" s="81">
        <f t="shared" si="2"/>
        <v>3116577</v>
      </c>
      <c r="I19" s="81">
        <f t="shared" si="2"/>
        <v>43511522</v>
      </c>
      <c r="J19" s="81">
        <f t="shared" si="2"/>
        <v>-25462308</v>
      </c>
      <c r="K19" s="81">
        <f t="shared" si="2"/>
        <v>-4784879</v>
      </c>
      <c r="L19" s="81">
        <f t="shared" si="2"/>
        <v>-3160623</v>
      </c>
      <c r="M19" s="81">
        <f t="shared" si="2"/>
        <v>-33407810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10103712</v>
      </c>
      <c r="W19" s="81">
        <f>IF(E10=E18,0,W10-W18)</f>
        <v>-22079036</v>
      </c>
      <c r="X19" s="81">
        <f t="shared" si="2"/>
        <v>32182748</v>
      </c>
      <c r="Y19" s="82">
        <f>+IF(W19&lt;&gt;0,(X19/W19)*100,0)</f>
        <v>-145.76156314070957</v>
      </c>
      <c r="Z19" s="83">
        <f t="shared" si="2"/>
        <v>-44158073</v>
      </c>
    </row>
    <row r="20" spans="1:26" ht="13.5">
      <c r="A20" s="62" t="s">
        <v>44</v>
      </c>
      <c r="B20" s="18">
        <v>18484982</v>
      </c>
      <c r="C20" s="18">
        <v>0</v>
      </c>
      <c r="D20" s="63">
        <v>33731300</v>
      </c>
      <c r="E20" s="64">
        <v>44159663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22079832</v>
      </c>
      <c r="X20" s="64">
        <v>-22079832</v>
      </c>
      <c r="Y20" s="65">
        <v>-100</v>
      </c>
      <c r="Z20" s="66">
        <v>44159663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6395696</v>
      </c>
      <c r="C22" s="90">
        <f>SUM(C19:C21)</f>
        <v>0</v>
      </c>
      <c r="D22" s="91">
        <f aca="true" t="shared" si="3" ref="D22:Z22">SUM(D19:D21)</f>
        <v>1590</v>
      </c>
      <c r="E22" s="92">
        <f t="shared" si="3"/>
        <v>1590</v>
      </c>
      <c r="F22" s="92">
        <f t="shared" si="3"/>
        <v>36497628</v>
      </c>
      <c r="G22" s="92">
        <f t="shared" si="3"/>
        <v>3897317</v>
      </c>
      <c r="H22" s="92">
        <f t="shared" si="3"/>
        <v>3116577</v>
      </c>
      <c r="I22" s="92">
        <f t="shared" si="3"/>
        <v>43511522</v>
      </c>
      <c r="J22" s="92">
        <f t="shared" si="3"/>
        <v>-25462308</v>
      </c>
      <c r="K22" s="92">
        <f t="shared" si="3"/>
        <v>-4784879</v>
      </c>
      <c r="L22" s="92">
        <f t="shared" si="3"/>
        <v>-3160623</v>
      </c>
      <c r="M22" s="92">
        <f t="shared" si="3"/>
        <v>-33407810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10103712</v>
      </c>
      <c r="W22" s="92">
        <f t="shared" si="3"/>
        <v>796</v>
      </c>
      <c r="X22" s="92">
        <f t="shared" si="3"/>
        <v>10102916</v>
      </c>
      <c r="Y22" s="93">
        <f>+IF(W22&lt;&gt;0,(X22/W22)*100,0)</f>
        <v>1269210.552763819</v>
      </c>
      <c r="Z22" s="94">
        <f t="shared" si="3"/>
        <v>1590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6395696</v>
      </c>
      <c r="C24" s="79">
        <f>SUM(C22:C23)</f>
        <v>0</v>
      </c>
      <c r="D24" s="80">
        <f aca="true" t="shared" si="4" ref="D24:Z24">SUM(D22:D23)</f>
        <v>1590</v>
      </c>
      <c r="E24" s="81">
        <f t="shared" si="4"/>
        <v>1590</v>
      </c>
      <c r="F24" s="81">
        <f t="shared" si="4"/>
        <v>36497628</v>
      </c>
      <c r="G24" s="81">
        <f t="shared" si="4"/>
        <v>3897317</v>
      </c>
      <c r="H24" s="81">
        <f t="shared" si="4"/>
        <v>3116577</v>
      </c>
      <c r="I24" s="81">
        <f t="shared" si="4"/>
        <v>43511522</v>
      </c>
      <c r="J24" s="81">
        <f t="shared" si="4"/>
        <v>-25462308</v>
      </c>
      <c r="K24" s="81">
        <f t="shared" si="4"/>
        <v>-4784879</v>
      </c>
      <c r="L24" s="81">
        <f t="shared" si="4"/>
        <v>-3160623</v>
      </c>
      <c r="M24" s="81">
        <f t="shared" si="4"/>
        <v>-33407810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10103712</v>
      </c>
      <c r="W24" s="81">
        <f t="shared" si="4"/>
        <v>796</v>
      </c>
      <c r="X24" s="81">
        <f t="shared" si="4"/>
        <v>10102916</v>
      </c>
      <c r="Y24" s="82">
        <f>+IF(W24&lt;&gt;0,(X24/W24)*100,0)</f>
        <v>1269210.552763819</v>
      </c>
      <c r="Z24" s="83">
        <f t="shared" si="4"/>
        <v>1590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12453846</v>
      </c>
      <c r="C27" s="21">
        <v>0</v>
      </c>
      <c r="D27" s="103">
        <v>34563050</v>
      </c>
      <c r="E27" s="104">
        <v>44846756</v>
      </c>
      <c r="F27" s="104">
        <v>8718679</v>
      </c>
      <c r="G27" s="104">
        <v>0</v>
      </c>
      <c r="H27" s="104">
        <v>1068039</v>
      </c>
      <c r="I27" s="104">
        <v>9786718</v>
      </c>
      <c r="J27" s="104">
        <v>1998984</v>
      </c>
      <c r="K27" s="104">
        <v>1675085</v>
      </c>
      <c r="L27" s="104">
        <v>2166158</v>
      </c>
      <c r="M27" s="104">
        <v>5840227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15626945</v>
      </c>
      <c r="W27" s="104">
        <v>22423378</v>
      </c>
      <c r="X27" s="104">
        <v>-6796433</v>
      </c>
      <c r="Y27" s="105">
        <v>-30.31</v>
      </c>
      <c r="Z27" s="106">
        <v>44846756</v>
      </c>
    </row>
    <row r="28" spans="1:26" ht="13.5">
      <c r="A28" s="107" t="s">
        <v>44</v>
      </c>
      <c r="B28" s="18">
        <v>10078104</v>
      </c>
      <c r="C28" s="18">
        <v>0</v>
      </c>
      <c r="D28" s="63">
        <v>33731300</v>
      </c>
      <c r="E28" s="64">
        <v>43465006</v>
      </c>
      <c r="F28" s="64">
        <v>8771929</v>
      </c>
      <c r="G28" s="64">
        <v>0</v>
      </c>
      <c r="H28" s="64">
        <v>931418</v>
      </c>
      <c r="I28" s="64">
        <v>9703347</v>
      </c>
      <c r="J28" s="64">
        <v>1846285</v>
      </c>
      <c r="K28" s="64">
        <v>1497641</v>
      </c>
      <c r="L28" s="64">
        <v>1686183</v>
      </c>
      <c r="M28" s="64">
        <v>5030109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14733456</v>
      </c>
      <c r="W28" s="64">
        <v>21732503</v>
      </c>
      <c r="X28" s="64">
        <v>-6999047</v>
      </c>
      <c r="Y28" s="65">
        <v>-32.21</v>
      </c>
      <c r="Z28" s="66">
        <v>43465006</v>
      </c>
    </row>
    <row r="29" spans="1:26" ht="13.5">
      <c r="A29" s="62" t="s">
        <v>110</v>
      </c>
      <c r="B29" s="18">
        <v>2164345</v>
      </c>
      <c r="C29" s="18">
        <v>0</v>
      </c>
      <c r="D29" s="63">
        <v>0</v>
      </c>
      <c r="E29" s="64">
        <v>550000</v>
      </c>
      <c r="F29" s="64">
        <v>-53250</v>
      </c>
      <c r="G29" s="64">
        <v>0</v>
      </c>
      <c r="H29" s="64">
        <v>136622</v>
      </c>
      <c r="I29" s="64">
        <v>83372</v>
      </c>
      <c r="J29" s="64">
        <v>152699</v>
      </c>
      <c r="K29" s="64">
        <v>177444</v>
      </c>
      <c r="L29" s="64">
        <v>479975</v>
      </c>
      <c r="M29" s="64">
        <v>810118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893490</v>
      </c>
      <c r="W29" s="64">
        <v>275000</v>
      </c>
      <c r="X29" s="64">
        <v>618490</v>
      </c>
      <c r="Y29" s="65">
        <v>224.91</v>
      </c>
      <c r="Z29" s="66">
        <v>550000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211397</v>
      </c>
      <c r="C31" s="18">
        <v>0</v>
      </c>
      <c r="D31" s="63">
        <v>831750</v>
      </c>
      <c r="E31" s="64">
        <v>831750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415875</v>
      </c>
      <c r="X31" s="64">
        <v>-415875</v>
      </c>
      <c r="Y31" s="65">
        <v>-100</v>
      </c>
      <c r="Z31" s="66">
        <v>831750</v>
      </c>
    </row>
    <row r="32" spans="1:26" ht="13.5">
      <c r="A32" s="74" t="s">
        <v>50</v>
      </c>
      <c r="B32" s="21">
        <f>SUM(B28:B31)</f>
        <v>12453846</v>
      </c>
      <c r="C32" s="21">
        <f>SUM(C28:C31)</f>
        <v>0</v>
      </c>
      <c r="D32" s="103">
        <f aca="true" t="shared" si="5" ref="D32:Z32">SUM(D28:D31)</f>
        <v>34563050</v>
      </c>
      <c r="E32" s="104">
        <f t="shared" si="5"/>
        <v>44846756</v>
      </c>
      <c r="F32" s="104">
        <f t="shared" si="5"/>
        <v>8718679</v>
      </c>
      <c r="G32" s="104">
        <f t="shared" si="5"/>
        <v>0</v>
      </c>
      <c r="H32" s="104">
        <f t="shared" si="5"/>
        <v>1068040</v>
      </c>
      <c r="I32" s="104">
        <f t="shared" si="5"/>
        <v>9786719</v>
      </c>
      <c r="J32" s="104">
        <f t="shared" si="5"/>
        <v>1998984</v>
      </c>
      <c r="K32" s="104">
        <f t="shared" si="5"/>
        <v>1675085</v>
      </c>
      <c r="L32" s="104">
        <f t="shared" si="5"/>
        <v>2166158</v>
      </c>
      <c r="M32" s="104">
        <f t="shared" si="5"/>
        <v>5840227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15626946</v>
      </c>
      <c r="W32" s="104">
        <f t="shared" si="5"/>
        <v>22423378</v>
      </c>
      <c r="X32" s="104">
        <f t="shared" si="5"/>
        <v>-6796432</v>
      </c>
      <c r="Y32" s="105">
        <f>+IF(W32&lt;&gt;0,(X32/W32)*100,0)</f>
        <v>-30.309581366375753</v>
      </c>
      <c r="Z32" s="106">
        <f t="shared" si="5"/>
        <v>44846756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34843450</v>
      </c>
      <c r="C35" s="18">
        <v>0</v>
      </c>
      <c r="D35" s="63">
        <v>0</v>
      </c>
      <c r="E35" s="64">
        <v>0</v>
      </c>
      <c r="F35" s="64">
        <v>62798362</v>
      </c>
      <c r="G35" s="64">
        <v>41496632</v>
      </c>
      <c r="H35" s="64">
        <v>61977005</v>
      </c>
      <c r="I35" s="64">
        <v>61977005</v>
      </c>
      <c r="J35" s="64">
        <v>29941456</v>
      </c>
      <c r="K35" s="64">
        <v>27862198</v>
      </c>
      <c r="L35" s="64">
        <v>65040883</v>
      </c>
      <c r="M35" s="64">
        <v>65040883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65040883</v>
      </c>
      <c r="W35" s="64">
        <v>0</v>
      </c>
      <c r="X35" s="64">
        <v>65040883</v>
      </c>
      <c r="Y35" s="65">
        <v>0</v>
      </c>
      <c r="Z35" s="66">
        <v>0</v>
      </c>
    </row>
    <row r="36" spans="1:26" ht="13.5">
      <c r="A36" s="62" t="s">
        <v>53</v>
      </c>
      <c r="B36" s="18">
        <v>238364567</v>
      </c>
      <c r="C36" s="18">
        <v>0</v>
      </c>
      <c r="D36" s="63">
        <v>204968960</v>
      </c>
      <c r="E36" s="64">
        <v>204968960</v>
      </c>
      <c r="F36" s="64">
        <v>207017140</v>
      </c>
      <c r="G36" s="64">
        <v>245434358</v>
      </c>
      <c r="H36" s="64">
        <v>238466830</v>
      </c>
      <c r="I36" s="64">
        <v>238466830</v>
      </c>
      <c r="J36" s="64">
        <v>254159060</v>
      </c>
      <c r="K36" s="64">
        <v>254159060</v>
      </c>
      <c r="L36" s="64">
        <v>243125646</v>
      </c>
      <c r="M36" s="64">
        <v>243125646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243125646</v>
      </c>
      <c r="W36" s="64">
        <v>102484480</v>
      </c>
      <c r="X36" s="64">
        <v>140641166</v>
      </c>
      <c r="Y36" s="65">
        <v>137.23</v>
      </c>
      <c r="Z36" s="66">
        <v>204968960</v>
      </c>
    </row>
    <row r="37" spans="1:26" ht="13.5">
      <c r="A37" s="62" t="s">
        <v>54</v>
      </c>
      <c r="B37" s="18">
        <v>62225278</v>
      </c>
      <c r="C37" s="18">
        <v>0</v>
      </c>
      <c r="D37" s="63">
        <v>23300000</v>
      </c>
      <c r="E37" s="64">
        <v>33875521</v>
      </c>
      <c r="F37" s="64">
        <v>80883693</v>
      </c>
      <c r="G37" s="64">
        <v>80496501</v>
      </c>
      <c r="H37" s="64">
        <v>41419371</v>
      </c>
      <c r="I37" s="64">
        <v>41419371</v>
      </c>
      <c r="J37" s="64">
        <v>62286484</v>
      </c>
      <c r="K37" s="64">
        <v>67175972</v>
      </c>
      <c r="L37" s="64">
        <v>92831604</v>
      </c>
      <c r="M37" s="64">
        <v>92831604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92831604</v>
      </c>
      <c r="W37" s="64">
        <v>16937761</v>
      </c>
      <c r="X37" s="64">
        <v>75893843</v>
      </c>
      <c r="Y37" s="65">
        <v>448.07</v>
      </c>
      <c r="Z37" s="66">
        <v>33875521</v>
      </c>
    </row>
    <row r="38" spans="1:26" ht="13.5">
      <c r="A38" s="62" t="s">
        <v>55</v>
      </c>
      <c r="B38" s="18">
        <v>19344810</v>
      </c>
      <c r="C38" s="18">
        <v>0</v>
      </c>
      <c r="D38" s="63">
        <v>18993300</v>
      </c>
      <c r="E38" s="64">
        <v>18993300</v>
      </c>
      <c r="F38" s="64">
        <v>17251625</v>
      </c>
      <c r="G38" s="64">
        <v>19143285</v>
      </c>
      <c r="H38" s="64">
        <v>20897294</v>
      </c>
      <c r="I38" s="64">
        <v>20897294</v>
      </c>
      <c r="J38" s="64">
        <v>20841823</v>
      </c>
      <c r="K38" s="64">
        <v>20807978</v>
      </c>
      <c r="L38" s="64">
        <v>18543303</v>
      </c>
      <c r="M38" s="64">
        <v>18543303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18543303</v>
      </c>
      <c r="W38" s="64">
        <v>9496650</v>
      </c>
      <c r="X38" s="64">
        <v>9046653</v>
      </c>
      <c r="Y38" s="65">
        <v>95.26</v>
      </c>
      <c r="Z38" s="66">
        <v>18993300</v>
      </c>
    </row>
    <row r="39" spans="1:26" ht="13.5">
      <c r="A39" s="62" t="s">
        <v>56</v>
      </c>
      <c r="B39" s="18">
        <v>191637929</v>
      </c>
      <c r="C39" s="18">
        <v>0</v>
      </c>
      <c r="D39" s="63">
        <v>162675660</v>
      </c>
      <c r="E39" s="64">
        <v>152100139</v>
      </c>
      <c r="F39" s="64">
        <v>171680184</v>
      </c>
      <c r="G39" s="64">
        <v>187291204</v>
      </c>
      <c r="H39" s="64">
        <v>238127171</v>
      </c>
      <c r="I39" s="64">
        <v>238127171</v>
      </c>
      <c r="J39" s="64">
        <v>200972210</v>
      </c>
      <c r="K39" s="64">
        <v>194037309</v>
      </c>
      <c r="L39" s="64">
        <v>196791622</v>
      </c>
      <c r="M39" s="64">
        <v>196791622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196791622</v>
      </c>
      <c r="W39" s="64">
        <v>76050070</v>
      </c>
      <c r="X39" s="64">
        <v>120741552</v>
      </c>
      <c r="Y39" s="65">
        <v>158.77</v>
      </c>
      <c r="Z39" s="66">
        <v>152100139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28830069</v>
      </c>
      <c r="C42" s="18">
        <v>0</v>
      </c>
      <c r="D42" s="63">
        <v>29745540</v>
      </c>
      <c r="E42" s="64">
        <v>32642190</v>
      </c>
      <c r="F42" s="64">
        <v>-8927881</v>
      </c>
      <c r="G42" s="64">
        <v>7830202</v>
      </c>
      <c r="H42" s="64">
        <v>3469324</v>
      </c>
      <c r="I42" s="64">
        <v>2371645</v>
      </c>
      <c r="J42" s="64">
        <v>-12789923</v>
      </c>
      <c r="K42" s="64">
        <v>-446627</v>
      </c>
      <c r="L42" s="64">
        <v>-907143</v>
      </c>
      <c r="M42" s="64">
        <v>-14143693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-11772048</v>
      </c>
      <c r="W42" s="64">
        <v>32674488</v>
      </c>
      <c r="X42" s="64">
        <v>-44446536</v>
      </c>
      <c r="Y42" s="65">
        <v>-136.03</v>
      </c>
      <c r="Z42" s="66">
        <v>32642190</v>
      </c>
    </row>
    <row r="43" spans="1:26" ht="13.5">
      <c r="A43" s="62" t="s">
        <v>59</v>
      </c>
      <c r="B43" s="18">
        <v>-21129834</v>
      </c>
      <c r="C43" s="18">
        <v>0</v>
      </c>
      <c r="D43" s="63">
        <v>-22671731</v>
      </c>
      <c r="E43" s="64">
        <v>-22671731</v>
      </c>
      <c r="F43" s="64">
        <v>0</v>
      </c>
      <c r="G43" s="64">
        <v>-19500000</v>
      </c>
      <c r="H43" s="64">
        <v>19500000</v>
      </c>
      <c r="I43" s="64">
        <v>0</v>
      </c>
      <c r="J43" s="64">
        <v>-19500000</v>
      </c>
      <c r="K43" s="64">
        <v>0</v>
      </c>
      <c r="L43" s="64">
        <v>0</v>
      </c>
      <c r="M43" s="64">
        <v>-19500000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-19500000</v>
      </c>
      <c r="W43" s="64">
        <v>-14115351</v>
      </c>
      <c r="X43" s="64">
        <v>-5384649</v>
      </c>
      <c r="Y43" s="65">
        <v>38.15</v>
      </c>
      <c r="Z43" s="66">
        <v>-22671731</v>
      </c>
    </row>
    <row r="44" spans="1:26" ht="13.5">
      <c r="A44" s="62" t="s">
        <v>60</v>
      </c>
      <c r="B44" s="18">
        <v>1099598</v>
      </c>
      <c r="C44" s="18">
        <v>0</v>
      </c>
      <c r="D44" s="63">
        <v>546970</v>
      </c>
      <c r="E44" s="64">
        <v>546970</v>
      </c>
      <c r="F44" s="64">
        <v>0</v>
      </c>
      <c r="G44" s="64">
        <v>-42530</v>
      </c>
      <c r="H44" s="64">
        <v>-40904</v>
      </c>
      <c r="I44" s="64">
        <v>-83434</v>
      </c>
      <c r="J44" s="64">
        <v>-48827</v>
      </c>
      <c r="K44" s="64">
        <v>-30995</v>
      </c>
      <c r="L44" s="64">
        <v>5354</v>
      </c>
      <c r="M44" s="64">
        <v>-74468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-157902</v>
      </c>
      <c r="W44" s="64">
        <v>273000</v>
      </c>
      <c r="X44" s="64">
        <v>-430902</v>
      </c>
      <c r="Y44" s="65">
        <v>-157.84</v>
      </c>
      <c r="Z44" s="66">
        <v>546970</v>
      </c>
    </row>
    <row r="45" spans="1:26" ht="13.5">
      <c r="A45" s="74" t="s">
        <v>61</v>
      </c>
      <c r="B45" s="21">
        <v>9406169</v>
      </c>
      <c r="C45" s="21">
        <v>0</v>
      </c>
      <c r="D45" s="103">
        <v>9108031</v>
      </c>
      <c r="E45" s="104">
        <v>12004681</v>
      </c>
      <c r="F45" s="104">
        <v>-5861259</v>
      </c>
      <c r="G45" s="104">
        <v>-17573587</v>
      </c>
      <c r="H45" s="104">
        <v>5354833</v>
      </c>
      <c r="I45" s="104">
        <v>5354833</v>
      </c>
      <c r="J45" s="104">
        <v>-26983917</v>
      </c>
      <c r="K45" s="104">
        <v>-27461539</v>
      </c>
      <c r="L45" s="104">
        <v>-28363328</v>
      </c>
      <c r="M45" s="104">
        <v>-28363328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-28363328</v>
      </c>
      <c r="W45" s="104">
        <v>20319389</v>
      </c>
      <c r="X45" s="104">
        <v>-48682717</v>
      </c>
      <c r="Y45" s="105">
        <v>-239.59</v>
      </c>
      <c r="Z45" s="106">
        <v>12004681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6390807</v>
      </c>
      <c r="C49" s="56">
        <v>0</v>
      </c>
      <c r="D49" s="133">
        <v>2306182</v>
      </c>
      <c r="E49" s="58">
        <v>1458936</v>
      </c>
      <c r="F49" s="58">
        <v>0</v>
      </c>
      <c r="G49" s="58">
        <v>0</v>
      </c>
      <c r="H49" s="58">
        <v>0</v>
      </c>
      <c r="I49" s="58">
        <v>2522216</v>
      </c>
      <c r="J49" s="58">
        <v>0</v>
      </c>
      <c r="K49" s="58">
        <v>0</v>
      </c>
      <c r="L49" s="58">
        <v>0</v>
      </c>
      <c r="M49" s="58">
        <v>1314046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964275</v>
      </c>
      <c r="W49" s="58">
        <v>6900922</v>
      </c>
      <c r="X49" s="58">
        <v>34503700</v>
      </c>
      <c r="Y49" s="58">
        <v>56361084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9753355</v>
      </c>
      <c r="C51" s="56">
        <v>0</v>
      </c>
      <c r="D51" s="133">
        <v>1020341</v>
      </c>
      <c r="E51" s="58">
        <v>42775</v>
      </c>
      <c r="F51" s="58">
        <v>0</v>
      </c>
      <c r="G51" s="58">
        <v>0</v>
      </c>
      <c r="H51" s="58">
        <v>0</v>
      </c>
      <c r="I51" s="58">
        <v>1148577</v>
      </c>
      <c r="J51" s="58">
        <v>0</v>
      </c>
      <c r="K51" s="58">
        <v>0</v>
      </c>
      <c r="L51" s="58">
        <v>0</v>
      </c>
      <c r="M51" s="58">
        <v>159030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2543199</v>
      </c>
      <c r="W51" s="58">
        <v>14725347</v>
      </c>
      <c r="X51" s="58">
        <v>6127226</v>
      </c>
      <c r="Y51" s="58">
        <v>35519850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71.10935470140656</v>
      </c>
      <c r="C58" s="5">
        <f>IF(C67=0,0,+(C76/C67)*100)</f>
        <v>0</v>
      </c>
      <c r="D58" s="6">
        <f aca="true" t="shared" si="6" ref="D58:Z58">IF(D67=0,0,+(D76/D67)*100)</f>
        <v>76.41658836674611</v>
      </c>
      <c r="E58" s="7">
        <f t="shared" si="6"/>
        <v>80.52232011936835</v>
      </c>
      <c r="F58" s="7">
        <f t="shared" si="6"/>
        <v>100.00000526309944</v>
      </c>
      <c r="G58" s="7">
        <f t="shared" si="6"/>
        <v>88.25838504237244</v>
      </c>
      <c r="H58" s="7">
        <f t="shared" si="6"/>
        <v>101.76054592392222</v>
      </c>
      <c r="I58" s="7">
        <f t="shared" si="6"/>
        <v>98.24657038806431</v>
      </c>
      <c r="J58" s="7">
        <f t="shared" si="6"/>
        <v>93.90651053528055</v>
      </c>
      <c r="K58" s="7">
        <f t="shared" si="6"/>
        <v>92.333172534897</v>
      </c>
      <c r="L58" s="7">
        <f t="shared" si="6"/>
        <v>109.48094674633579</v>
      </c>
      <c r="M58" s="7">
        <f t="shared" si="6"/>
        <v>98.07407395402376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98.19468842179018</v>
      </c>
      <c r="W58" s="7">
        <f t="shared" si="6"/>
        <v>83.26874446236833</v>
      </c>
      <c r="X58" s="7">
        <f t="shared" si="6"/>
        <v>0</v>
      </c>
      <c r="Y58" s="7">
        <f t="shared" si="6"/>
        <v>0</v>
      </c>
      <c r="Z58" s="8">
        <f t="shared" si="6"/>
        <v>80.52232011936835</v>
      </c>
    </row>
    <row r="59" spans="1:26" ht="13.5">
      <c r="A59" s="36" t="s">
        <v>31</v>
      </c>
      <c r="B59" s="9">
        <f aca="true" t="shared" si="7" ref="B59:Z66">IF(B68=0,0,+(B77/B68)*100)</f>
        <v>50.33374357766891</v>
      </c>
      <c r="C59" s="9">
        <f t="shared" si="7"/>
        <v>0</v>
      </c>
      <c r="D59" s="2">
        <f t="shared" si="7"/>
        <v>72.60235423825604</v>
      </c>
      <c r="E59" s="10">
        <f t="shared" si="7"/>
        <v>80.00184853256224</v>
      </c>
      <c r="F59" s="10">
        <f t="shared" si="7"/>
        <v>103.7507598696048</v>
      </c>
      <c r="G59" s="10">
        <f t="shared" si="7"/>
        <v>-2022.2407186381056</v>
      </c>
      <c r="H59" s="10">
        <f t="shared" si="7"/>
        <v>-4215.282316630355</v>
      </c>
      <c r="I59" s="10">
        <f t="shared" si="7"/>
        <v>117.70463542939052</v>
      </c>
      <c r="J59" s="10">
        <f t="shared" si="7"/>
        <v>-622.4282835042102</v>
      </c>
      <c r="K59" s="10">
        <f t="shared" si="7"/>
        <v>-736.7186489399928</v>
      </c>
      <c r="L59" s="10">
        <f t="shared" si="7"/>
        <v>-96.83935059325694</v>
      </c>
      <c r="M59" s="10">
        <f t="shared" si="7"/>
        <v>-449.6585041876743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133.35025975169498</v>
      </c>
      <c r="W59" s="10">
        <f t="shared" si="7"/>
        <v>96.00056776357269</v>
      </c>
      <c r="X59" s="10">
        <f t="shared" si="7"/>
        <v>0</v>
      </c>
      <c r="Y59" s="10">
        <f t="shared" si="7"/>
        <v>0</v>
      </c>
      <c r="Z59" s="11">
        <f t="shared" si="7"/>
        <v>80.00184853256224</v>
      </c>
    </row>
    <row r="60" spans="1:26" ht="13.5">
      <c r="A60" s="37" t="s">
        <v>32</v>
      </c>
      <c r="B60" s="12">
        <f t="shared" si="7"/>
        <v>77.46891246029745</v>
      </c>
      <c r="C60" s="12">
        <f t="shared" si="7"/>
        <v>0</v>
      </c>
      <c r="D60" s="3">
        <f t="shared" si="7"/>
        <v>76.46442002630147</v>
      </c>
      <c r="E60" s="13">
        <f t="shared" si="7"/>
        <v>79.9986145957288</v>
      </c>
      <c r="F60" s="13">
        <f t="shared" si="7"/>
        <v>93.71301621814206</v>
      </c>
      <c r="G60" s="13">
        <f t="shared" si="7"/>
        <v>79.42201978290355</v>
      </c>
      <c r="H60" s="13">
        <f t="shared" si="7"/>
        <v>87.1833764626119</v>
      </c>
      <c r="I60" s="13">
        <f t="shared" si="7"/>
        <v>87.73661215058314</v>
      </c>
      <c r="J60" s="13">
        <f t="shared" si="7"/>
        <v>80.89032394054242</v>
      </c>
      <c r="K60" s="13">
        <f t="shared" si="7"/>
        <v>83.58689530547703</v>
      </c>
      <c r="L60" s="13">
        <f t="shared" si="7"/>
        <v>112.72125167895372</v>
      </c>
      <c r="M60" s="13">
        <f t="shared" si="7"/>
        <v>91.06549081110225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89.13822146393524</v>
      </c>
      <c r="W60" s="13">
        <f t="shared" si="7"/>
        <v>79.99819049238044</v>
      </c>
      <c r="X60" s="13">
        <f t="shared" si="7"/>
        <v>0</v>
      </c>
      <c r="Y60" s="13">
        <f t="shared" si="7"/>
        <v>0</v>
      </c>
      <c r="Z60" s="14">
        <f t="shared" si="7"/>
        <v>79.9986145957288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74.20364040166592</v>
      </c>
      <c r="E61" s="13">
        <f t="shared" si="7"/>
        <v>79.99935088042638</v>
      </c>
      <c r="F61" s="13">
        <f t="shared" si="7"/>
        <v>99.96186414739374</v>
      </c>
      <c r="G61" s="13">
        <f t="shared" si="7"/>
        <v>91.51511270491804</v>
      </c>
      <c r="H61" s="13">
        <f t="shared" si="7"/>
        <v>108.33273395709561</v>
      </c>
      <c r="I61" s="13">
        <f t="shared" si="7"/>
        <v>99.5642165983004</v>
      </c>
      <c r="J61" s="13">
        <f t="shared" si="7"/>
        <v>107.65394203380816</v>
      </c>
      <c r="K61" s="13">
        <f t="shared" si="7"/>
        <v>90.84407787328648</v>
      </c>
      <c r="L61" s="13">
        <f t="shared" si="7"/>
        <v>100.4066858354088</v>
      </c>
      <c r="M61" s="13">
        <f t="shared" si="7"/>
        <v>100.31178717709537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99.90254890255842</v>
      </c>
      <c r="W61" s="13">
        <f t="shared" si="7"/>
        <v>79.99819173833063</v>
      </c>
      <c r="X61" s="13">
        <f t="shared" si="7"/>
        <v>0</v>
      </c>
      <c r="Y61" s="13">
        <f t="shared" si="7"/>
        <v>0</v>
      </c>
      <c r="Z61" s="14">
        <f t="shared" si="7"/>
        <v>79.99935088042638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80.00049808341652</v>
      </c>
      <c r="E62" s="13">
        <f t="shared" si="7"/>
        <v>80.00049808341652</v>
      </c>
      <c r="F62" s="13">
        <f t="shared" si="7"/>
        <v>90.89049704162386</v>
      </c>
      <c r="G62" s="13">
        <f t="shared" si="7"/>
        <v>49.162466594361625</v>
      </c>
      <c r="H62" s="13">
        <f t="shared" si="7"/>
        <v>38.811535666251764</v>
      </c>
      <c r="I62" s="13">
        <f t="shared" si="7"/>
        <v>59.046545746778435</v>
      </c>
      <c r="J62" s="13">
        <f t="shared" si="7"/>
        <v>37.15050296192382</v>
      </c>
      <c r="K62" s="13">
        <f t="shared" si="7"/>
        <v>62.79423292592129</v>
      </c>
      <c r="L62" s="13">
        <f t="shared" si="7"/>
        <v>119.65403429519534</v>
      </c>
      <c r="M62" s="13">
        <f t="shared" si="7"/>
        <v>61.66747112846013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60.450620631608174</v>
      </c>
      <c r="W62" s="13">
        <f t="shared" si="7"/>
        <v>80.00464877855418</v>
      </c>
      <c r="X62" s="13">
        <f t="shared" si="7"/>
        <v>0</v>
      </c>
      <c r="Y62" s="13">
        <f t="shared" si="7"/>
        <v>0</v>
      </c>
      <c r="Z62" s="14">
        <f t="shared" si="7"/>
        <v>80.00049808341652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79.99565568923697</v>
      </c>
      <c r="E63" s="13">
        <f t="shared" si="7"/>
        <v>79.99565568923697</v>
      </c>
      <c r="F63" s="13">
        <f t="shared" si="7"/>
        <v>92.78347418799973</v>
      </c>
      <c r="G63" s="13">
        <f t="shared" si="7"/>
        <v>124.06326479421314</v>
      </c>
      <c r="H63" s="13">
        <f t="shared" si="7"/>
        <v>128.15980434511997</v>
      </c>
      <c r="I63" s="13">
        <f t="shared" si="7"/>
        <v>95.75326055514331</v>
      </c>
      <c r="J63" s="13">
        <f t="shared" si="7"/>
        <v>121.69621628965423</v>
      </c>
      <c r="K63" s="13">
        <f t="shared" si="7"/>
        <v>-991.8455259975817</v>
      </c>
      <c r="L63" s="13">
        <f t="shared" si="7"/>
        <v>380.7403333994079</v>
      </c>
      <c r="M63" s="13">
        <f t="shared" si="7"/>
        <v>311.9590036057816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113.84098856548349</v>
      </c>
      <c r="W63" s="13">
        <f t="shared" si="7"/>
        <v>79.99324218325751</v>
      </c>
      <c r="X63" s="13">
        <f t="shared" si="7"/>
        <v>0</v>
      </c>
      <c r="Y63" s="13">
        <f t="shared" si="7"/>
        <v>0</v>
      </c>
      <c r="Z63" s="14">
        <f t="shared" si="7"/>
        <v>79.99565568923697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79.99449736905459</v>
      </c>
      <c r="E64" s="13">
        <f t="shared" si="7"/>
        <v>79.99449736905459</v>
      </c>
      <c r="F64" s="13">
        <f t="shared" si="7"/>
        <v>74.80507206426715</v>
      </c>
      <c r="G64" s="13">
        <f t="shared" si="7"/>
        <v>30.740066267630755</v>
      </c>
      <c r="H64" s="13">
        <f t="shared" si="7"/>
        <v>35.69221610505134</v>
      </c>
      <c r="I64" s="13">
        <f t="shared" si="7"/>
        <v>50.50728564126771</v>
      </c>
      <c r="J64" s="13">
        <f t="shared" si="7"/>
        <v>41.466974666192826</v>
      </c>
      <c r="K64" s="13">
        <f t="shared" si="7"/>
        <v>45.61024358359183</v>
      </c>
      <c r="L64" s="13">
        <f t="shared" si="7"/>
        <v>65.53470228126054</v>
      </c>
      <c r="M64" s="13">
        <f t="shared" si="7"/>
        <v>51.36574029615687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50.868697927447734</v>
      </c>
      <c r="W64" s="13">
        <f t="shared" si="7"/>
        <v>79.99312171131822</v>
      </c>
      <c r="X64" s="13">
        <f t="shared" si="7"/>
        <v>0</v>
      </c>
      <c r="Y64" s="13">
        <f t="shared" si="7"/>
        <v>0</v>
      </c>
      <c r="Z64" s="14">
        <f t="shared" si="7"/>
        <v>79.99449736905459</v>
      </c>
    </row>
    <row r="65" spans="1:26" ht="13.5">
      <c r="A65" s="38" t="s">
        <v>117</v>
      </c>
      <c r="B65" s="12">
        <f t="shared" si="7"/>
        <v>77.46891246029745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100.01789908172287</v>
      </c>
      <c r="E66" s="16">
        <f t="shared" si="7"/>
        <v>100.01789908172287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32.3584006248636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15.822526018995411</v>
      </c>
      <c r="W66" s="16">
        <f t="shared" si="7"/>
        <v>99.9745073684553</v>
      </c>
      <c r="X66" s="16">
        <f t="shared" si="7"/>
        <v>0</v>
      </c>
      <c r="Y66" s="16">
        <f t="shared" si="7"/>
        <v>0</v>
      </c>
      <c r="Z66" s="17">
        <f t="shared" si="7"/>
        <v>100.01789908172287</v>
      </c>
    </row>
    <row r="67" spans="1:26" ht="13.5" hidden="1">
      <c r="A67" s="40" t="s">
        <v>119</v>
      </c>
      <c r="B67" s="23">
        <v>57590967</v>
      </c>
      <c r="C67" s="23"/>
      <c r="D67" s="24">
        <v>70551370</v>
      </c>
      <c r="E67" s="25">
        <v>70551370</v>
      </c>
      <c r="F67" s="25">
        <v>19000211</v>
      </c>
      <c r="G67" s="25">
        <v>4988973</v>
      </c>
      <c r="H67" s="25">
        <v>4699849</v>
      </c>
      <c r="I67" s="25">
        <v>28689033</v>
      </c>
      <c r="J67" s="25">
        <v>5016715</v>
      </c>
      <c r="K67" s="25">
        <v>3652606</v>
      </c>
      <c r="L67" s="25">
        <v>3671184</v>
      </c>
      <c r="M67" s="25">
        <v>12340505</v>
      </c>
      <c r="N67" s="25"/>
      <c r="O67" s="25"/>
      <c r="P67" s="25"/>
      <c r="Q67" s="25"/>
      <c r="R67" s="25"/>
      <c r="S67" s="25"/>
      <c r="T67" s="25"/>
      <c r="U67" s="25"/>
      <c r="V67" s="25">
        <v>41029538</v>
      </c>
      <c r="W67" s="25">
        <v>35275685</v>
      </c>
      <c r="X67" s="25"/>
      <c r="Y67" s="24"/>
      <c r="Z67" s="26">
        <v>70551370</v>
      </c>
    </row>
    <row r="68" spans="1:26" ht="13.5" hidden="1">
      <c r="A68" s="36" t="s">
        <v>31</v>
      </c>
      <c r="B68" s="18">
        <v>8867886</v>
      </c>
      <c r="C68" s="18"/>
      <c r="D68" s="19">
        <v>12117720</v>
      </c>
      <c r="E68" s="20">
        <v>12117720</v>
      </c>
      <c r="F68" s="20">
        <v>11724051</v>
      </c>
      <c r="G68" s="20">
        <v>-31838</v>
      </c>
      <c r="H68" s="20">
        <v>-22032</v>
      </c>
      <c r="I68" s="20">
        <v>11670181</v>
      </c>
      <c r="J68" s="20">
        <v>-125529</v>
      </c>
      <c r="K68" s="20">
        <v>-69575</v>
      </c>
      <c r="L68" s="20">
        <v>-118077</v>
      </c>
      <c r="M68" s="20">
        <v>-313181</v>
      </c>
      <c r="N68" s="20"/>
      <c r="O68" s="20"/>
      <c r="P68" s="20"/>
      <c r="Q68" s="20"/>
      <c r="R68" s="20"/>
      <c r="S68" s="20"/>
      <c r="T68" s="20"/>
      <c r="U68" s="20"/>
      <c r="V68" s="20">
        <v>11357000</v>
      </c>
      <c r="W68" s="20">
        <v>6058860</v>
      </c>
      <c r="X68" s="20"/>
      <c r="Y68" s="19"/>
      <c r="Z68" s="22">
        <v>12117720</v>
      </c>
    </row>
    <row r="69" spans="1:26" ht="13.5" hidden="1">
      <c r="A69" s="37" t="s">
        <v>32</v>
      </c>
      <c r="B69" s="18">
        <v>47101508</v>
      </c>
      <c r="C69" s="18"/>
      <c r="D69" s="19">
        <v>56589980</v>
      </c>
      <c r="E69" s="20">
        <v>56589980</v>
      </c>
      <c r="F69" s="20">
        <v>6994451</v>
      </c>
      <c r="G69" s="20">
        <v>4733380</v>
      </c>
      <c r="H69" s="20">
        <v>4420431</v>
      </c>
      <c r="I69" s="20">
        <v>16148262</v>
      </c>
      <c r="J69" s="20">
        <v>4858052</v>
      </c>
      <c r="K69" s="20">
        <v>3421583</v>
      </c>
      <c r="L69" s="20">
        <v>3464211</v>
      </c>
      <c r="M69" s="20">
        <v>11743846</v>
      </c>
      <c r="N69" s="20"/>
      <c r="O69" s="20"/>
      <c r="P69" s="20"/>
      <c r="Q69" s="20"/>
      <c r="R69" s="20"/>
      <c r="S69" s="20"/>
      <c r="T69" s="20"/>
      <c r="U69" s="20"/>
      <c r="V69" s="20">
        <v>27892108</v>
      </c>
      <c r="W69" s="20">
        <v>28294990</v>
      </c>
      <c r="X69" s="20"/>
      <c r="Y69" s="19"/>
      <c r="Z69" s="22">
        <v>56589980</v>
      </c>
    </row>
    <row r="70" spans="1:26" ht="13.5" hidden="1">
      <c r="A70" s="38" t="s">
        <v>113</v>
      </c>
      <c r="B70" s="18"/>
      <c r="C70" s="18"/>
      <c r="D70" s="19">
        <v>34508280</v>
      </c>
      <c r="E70" s="20">
        <v>34508280</v>
      </c>
      <c r="F70" s="20">
        <v>2630071</v>
      </c>
      <c r="G70" s="20">
        <v>3310592</v>
      </c>
      <c r="H70" s="20">
        <v>2919702</v>
      </c>
      <c r="I70" s="20">
        <v>8860365</v>
      </c>
      <c r="J70" s="20">
        <v>2812812</v>
      </c>
      <c r="K70" s="20">
        <v>2204453</v>
      </c>
      <c r="L70" s="20">
        <v>2307924</v>
      </c>
      <c r="M70" s="20">
        <v>7325189</v>
      </c>
      <c r="N70" s="20"/>
      <c r="O70" s="20"/>
      <c r="P70" s="20"/>
      <c r="Q70" s="20"/>
      <c r="R70" s="20"/>
      <c r="S70" s="20"/>
      <c r="T70" s="20"/>
      <c r="U70" s="20"/>
      <c r="V70" s="20">
        <v>16185554</v>
      </c>
      <c r="W70" s="20">
        <v>17254140</v>
      </c>
      <c r="X70" s="20"/>
      <c r="Y70" s="19"/>
      <c r="Z70" s="22">
        <v>34508280</v>
      </c>
    </row>
    <row r="71" spans="1:26" ht="13.5" hidden="1">
      <c r="A71" s="38" t="s">
        <v>114</v>
      </c>
      <c r="B71" s="18"/>
      <c r="C71" s="18"/>
      <c r="D71" s="19">
        <v>9636940</v>
      </c>
      <c r="E71" s="20">
        <v>9636940</v>
      </c>
      <c r="F71" s="20">
        <v>871255</v>
      </c>
      <c r="G71" s="20">
        <v>846414</v>
      </c>
      <c r="H71" s="20">
        <v>957656</v>
      </c>
      <c r="I71" s="20">
        <v>2675325</v>
      </c>
      <c r="J71" s="20">
        <v>1504090</v>
      </c>
      <c r="K71" s="20">
        <v>965689</v>
      </c>
      <c r="L71" s="20">
        <v>617171</v>
      </c>
      <c r="M71" s="20">
        <v>3086950</v>
      </c>
      <c r="N71" s="20"/>
      <c r="O71" s="20"/>
      <c r="P71" s="20"/>
      <c r="Q71" s="20"/>
      <c r="R71" s="20"/>
      <c r="S71" s="20"/>
      <c r="T71" s="20"/>
      <c r="U71" s="20"/>
      <c r="V71" s="20">
        <v>5762275</v>
      </c>
      <c r="W71" s="20">
        <v>4818470</v>
      </c>
      <c r="X71" s="20"/>
      <c r="Y71" s="19"/>
      <c r="Z71" s="22">
        <v>9636940</v>
      </c>
    </row>
    <row r="72" spans="1:26" ht="13.5" hidden="1">
      <c r="A72" s="38" t="s">
        <v>115</v>
      </c>
      <c r="B72" s="18"/>
      <c r="C72" s="18"/>
      <c r="D72" s="19">
        <v>6629360</v>
      </c>
      <c r="E72" s="20">
        <v>6629360</v>
      </c>
      <c r="F72" s="20">
        <v>2896366</v>
      </c>
      <c r="G72" s="20">
        <v>147507</v>
      </c>
      <c r="H72" s="20">
        <v>136567</v>
      </c>
      <c r="I72" s="20">
        <v>3180440</v>
      </c>
      <c r="J72" s="20">
        <v>147210</v>
      </c>
      <c r="K72" s="20">
        <v>-13232</v>
      </c>
      <c r="L72" s="20">
        <v>156389</v>
      </c>
      <c r="M72" s="20">
        <v>290367</v>
      </c>
      <c r="N72" s="20"/>
      <c r="O72" s="20"/>
      <c r="P72" s="20"/>
      <c r="Q72" s="20"/>
      <c r="R72" s="20"/>
      <c r="S72" s="20"/>
      <c r="T72" s="20"/>
      <c r="U72" s="20"/>
      <c r="V72" s="20">
        <v>3470807</v>
      </c>
      <c r="W72" s="20">
        <v>3314680</v>
      </c>
      <c r="X72" s="20"/>
      <c r="Y72" s="19"/>
      <c r="Z72" s="22">
        <v>6629360</v>
      </c>
    </row>
    <row r="73" spans="1:26" ht="13.5" hidden="1">
      <c r="A73" s="38" t="s">
        <v>116</v>
      </c>
      <c r="B73" s="18"/>
      <c r="C73" s="18"/>
      <c r="D73" s="19">
        <v>5815400</v>
      </c>
      <c r="E73" s="20">
        <v>5815400</v>
      </c>
      <c r="F73" s="20">
        <v>596759</v>
      </c>
      <c r="G73" s="20">
        <v>428867</v>
      </c>
      <c r="H73" s="20">
        <v>406506</v>
      </c>
      <c r="I73" s="20">
        <v>1432132</v>
      </c>
      <c r="J73" s="20">
        <v>393940</v>
      </c>
      <c r="K73" s="20">
        <v>264673</v>
      </c>
      <c r="L73" s="20">
        <v>382727</v>
      </c>
      <c r="M73" s="20">
        <v>1041340</v>
      </c>
      <c r="N73" s="20"/>
      <c r="O73" s="20"/>
      <c r="P73" s="20"/>
      <c r="Q73" s="20"/>
      <c r="R73" s="20"/>
      <c r="S73" s="20"/>
      <c r="T73" s="20"/>
      <c r="U73" s="20"/>
      <c r="V73" s="20">
        <v>2473472</v>
      </c>
      <c r="W73" s="20">
        <v>2907700</v>
      </c>
      <c r="X73" s="20"/>
      <c r="Y73" s="19"/>
      <c r="Z73" s="22">
        <v>5815400</v>
      </c>
    </row>
    <row r="74" spans="1:26" ht="13.5" hidden="1">
      <c r="A74" s="38" t="s">
        <v>117</v>
      </c>
      <c r="B74" s="18">
        <v>47101508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1621573</v>
      </c>
      <c r="C75" s="27"/>
      <c r="D75" s="28">
        <v>1843670</v>
      </c>
      <c r="E75" s="29">
        <v>1843670</v>
      </c>
      <c r="F75" s="29">
        <v>281709</v>
      </c>
      <c r="G75" s="29">
        <v>287431</v>
      </c>
      <c r="H75" s="29">
        <v>301450</v>
      </c>
      <c r="I75" s="29">
        <v>870590</v>
      </c>
      <c r="J75" s="29">
        <v>284192</v>
      </c>
      <c r="K75" s="29">
        <v>300598</v>
      </c>
      <c r="L75" s="29">
        <v>325050</v>
      </c>
      <c r="M75" s="29">
        <v>909840</v>
      </c>
      <c r="N75" s="29"/>
      <c r="O75" s="29"/>
      <c r="P75" s="29"/>
      <c r="Q75" s="29"/>
      <c r="R75" s="29"/>
      <c r="S75" s="29"/>
      <c r="T75" s="29"/>
      <c r="U75" s="29"/>
      <c r="V75" s="29">
        <v>1780430</v>
      </c>
      <c r="W75" s="29">
        <v>921835</v>
      </c>
      <c r="X75" s="29"/>
      <c r="Y75" s="28"/>
      <c r="Z75" s="30">
        <v>1843670</v>
      </c>
    </row>
    <row r="76" spans="1:26" ht="13.5" hidden="1">
      <c r="A76" s="41" t="s">
        <v>120</v>
      </c>
      <c r="B76" s="31">
        <v>40952565</v>
      </c>
      <c r="C76" s="31"/>
      <c r="D76" s="32">
        <v>53912950</v>
      </c>
      <c r="E76" s="33">
        <v>56809600</v>
      </c>
      <c r="F76" s="33">
        <v>19000212</v>
      </c>
      <c r="G76" s="33">
        <v>4403187</v>
      </c>
      <c r="H76" s="33">
        <v>4782592</v>
      </c>
      <c r="I76" s="33">
        <v>28185991</v>
      </c>
      <c r="J76" s="33">
        <v>4711022</v>
      </c>
      <c r="K76" s="33">
        <v>3372567</v>
      </c>
      <c r="L76" s="33">
        <v>4019247</v>
      </c>
      <c r="M76" s="33">
        <v>12102836</v>
      </c>
      <c r="N76" s="33"/>
      <c r="O76" s="33"/>
      <c r="P76" s="33"/>
      <c r="Q76" s="33"/>
      <c r="R76" s="33"/>
      <c r="S76" s="33"/>
      <c r="T76" s="33"/>
      <c r="U76" s="33"/>
      <c r="V76" s="33">
        <v>40288827</v>
      </c>
      <c r="W76" s="33">
        <v>29373620</v>
      </c>
      <c r="X76" s="33"/>
      <c r="Y76" s="32"/>
      <c r="Z76" s="34">
        <v>56809600</v>
      </c>
    </row>
    <row r="77" spans="1:26" ht="13.5" hidden="1">
      <c r="A77" s="36" t="s">
        <v>31</v>
      </c>
      <c r="B77" s="18">
        <v>4463539</v>
      </c>
      <c r="C77" s="18"/>
      <c r="D77" s="19">
        <v>8797750</v>
      </c>
      <c r="E77" s="20">
        <v>9694400</v>
      </c>
      <c r="F77" s="20">
        <v>12163792</v>
      </c>
      <c r="G77" s="20">
        <v>643841</v>
      </c>
      <c r="H77" s="20">
        <v>928711</v>
      </c>
      <c r="I77" s="20">
        <v>13736344</v>
      </c>
      <c r="J77" s="20">
        <v>781328</v>
      </c>
      <c r="K77" s="20">
        <v>512572</v>
      </c>
      <c r="L77" s="20">
        <v>114345</v>
      </c>
      <c r="M77" s="20">
        <v>1408245</v>
      </c>
      <c r="N77" s="20"/>
      <c r="O77" s="20"/>
      <c r="P77" s="20"/>
      <c r="Q77" s="20"/>
      <c r="R77" s="20"/>
      <c r="S77" s="20"/>
      <c r="T77" s="20"/>
      <c r="U77" s="20"/>
      <c r="V77" s="20">
        <v>15144589</v>
      </c>
      <c r="W77" s="20">
        <v>5816540</v>
      </c>
      <c r="X77" s="20"/>
      <c r="Y77" s="19"/>
      <c r="Z77" s="22">
        <v>9694400</v>
      </c>
    </row>
    <row r="78" spans="1:26" ht="13.5" hidden="1">
      <c r="A78" s="37" t="s">
        <v>32</v>
      </c>
      <c r="B78" s="18">
        <v>36489026</v>
      </c>
      <c r="C78" s="18"/>
      <c r="D78" s="19">
        <v>43271200</v>
      </c>
      <c r="E78" s="20">
        <v>45271200</v>
      </c>
      <c r="F78" s="20">
        <v>6554711</v>
      </c>
      <c r="G78" s="20">
        <v>3759346</v>
      </c>
      <c r="H78" s="20">
        <v>3853881</v>
      </c>
      <c r="I78" s="20">
        <v>14167938</v>
      </c>
      <c r="J78" s="20">
        <v>3929694</v>
      </c>
      <c r="K78" s="20">
        <v>2859995</v>
      </c>
      <c r="L78" s="20">
        <v>3904902</v>
      </c>
      <c r="M78" s="20">
        <v>10694591</v>
      </c>
      <c r="N78" s="20"/>
      <c r="O78" s="20"/>
      <c r="P78" s="20"/>
      <c r="Q78" s="20"/>
      <c r="R78" s="20"/>
      <c r="S78" s="20"/>
      <c r="T78" s="20"/>
      <c r="U78" s="20"/>
      <c r="V78" s="20">
        <v>24862529</v>
      </c>
      <c r="W78" s="20">
        <v>22635480</v>
      </c>
      <c r="X78" s="20"/>
      <c r="Y78" s="19"/>
      <c r="Z78" s="22">
        <v>45271200</v>
      </c>
    </row>
    <row r="79" spans="1:26" ht="13.5" hidden="1">
      <c r="A79" s="38" t="s">
        <v>113</v>
      </c>
      <c r="B79" s="18"/>
      <c r="C79" s="18"/>
      <c r="D79" s="19">
        <v>25606400</v>
      </c>
      <c r="E79" s="20">
        <v>27606400</v>
      </c>
      <c r="F79" s="20">
        <v>2629068</v>
      </c>
      <c r="G79" s="20">
        <v>3029692</v>
      </c>
      <c r="H79" s="20">
        <v>3162993</v>
      </c>
      <c r="I79" s="20">
        <v>8821753</v>
      </c>
      <c r="J79" s="20">
        <v>3028103</v>
      </c>
      <c r="K79" s="20">
        <v>2002615</v>
      </c>
      <c r="L79" s="20">
        <v>2317310</v>
      </c>
      <c r="M79" s="20">
        <v>7348028</v>
      </c>
      <c r="N79" s="20"/>
      <c r="O79" s="20"/>
      <c r="P79" s="20"/>
      <c r="Q79" s="20"/>
      <c r="R79" s="20"/>
      <c r="S79" s="20"/>
      <c r="T79" s="20"/>
      <c r="U79" s="20"/>
      <c r="V79" s="20">
        <v>16169781</v>
      </c>
      <c r="W79" s="20">
        <v>13803000</v>
      </c>
      <c r="X79" s="20"/>
      <c r="Y79" s="19"/>
      <c r="Z79" s="22">
        <v>27606400</v>
      </c>
    </row>
    <row r="80" spans="1:26" ht="13.5" hidden="1">
      <c r="A80" s="38" t="s">
        <v>114</v>
      </c>
      <c r="B80" s="18"/>
      <c r="C80" s="18"/>
      <c r="D80" s="19">
        <v>7709600</v>
      </c>
      <c r="E80" s="20">
        <v>7709600</v>
      </c>
      <c r="F80" s="20">
        <v>791888</v>
      </c>
      <c r="G80" s="20">
        <v>416118</v>
      </c>
      <c r="H80" s="20">
        <v>371681</v>
      </c>
      <c r="I80" s="20">
        <v>1579687</v>
      </c>
      <c r="J80" s="20">
        <v>558777</v>
      </c>
      <c r="K80" s="20">
        <v>606397</v>
      </c>
      <c r="L80" s="20">
        <v>738470</v>
      </c>
      <c r="M80" s="20">
        <v>1903644</v>
      </c>
      <c r="N80" s="20"/>
      <c r="O80" s="20"/>
      <c r="P80" s="20"/>
      <c r="Q80" s="20"/>
      <c r="R80" s="20"/>
      <c r="S80" s="20"/>
      <c r="T80" s="20"/>
      <c r="U80" s="20"/>
      <c r="V80" s="20">
        <v>3483331</v>
      </c>
      <c r="W80" s="20">
        <v>3855000</v>
      </c>
      <c r="X80" s="20"/>
      <c r="Y80" s="19"/>
      <c r="Z80" s="22">
        <v>7709600</v>
      </c>
    </row>
    <row r="81" spans="1:26" ht="13.5" hidden="1">
      <c r="A81" s="38" t="s">
        <v>115</v>
      </c>
      <c r="B81" s="18"/>
      <c r="C81" s="18"/>
      <c r="D81" s="19">
        <v>5303200</v>
      </c>
      <c r="E81" s="20">
        <v>5303200</v>
      </c>
      <c r="F81" s="20">
        <v>2687349</v>
      </c>
      <c r="G81" s="20">
        <v>183002</v>
      </c>
      <c r="H81" s="20">
        <v>175024</v>
      </c>
      <c r="I81" s="20">
        <v>3045375</v>
      </c>
      <c r="J81" s="20">
        <v>179149</v>
      </c>
      <c r="K81" s="20">
        <v>131241</v>
      </c>
      <c r="L81" s="20">
        <v>595436</v>
      </c>
      <c r="M81" s="20">
        <v>905826</v>
      </c>
      <c r="N81" s="20"/>
      <c r="O81" s="20"/>
      <c r="P81" s="20"/>
      <c r="Q81" s="20"/>
      <c r="R81" s="20"/>
      <c r="S81" s="20"/>
      <c r="T81" s="20"/>
      <c r="U81" s="20"/>
      <c r="V81" s="20">
        <v>3951201</v>
      </c>
      <c r="W81" s="20">
        <v>2651520</v>
      </c>
      <c r="X81" s="20"/>
      <c r="Y81" s="19"/>
      <c r="Z81" s="22">
        <v>5303200</v>
      </c>
    </row>
    <row r="82" spans="1:26" ht="13.5" hidden="1">
      <c r="A82" s="38" t="s">
        <v>116</v>
      </c>
      <c r="B82" s="18"/>
      <c r="C82" s="18"/>
      <c r="D82" s="19">
        <v>4652000</v>
      </c>
      <c r="E82" s="20">
        <v>4652000</v>
      </c>
      <c r="F82" s="20">
        <v>446406</v>
      </c>
      <c r="G82" s="20">
        <v>131834</v>
      </c>
      <c r="H82" s="20">
        <v>145091</v>
      </c>
      <c r="I82" s="20">
        <v>723331</v>
      </c>
      <c r="J82" s="20">
        <v>163355</v>
      </c>
      <c r="K82" s="20">
        <v>120718</v>
      </c>
      <c r="L82" s="20">
        <v>250819</v>
      </c>
      <c r="M82" s="20">
        <v>534892</v>
      </c>
      <c r="N82" s="20"/>
      <c r="O82" s="20"/>
      <c r="P82" s="20"/>
      <c r="Q82" s="20"/>
      <c r="R82" s="20"/>
      <c r="S82" s="20"/>
      <c r="T82" s="20"/>
      <c r="U82" s="20"/>
      <c r="V82" s="20">
        <v>1258223</v>
      </c>
      <c r="W82" s="20">
        <v>2325960</v>
      </c>
      <c r="X82" s="20"/>
      <c r="Y82" s="19"/>
      <c r="Z82" s="22">
        <v>4652000</v>
      </c>
    </row>
    <row r="83" spans="1:26" ht="13.5" hidden="1">
      <c r="A83" s="38" t="s">
        <v>117</v>
      </c>
      <c r="B83" s="18">
        <v>36489026</v>
      </c>
      <c r="C83" s="18"/>
      <c r="D83" s="19"/>
      <c r="E83" s="20"/>
      <c r="F83" s="20"/>
      <c r="G83" s="20">
        <v>-1300</v>
      </c>
      <c r="H83" s="20">
        <v>-908</v>
      </c>
      <c r="I83" s="20">
        <v>-2208</v>
      </c>
      <c r="J83" s="20">
        <v>310</v>
      </c>
      <c r="K83" s="20">
        <v>-976</v>
      </c>
      <c r="L83" s="20">
        <v>2867</v>
      </c>
      <c r="M83" s="20">
        <v>2201</v>
      </c>
      <c r="N83" s="20"/>
      <c r="O83" s="20"/>
      <c r="P83" s="20"/>
      <c r="Q83" s="20"/>
      <c r="R83" s="20"/>
      <c r="S83" s="20"/>
      <c r="T83" s="20"/>
      <c r="U83" s="20"/>
      <c r="V83" s="20">
        <v>-7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1844000</v>
      </c>
      <c r="E84" s="29">
        <v>1844000</v>
      </c>
      <c r="F84" s="29">
        <v>281709</v>
      </c>
      <c r="G84" s="29"/>
      <c r="H84" s="29"/>
      <c r="I84" s="29">
        <v>281709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281709</v>
      </c>
      <c r="W84" s="29">
        <v>921600</v>
      </c>
      <c r="X84" s="29"/>
      <c r="Y84" s="28"/>
      <c r="Z84" s="30">
        <v>1844000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26714399</v>
      </c>
      <c r="C5" s="18">
        <v>0</v>
      </c>
      <c r="D5" s="63">
        <v>30260765</v>
      </c>
      <c r="E5" s="64">
        <v>30260765</v>
      </c>
      <c r="F5" s="64">
        <v>6224334</v>
      </c>
      <c r="G5" s="64">
        <v>1273665</v>
      </c>
      <c r="H5" s="64">
        <v>1340646</v>
      </c>
      <c r="I5" s="64">
        <v>8838645</v>
      </c>
      <c r="J5" s="64">
        <v>836475</v>
      </c>
      <c r="K5" s="64">
        <v>1086687</v>
      </c>
      <c r="L5" s="64">
        <v>1543254</v>
      </c>
      <c r="M5" s="64">
        <v>3466416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12305061</v>
      </c>
      <c r="W5" s="64">
        <v>15130383</v>
      </c>
      <c r="X5" s="64">
        <v>-2825322</v>
      </c>
      <c r="Y5" s="65">
        <v>-18.67</v>
      </c>
      <c r="Z5" s="66">
        <v>30260765</v>
      </c>
    </row>
    <row r="6" spans="1:26" ht="13.5">
      <c r="A6" s="62" t="s">
        <v>32</v>
      </c>
      <c r="B6" s="18">
        <v>96120707</v>
      </c>
      <c r="C6" s="18">
        <v>0</v>
      </c>
      <c r="D6" s="63">
        <v>104690323</v>
      </c>
      <c r="E6" s="64">
        <v>104690323</v>
      </c>
      <c r="F6" s="64">
        <v>8790326</v>
      </c>
      <c r="G6" s="64">
        <v>9778945</v>
      </c>
      <c r="H6" s="64">
        <v>10391124</v>
      </c>
      <c r="I6" s="64">
        <v>28960395</v>
      </c>
      <c r="J6" s="64">
        <v>10903203</v>
      </c>
      <c r="K6" s="64">
        <v>8254980</v>
      </c>
      <c r="L6" s="64">
        <v>8894887</v>
      </c>
      <c r="M6" s="64">
        <v>28053070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57013465</v>
      </c>
      <c r="W6" s="64">
        <v>52345162</v>
      </c>
      <c r="X6" s="64">
        <v>4668303</v>
      </c>
      <c r="Y6" s="65">
        <v>8.92</v>
      </c>
      <c r="Z6" s="66">
        <v>104690323</v>
      </c>
    </row>
    <row r="7" spans="1:26" ht="13.5">
      <c r="A7" s="62" t="s">
        <v>33</v>
      </c>
      <c r="B7" s="18">
        <v>218143</v>
      </c>
      <c r="C7" s="18">
        <v>0</v>
      </c>
      <c r="D7" s="63">
        <v>50000</v>
      </c>
      <c r="E7" s="64">
        <v>50000</v>
      </c>
      <c r="F7" s="64">
        <v>35521</v>
      </c>
      <c r="G7" s="64">
        <v>21025</v>
      </c>
      <c r="H7" s="64">
        <v>10106</v>
      </c>
      <c r="I7" s="64">
        <v>66652</v>
      </c>
      <c r="J7" s="64">
        <v>1450</v>
      </c>
      <c r="K7" s="64">
        <v>5479</v>
      </c>
      <c r="L7" s="64">
        <v>36950</v>
      </c>
      <c r="M7" s="64">
        <v>43879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110531</v>
      </c>
      <c r="W7" s="64">
        <v>25000</v>
      </c>
      <c r="X7" s="64">
        <v>85531</v>
      </c>
      <c r="Y7" s="65">
        <v>342.12</v>
      </c>
      <c r="Z7" s="66">
        <v>50000</v>
      </c>
    </row>
    <row r="8" spans="1:26" ht="13.5">
      <c r="A8" s="62" t="s">
        <v>34</v>
      </c>
      <c r="B8" s="18">
        <v>43934682</v>
      </c>
      <c r="C8" s="18">
        <v>0</v>
      </c>
      <c r="D8" s="63">
        <v>44552000</v>
      </c>
      <c r="E8" s="64">
        <v>44552000</v>
      </c>
      <c r="F8" s="64">
        <v>14321000</v>
      </c>
      <c r="G8" s="64">
        <v>0</v>
      </c>
      <c r="H8" s="64">
        <v>0</v>
      </c>
      <c r="I8" s="64">
        <v>14321000</v>
      </c>
      <c r="J8" s="64">
        <v>50000</v>
      </c>
      <c r="K8" s="64">
        <v>53884</v>
      </c>
      <c r="L8" s="64">
        <v>12625000</v>
      </c>
      <c r="M8" s="64">
        <v>12728884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27049884</v>
      </c>
      <c r="W8" s="64">
        <v>22276000</v>
      </c>
      <c r="X8" s="64">
        <v>4773884</v>
      </c>
      <c r="Y8" s="65">
        <v>21.43</v>
      </c>
      <c r="Z8" s="66">
        <v>44552000</v>
      </c>
    </row>
    <row r="9" spans="1:26" ht="13.5">
      <c r="A9" s="62" t="s">
        <v>35</v>
      </c>
      <c r="B9" s="18">
        <v>22345719</v>
      </c>
      <c r="C9" s="18">
        <v>0</v>
      </c>
      <c r="D9" s="63">
        <v>16889990</v>
      </c>
      <c r="E9" s="64">
        <v>16889990</v>
      </c>
      <c r="F9" s="64">
        <v>1296907</v>
      </c>
      <c r="G9" s="64">
        <v>561431</v>
      </c>
      <c r="H9" s="64">
        <v>1219367</v>
      </c>
      <c r="I9" s="64">
        <v>3077705</v>
      </c>
      <c r="J9" s="64">
        <v>2894139</v>
      </c>
      <c r="K9" s="64">
        <v>925953</v>
      </c>
      <c r="L9" s="64">
        <v>496064</v>
      </c>
      <c r="M9" s="64">
        <v>4316156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7393861</v>
      </c>
      <c r="W9" s="64">
        <v>8444995</v>
      </c>
      <c r="X9" s="64">
        <v>-1051134</v>
      </c>
      <c r="Y9" s="65">
        <v>-12.45</v>
      </c>
      <c r="Z9" s="66">
        <v>16889990</v>
      </c>
    </row>
    <row r="10" spans="1:26" ht="25.5">
      <c r="A10" s="67" t="s">
        <v>105</v>
      </c>
      <c r="B10" s="68">
        <f>SUM(B5:B9)</f>
        <v>189333650</v>
      </c>
      <c r="C10" s="68">
        <f>SUM(C5:C9)</f>
        <v>0</v>
      </c>
      <c r="D10" s="69">
        <f aca="true" t="shared" si="0" ref="D10:Z10">SUM(D5:D9)</f>
        <v>196443078</v>
      </c>
      <c r="E10" s="70">
        <f t="shared" si="0"/>
        <v>196443078</v>
      </c>
      <c r="F10" s="70">
        <f t="shared" si="0"/>
        <v>30668088</v>
      </c>
      <c r="G10" s="70">
        <f t="shared" si="0"/>
        <v>11635066</v>
      </c>
      <c r="H10" s="70">
        <f t="shared" si="0"/>
        <v>12961243</v>
      </c>
      <c r="I10" s="70">
        <f t="shared" si="0"/>
        <v>55264397</v>
      </c>
      <c r="J10" s="70">
        <f t="shared" si="0"/>
        <v>14685267</v>
      </c>
      <c r="K10" s="70">
        <f t="shared" si="0"/>
        <v>10326983</v>
      </c>
      <c r="L10" s="70">
        <f t="shared" si="0"/>
        <v>23596155</v>
      </c>
      <c r="M10" s="70">
        <f t="shared" si="0"/>
        <v>48608405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103872802</v>
      </c>
      <c r="W10" s="70">
        <f t="shared" si="0"/>
        <v>98221540</v>
      </c>
      <c r="X10" s="70">
        <f t="shared" si="0"/>
        <v>5651262</v>
      </c>
      <c r="Y10" s="71">
        <f>+IF(W10&lt;&gt;0,(X10/W10)*100,0)</f>
        <v>5.753587247766631</v>
      </c>
      <c r="Z10" s="72">
        <f t="shared" si="0"/>
        <v>196443078</v>
      </c>
    </row>
    <row r="11" spans="1:26" ht="13.5">
      <c r="A11" s="62" t="s">
        <v>36</v>
      </c>
      <c r="B11" s="18">
        <v>69654041</v>
      </c>
      <c r="C11" s="18">
        <v>0</v>
      </c>
      <c r="D11" s="63">
        <v>76373588</v>
      </c>
      <c r="E11" s="64">
        <v>76373588</v>
      </c>
      <c r="F11" s="64">
        <v>5337053</v>
      </c>
      <c r="G11" s="64">
        <v>5664185</v>
      </c>
      <c r="H11" s="64">
        <v>5635314</v>
      </c>
      <c r="I11" s="64">
        <v>16636552</v>
      </c>
      <c r="J11" s="64">
        <v>5544967</v>
      </c>
      <c r="K11" s="64">
        <v>9037571</v>
      </c>
      <c r="L11" s="64">
        <v>5602794</v>
      </c>
      <c r="M11" s="64">
        <v>20185332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36821884</v>
      </c>
      <c r="W11" s="64">
        <v>38186794</v>
      </c>
      <c r="X11" s="64">
        <v>-1364910</v>
      </c>
      <c r="Y11" s="65">
        <v>-3.57</v>
      </c>
      <c r="Z11" s="66">
        <v>76373588</v>
      </c>
    </row>
    <row r="12" spans="1:26" ht="13.5">
      <c r="A12" s="62" t="s">
        <v>37</v>
      </c>
      <c r="B12" s="18">
        <v>4640726</v>
      </c>
      <c r="C12" s="18">
        <v>0</v>
      </c>
      <c r="D12" s="63">
        <v>5236600</v>
      </c>
      <c r="E12" s="64">
        <v>5236600</v>
      </c>
      <c r="F12" s="64">
        <v>360961</v>
      </c>
      <c r="G12" s="64">
        <v>364119</v>
      </c>
      <c r="H12" s="64">
        <v>365119</v>
      </c>
      <c r="I12" s="64">
        <v>1090199</v>
      </c>
      <c r="J12" s="64">
        <v>364619</v>
      </c>
      <c r="K12" s="64">
        <v>347682</v>
      </c>
      <c r="L12" s="64">
        <v>333563</v>
      </c>
      <c r="M12" s="64">
        <v>1045864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2136063</v>
      </c>
      <c r="W12" s="64">
        <v>2618300</v>
      </c>
      <c r="X12" s="64">
        <v>-482237</v>
      </c>
      <c r="Y12" s="65">
        <v>-18.42</v>
      </c>
      <c r="Z12" s="66">
        <v>5236600</v>
      </c>
    </row>
    <row r="13" spans="1:26" ht="13.5">
      <c r="A13" s="62" t="s">
        <v>106</v>
      </c>
      <c r="B13" s="18">
        <v>12670930</v>
      </c>
      <c r="C13" s="18">
        <v>0</v>
      </c>
      <c r="D13" s="63">
        <v>15688716</v>
      </c>
      <c r="E13" s="64">
        <v>15688716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7844358</v>
      </c>
      <c r="X13" s="64">
        <v>-7844358</v>
      </c>
      <c r="Y13" s="65">
        <v>-100</v>
      </c>
      <c r="Z13" s="66">
        <v>15688716</v>
      </c>
    </row>
    <row r="14" spans="1:26" ht="13.5">
      <c r="A14" s="62" t="s">
        <v>38</v>
      </c>
      <c r="B14" s="18">
        <v>8018687</v>
      </c>
      <c r="C14" s="18">
        <v>0</v>
      </c>
      <c r="D14" s="63">
        <v>6247941</v>
      </c>
      <c r="E14" s="64">
        <v>6247941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3123971</v>
      </c>
      <c r="X14" s="64">
        <v>-3123971</v>
      </c>
      <c r="Y14" s="65">
        <v>-100</v>
      </c>
      <c r="Z14" s="66">
        <v>6247941</v>
      </c>
    </row>
    <row r="15" spans="1:26" ht="13.5">
      <c r="A15" s="62" t="s">
        <v>39</v>
      </c>
      <c r="B15" s="18">
        <v>59705727</v>
      </c>
      <c r="C15" s="18">
        <v>0</v>
      </c>
      <c r="D15" s="63">
        <v>66319068</v>
      </c>
      <c r="E15" s="64">
        <v>66319068</v>
      </c>
      <c r="F15" s="64">
        <v>6927301</v>
      </c>
      <c r="G15" s="64">
        <v>4980368</v>
      </c>
      <c r="H15" s="64">
        <v>6825800</v>
      </c>
      <c r="I15" s="64">
        <v>18733469</v>
      </c>
      <c r="J15" s="64">
        <v>4870756</v>
      </c>
      <c r="K15" s="64">
        <v>4700948</v>
      </c>
      <c r="L15" s="64">
        <v>5644226</v>
      </c>
      <c r="M15" s="64">
        <v>15215930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33949399</v>
      </c>
      <c r="W15" s="64">
        <v>33159534</v>
      </c>
      <c r="X15" s="64">
        <v>789865</v>
      </c>
      <c r="Y15" s="65">
        <v>2.38</v>
      </c>
      <c r="Z15" s="66">
        <v>66319068</v>
      </c>
    </row>
    <row r="16" spans="1:26" ht="13.5">
      <c r="A16" s="73" t="s">
        <v>40</v>
      </c>
      <c r="B16" s="18">
        <v>836358</v>
      </c>
      <c r="C16" s="18">
        <v>0</v>
      </c>
      <c r="D16" s="63">
        <v>725000</v>
      </c>
      <c r="E16" s="64">
        <v>725000</v>
      </c>
      <c r="F16" s="64">
        <v>0</v>
      </c>
      <c r="G16" s="64">
        <v>6277</v>
      </c>
      <c r="H16" s="64">
        <v>1800</v>
      </c>
      <c r="I16" s="64">
        <v>8077</v>
      </c>
      <c r="J16" s="64">
        <v>11760</v>
      </c>
      <c r="K16" s="64">
        <v>6720</v>
      </c>
      <c r="L16" s="64">
        <v>7560</v>
      </c>
      <c r="M16" s="64">
        <v>26040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34117</v>
      </c>
      <c r="W16" s="64">
        <v>362500</v>
      </c>
      <c r="X16" s="64">
        <v>-328383</v>
      </c>
      <c r="Y16" s="65">
        <v>-90.59</v>
      </c>
      <c r="Z16" s="66">
        <v>725000</v>
      </c>
    </row>
    <row r="17" spans="1:26" ht="13.5">
      <c r="A17" s="62" t="s">
        <v>41</v>
      </c>
      <c r="B17" s="18">
        <v>44908127</v>
      </c>
      <c r="C17" s="18">
        <v>0</v>
      </c>
      <c r="D17" s="63">
        <v>42062400</v>
      </c>
      <c r="E17" s="64">
        <v>42062400</v>
      </c>
      <c r="F17" s="64">
        <v>1911892</v>
      </c>
      <c r="G17" s="64">
        <v>2416932</v>
      </c>
      <c r="H17" s="64">
        <v>2680069</v>
      </c>
      <c r="I17" s="64">
        <v>7008893</v>
      </c>
      <c r="J17" s="64">
        <v>2310644</v>
      </c>
      <c r="K17" s="64">
        <v>2456158</v>
      </c>
      <c r="L17" s="64">
        <v>2132603</v>
      </c>
      <c r="M17" s="64">
        <v>6899405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13908298</v>
      </c>
      <c r="W17" s="64">
        <v>21031200</v>
      </c>
      <c r="X17" s="64">
        <v>-7122902</v>
      </c>
      <c r="Y17" s="65">
        <v>-33.87</v>
      </c>
      <c r="Z17" s="66">
        <v>42062400</v>
      </c>
    </row>
    <row r="18" spans="1:26" ht="13.5">
      <c r="A18" s="74" t="s">
        <v>42</v>
      </c>
      <c r="B18" s="75">
        <f>SUM(B11:B17)</f>
        <v>200434596</v>
      </c>
      <c r="C18" s="75">
        <f>SUM(C11:C17)</f>
        <v>0</v>
      </c>
      <c r="D18" s="76">
        <f aca="true" t="shared" si="1" ref="D18:Z18">SUM(D11:D17)</f>
        <v>212653313</v>
      </c>
      <c r="E18" s="77">
        <f t="shared" si="1"/>
        <v>212653313</v>
      </c>
      <c r="F18" s="77">
        <f t="shared" si="1"/>
        <v>14537207</v>
      </c>
      <c r="G18" s="77">
        <f t="shared" si="1"/>
        <v>13431881</v>
      </c>
      <c r="H18" s="77">
        <f t="shared" si="1"/>
        <v>15508102</v>
      </c>
      <c r="I18" s="77">
        <f t="shared" si="1"/>
        <v>43477190</v>
      </c>
      <c r="J18" s="77">
        <f t="shared" si="1"/>
        <v>13102746</v>
      </c>
      <c r="K18" s="77">
        <f t="shared" si="1"/>
        <v>16549079</v>
      </c>
      <c r="L18" s="77">
        <f t="shared" si="1"/>
        <v>13720746</v>
      </c>
      <c r="M18" s="77">
        <f t="shared" si="1"/>
        <v>43372571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86849761</v>
      </c>
      <c r="W18" s="77">
        <f t="shared" si="1"/>
        <v>106326657</v>
      </c>
      <c r="X18" s="77">
        <f t="shared" si="1"/>
        <v>-19476896</v>
      </c>
      <c r="Y18" s="71">
        <f>+IF(W18&lt;&gt;0,(X18/W18)*100,0)</f>
        <v>-18.31798022202466</v>
      </c>
      <c r="Z18" s="78">
        <f t="shared" si="1"/>
        <v>212653313</v>
      </c>
    </row>
    <row r="19" spans="1:26" ht="13.5">
      <c r="A19" s="74" t="s">
        <v>43</v>
      </c>
      <c r="B19" s="79">
        <f>+B10-B18</f>
        <v>-11100946</v>
      </c>
      <c r="C19" s="79">
        <f>+C10-C18</f>
        <v>0</v>
      </c>
      <c r="D19" s="80">
        <f aca="true" t="shared" si="2" ref="D19:Z19">+D10-D18</f>
        <v>-16210235</v>
      </c>
      <c r="E19" s="81">
        <f t="shared" si="2"/>
        <v>-16210235</v>
      </c>
      <c r="F19" s="81">
        <f t="shared" si="2"/>
        <v>16130881</v>
      </c>
      <c r="G19" s="81">
        <f t="shared" si="2"/>
        <v>-1796815</v>
      </c>
      <c r="H19" s="81">
        <f t="shared" si="2"/>
        <v>-2546859</v>
      </c>
      <c r="I19" s="81">
        <f t="shared" si="2"/>
        <v>11787207</v>
      </c>
      <c r="J19" s="81">
        <f t="shared" si="2"/>
        <v>1582521</v>
      </c>
      <c r="K19" s="81">
        <f t="shared" si="2"/>
        <v>-6222096</v>
      </c>
      <c r="L19" s="81">
        <f t="shared" si="2"/>
        <v>9875409</v>
      </c>
      <c r="M19" s="81">
        <f t="shared" si="2"/>
        <v>5235834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17023041</v>
      </c>
      <c r="W19" s="81">
        <f>IF(E10=E18,0,W10-W18)</f>
        <v>-8105117</v>
      </c>
      <c r="X19" s="81">
        <f t="shared" si="2"/>
        <v>25128158</v>
      </c>
      <c r="Y19" s="82">
        <f>+IF(W19&lt;&gt;0,(X19/W19)*100,0)</f>
        <v>-310.02831914702773</v>
      </c>
      <c r="Z19" s="83">
        <f t="shared" si="2"/>
        <v>-16210235</v>
      </c>
    </row>
    <row r="20" spans="1:26" ht="13.5">
      <c r="A20" s="62" t="s">
        <v>44</v>
      </c>
      <c r="B20" s="18">
        <v>47287053</v>
      </c>
      <c r="C20" s="18">
        <v>0</v>
      </c>
      <c r="D20" s="63">
        <v>52123000</v>
      </c>
      <c r="E20" s="64">
        <v>52123000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26061500</v>
      </c>
      <c r="X20" s="64">
        <v>-26061500</v>
      </c>
      <c r="Y20" s="65">
        <v>-100</v>
      </c>
      <c r="Z20" s="66">
        <v>52123000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36186107</v>
      </c>
      <c r="C22" s="90">
        <f>SUM(C19:C21)</f>
        <v>0</v>
      </c>
      <c r="D22" s="91">
        <f aca="true" t="shared" si="3" ref="D22:Z22">SUM(D19:D21)</f>
        <v>35912765</v>
      </c>
      <c r="E22" s="92">
        <f t="shared" si="3"/>
        <v>35912765</v>
      </c>
      <c r="F22" s="92">
        <f t="shared" si="3"/>
        <v>16130881</v>
      </c>
      <c r="G22" s="92">
        <f t="shared" si="3"/>
        <v>-1796815</v>
      </c>
      <c r="H22" s="92">
        <f t="shared" si="3"/>
        <v>-2546859</v>
      </c>
      <c r="I22" s="92">
        <f t="shared" si="3"/>
        <v>11787207</v>
      </c>
      <c r="J22" s="92">
        <f t="shared" si="3"/>
        <v>1582521</v>
      </c>
      <c r="K22" s="92">
        <f t="shared" si="3"/>
        <v>-6222096</v>
      </c>
      <c r="L22" s="92">
        <f t="shared" si="3"/>
        <v>9875409</v>
      </c>
      <c r="M22" s="92">
        <f t="shared" si="3"/>
        <v>5235834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17023041</v>
      </c>
      <c r="W22" s="92">
        <f t="shared" si="3"/>
        <v>17956383</v>
      </c>
      <c r="X22" s="92">
        <f t="shared" si="3"/>
        <v>-933342</v>
      </c>
      <c r="Y22" s="93">
        <f>+IF(W22&lt;&gt;0,(X22/W22)*100,0)</f>
        <v>-5.197828538186115</v>
      </c>
      <c r="Z22" s="94">
        <f t="shared" si="3"/>
        <v>35912765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36186107</v>
      </c>
      <c r="C24" s="79">
        <f>SUM(C22:C23)</f>
        <v>0</v>
      </c>
      <c r="D24" s="80">
        <f aca="true" t="shared" si="4" ref="D24:Z24">SUM(D22:D23)</f>
        <v>35912765</v>
      </c>
      <c r="E24" s="81">
        <f t="shared" si="4"/>
        <v>35912765</v>
      </c>
      <c r="F24" s="81">
        <f t="shared" si="4"/>
        <v>16130881</v>
      </c>
      <c r="G24" s="81">
        <f t="shared" si="4"/>
        <v>-1796815</v>
      </c>
      <c r="H24" s="81">
        <f t="shared" si="4"/>
        <v>-2546859</v>
      </c>
      <c r="I24" s="81">
        <f t="shared" si="4"/>
        <v>11787207</v>
      </c>
      <c r="J24" s="81">
        <f t="shared" si="4"/>
        <v>1582521</v>
      </c>
      <c r="K24" s="81">
        <f t="shared" si="4"/>
        <v>-6222096</v>
      </c>
      <c r="L24" s="81">
        <f t="shared" si="4"/>
        <v>9875409</v>
      </c>
      <c r="M24" s="81">
        <f t="shared" si="4"/>
        <v>5235834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17023041</v>
      </c>
      <c r="W24" s="81">
        <f t="shared" si="4"/>
        <v>17956383</v>
      </c>
      <c r="X24" s="81">
        <f t="shared" si="4"/>
        <v>-933342</v>
      </c>
      <c r="Y24" s="82">
        <f>+IF(W24&lt;&gt;0,(X24/W24)*100,0)</f>
        <v>-5.197828538186115</v>
      </c>
      <c r="Z24" s="83">
        <f t="shared" si="4"/>
        <v>35912765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45174186</v>
      </c>
      <c r="C27" s="21">
        <v>0</v>
      </c>
      <c r="D27" s="103">
        <v>59253000</v>
      </c>
      <c r="E27" s="104">
        <v>59253000</v>
      </c>
      <c r="F27" s="104">
        <v>1868192</v>
      </c>
      <c r="G27" s="104">
        <v>1850881</v>
      </c>
      <c r="H27" s="104">
        <v>1593605</v>
      </c>
      <c r="I27" s="104">
        <v>5312678</v>
      </c>
      <c r="J27" s="104">
        <v>4224894</v>
      </c>
      <c r="K27" s="104">
        <v>1609291</v>
      </c>
      <c r="L27" s="104">
        <v>2578978</v>
      </c>
      <c r="M27" s="104">
        <v>8413163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13725841</v>
      </c>
      <c r="W27" s="104">
        <v>29626500</v>
      </c>
      <c r="X27" s="104">
        <v>-15900659</v>
      </c>
      <c r="Y27" s="105">
        <v>-53.67</v>
      </c>
      <c r="Z27" s="106">
        <v>59253000</v>
      </c>
    </row>
    <row r="28" spans="1:26" ht="13.5">
      <c r="A28" s="107" t="s">
        <v>44</v>
      </c>
      <c r="B28" s="18">
        <v>45174187</v>
      </c>
      <c r="C28" s="18">
        <v>0</v>
      </c>
      <c r="D28" s="63">
        <v>51143000</v>
      </c>
      <c r="E28" s="64">
        <v>51143000</v>
      </c>
      <c r="F28" s="64">
        <v>1868192</v>
      </c>
      <c r="G28" s="64">
        <v>1798819</v>
      </c>
      <c r="H28" s="64">
        <v>1055173</v>
      </c>
      <c r="I28" s="64">
        <v>4722184</v>
      </c>
      <c r="J28" s="64">
        <v>4173010</v>
      </c>
      <c r="K28" s="64">
        <v>1552333</v>
      </c>
      <c r="L28" s="64">
        <v>2521616</v>
      </c>
      <c r="M28" s="64">
        <v>8246959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12969143</v>
      </c>
      <c r="W28" s="64">
        <v>25571500</v>
      </c>
      <c r="X28" s="64">
        <v>-12602357</v>
      </c>
      <c r="Y28" s="65">
        <v>-49.28</v>
      </c>
      <c r="Z28" s="66">
        <v>51143000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8110000</v>
      </c>
      <c r="E30" s="64">
        <v>8110000</v>
      </c>
      <c r="F30" s="64">
        <v>0</v>
      </c>
      <c r="G30" s="64">
        <v>0</v>
      </c>
      <c r="H30" s="64">
        <v>531949</v>
      </c>
      <c r="I30" s="64">
        <v>531949</v>
      </c>
      <c r="J30" s="64">
        <v>8960</v>
      </c>
      <c r="K30" s="64">
        <v>0</v>
      </c>
      <c r="L30" s="64">
        <v>31330</v>
      </c>
      <c r="M30" s="64">
        <v>40290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572239</v>
      </c>
      <c r="W30" s="64">
        <v>4055000</v>
      </c>
      <c r="X30" s="64">
        <v>-3482761</v>
      </c>
      <c r="Y30" s="65">
        <v>-85.89</v>
      </c>
      <c r="Z30" s="66">
        <v>8110000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52062</v>
      </c>
      <c r="H31" s="64">
        <v>6483</v>
      </c>
      <c r="I31" s="64">
        <v>58545</v>
      </c>
      <c r="J31" s="64">
        <v>42924</v>
      </c>
      <c r="K31" s="64">
        <v>56958</v>
      </c>
      <c r="L31" s="64">
        <v>26032</v>
      </c>
      <c r="M31" s="64">
        <v>125914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184459</v>
      </c>
      <c r="W31" s="64">
        <v>0</v>
      </c>
      <c r="X31" s="64">
        <v>184459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45174187</v>
      </c>
      <c r="C32" s="21">
        <f>SUM(C28:C31)</f>
        <v>0</v>
      </c>
      <c r="D32" s="103">
        <f aca="true" t="shared" si="5" ref="D32:Z32">SUM(D28:D31)</f>
        <v>59253000</v>
      </c>
      <c r="E32" s="104">
        <f t="shared" si="5"/>
        <v>59253000</v>
      </c>
      <c r="F32" s="104">
        <f t="shared" si="5"/>
        <v>1868192</v>
      </c>
      <c r="G32" s="104">
        <f t="shared" si="5"/>
        <v>1850881</v>
      </c>
      <c r="H32" s="104">
        <f t="shared" si="5"/>
        <v>1593605</v>
      </c>
      <c r="I32" s="104">
        <f t="shared" si="5"/>
        <v>5312678</v>
      </c>
      <c r="J32" s="104">
        <f t="shared" si="5"/>
        <v>4224894</v>
      </c>
      <c r="K32" s="104">
        <f t="shared" si="5"/>
        <v>1609291</v>
      </c>
      <c r="L32" s="104">
        <f t="shared" si="5"/>
        <v>2578978</v>
      </c>
      <c r="M32" s="104">
        <f t="shared" si="5"/>
        <v>8413163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13725841</v>
      </c>
      <c r="W32" s="104">
        <f t="shared" si="5"/>
        <v>29626500</v>
      </c>
      <c r="X32" s="104">
        <f t="shared" si="5"/>
        <v>-15900659</v>
      </c>
      <c r="Y32" s="105">
        <f>+IF(W32&lt;&gt;0,(X32/W32)*100,0)</f>
        <v>-53.67039306026699</v>
      </c>
      <c r="Z32" s="106">
        <f t="shared" si="5"/>
        <v>59253000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30518152</v>
      </c>
      <c r="C35" s="18">
        <v>0</v>
      </c>
      <c r="D35" s="63">
        <v>24007109</v>
      </c>
      <c r="E35" s="64">
        <v>24007109</v>
      </c>
      <c r="F35" s="64">
        <v>42546975</v>
      </c>
      <c r="G35" s="64">
        <v>28412657</v>
      </c>
      <c r="H35" s="64">
        <v>23873051</v>
      </c>
      <c r="I35" s="64">
        <v>23873051</v>
      </c>
      <c r="J35" s="64">
        <v>29091215</v>
      </c>
      <c r="K35" s="64">
        <v>42489328</v>
      </c>
      <c r="L35" s="64">
        <v>38887467</v>
      </c>
      <c r="M35" s="64">
        <v>38887467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38887467</v>
      </c>
      <c r="W35" s="64">
        <v>12003555</v>
      </c>
      <c r="X35" s="64">
        <v>26883912</v>
      </c>
      <c r="Y35" s="65">
        <v>223.97</v>
      </c>
      <c r="Z35" s="66">
        <v>24007109</v>
      </c>
    </row>
    <row r="36" spans="1:26" ht="13.5">
      <c r="A36" s="62" t="s">
        <v>53</v>
      </c>
      <c r="B36" s="18">
        <v>451082484</v>
      </c>
      <c r="C36" s="18">
        <v>0</v>
      </c>
      <c r="D36" s="63">
        <v>478514884</v>
      </c>
      <c r="E36" s="64">
        <v>478514884</v>
      </c>
      <c r="F36" s="64">
        <v>397970496</v>
      </c>
      <c r="G36" s="64">
        <v>453479781</v>
      </c>
      <c r="H36" s="64">
        <v>453479781</v>
      </c>
      <c r="I36" s="64">
        <v>453479781</v>
      </c>
      <c r="J36" s="64">
        <v>453247326</v>
      </c>
      <c r="K36" s="64">
        <v>453247326</v>
      </c>
      <c r="L36" s="64">
        <v>453247326</v>
      </c>
      <c r="M36" s="64">
        <v>453247326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453247326</v>
      </c>
      <c r="W36" s="64">
        <v>239257442</v>
      </c>
      <c r="X36" s="64">
        <v>213989884</v>
      </c>
      <c r="Y36" s="65">
        <v>89.44</v>
      </c>
      <c r="Z36" s="66">
        <v>478514884</v>
      </c>
    </row>
    <row r="37" spans="1:26" ht="13.5">
      <c r="A37" s="62" t="s">
        <v>54</v>
      </c>
      <c r="B37" s="18">
        <v>48126110</v>
      </c>
      <c r="C37" s="18">
        <v>0</v>
      </c>
      <c r="D37" s="63">
        <v>65020315</v>
      </c>
      <c r="E37" s="64">
        <v>65020315</v>
      </c>
      <c r="F37" s="64">
        <v>92436104</v>
      </c>
      <c r="G37" s="64">
        <v>34741692</v>
      </c>
      <c r="H37" s="64">
        <v>34533141</v>
      </c>
      <c r="I37" s="64">
        <v>34533141</v>
      </c>
      <c r="J37" s="64">
        <v>35599530</v>
      </c>
      <c r="K37" s="64">
        <v>59878867</v>
      </c>
      <c r="L37" s="64">
        <v>54061987</v>
      </c>
      <c r="M37" s="64">
        <v>54061987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54061987</v>
      </c>
      <c r="W37" s="64">
        <v>32510158</v>
      </c>
      <c r="X37" s="64">
        <v>21551829</v>
      </c>
      <c r="Y37" s="65">
        <v>66.29</v>
      </c>
      <c r="Z37" s="66">
        <v>65020315</v>
      </c>
    </row>
    <row r="38" spans="1:26" ht="13.5">
      <c r="A38" s="62" t="s">
        <v>55</v>
      </c>
      <c r="B38" s="18">
        <v>97045819</v>
      </c>
      <c r="C38" s="18">
        <v>0</v>
      </c>
      <c r="D38" s="63">
        <v>105944797</v>
      </c>
      <c r="E38" s="64">
        <v>105944797</v>
      </c>
      <c r="F38" s="64">
        <v>103966185</v>
      </c>
      <c r="G38" s="64">
        <v>104076381</v>
      </c>
      <c r="H38" s="64">
        <v>103885799</v>
      </c>
      <c r="I38" s="64">
        <v>103885799</v>
      </c>
      <c r="J38" s="64">
        <v>103885802</v>
      </c>
      <c r="K38" s="64">
        <v>103478352</v>
      </c>
      <c r="L38" s="64">
        <v>98396932</v>
      </c>
      <c r="M38" s="64">
        <v>98396932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98396932</v>
      </c>
      <c r="W38" s="64">
        <v>52972399</v>
      </c>
      <c r="X38" s="64">
        <v>45424533</v>
      </c>
      <c r="Y38" s="65">
        <v>85.75</v>
      </c>
      <c r="Z38" s="66">
        <v>105944797</v>
      </c>
    </row>
    <row r="39" spans="1:26" ht="13.5">
      <c r="A39" s="62" t="s">
        <v>56</v>
      </c>
      <c r="B39" s="18">
        <v>336428707</v>
      </c>
      <c r="C39" s="18">
        <v>0</v>
      </c>
      <c r="D39" s="63">
        <v>331556881</v>
      </c>
      <c r="E39" s="64">
        <v>331556881</v>
      </c>
      <c r="F39" s="64">
        <v>244115182</v>
      </c>
      <c r="G39" s="64">
        <v>343074365</v>
      </c>
      <c r="H39" s="64">
        <v>338933892</v>
      </c>
      <c r="I39" s="64">
        <v>338933892</v>
      </c>
      <c r="J39" s="64">
        <v>342853209</v>
      </c>
      <c r="K39" s="64">
        <v>332379435</v>
      </c>
      <c r="L39" s="64">
        <v>339675874</v>
      </c>
      <c r="M39" s="64">
        <v>339675874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339675874</v>
      </c>
      <c r="W39" s="64">
        <v>165778441</v>
      </c>
      <c r="X39" s="64">
        <v>173897433</v>
      </c>
      <c r="Y39" s="65">
        <v>104.9</v>
      </c>
      <c r="Z39" s="66">
        <v>331556881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49773933</v>
      </c>
      <c r="C42" s="18">
        <v>0</v>
      </c>
      <c r="D42" s="63">
        <v>51993342</v>
      </c>
      <c r="E42" s="64">
        <v>51993342</v>
      </c>
      <c r="F42" s="64">
        <v>4146280</v>
      </c>
      <c r="G42" s="64">
        <v>-462170</v>
      </c>
      <c r="H42" s="64">
        <v>-539245</v>
      </c>
      <c r="I42" s="64">
        <v>3144865</v>
      </c>
      <c r="J42" s="64">
        <v>-2397704</v>
      </c>
      <c r="K42" s="64">
        <v>16854596</v>
      </c>
      <c r="L42" s="64">
        <v>-4288419</v>
      </c>
      <c r="M42" s="64">
        <v>10168473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13313338</v>
      </c>
      <c r="W42" s="64">
        <v>26584235</v>
      </c>
      <c r="X42" s="64">
        <v>-13270897</v>
      </c>
      <c r="Y42" s="65">
        <v>-49.92</v>
      </c>
      <c r="Z42" s="66">
        <v>51993342</v>
      </c>
    </row>
    <row r="43" spans="1:26" ht="13.5">
      <c r="A43" s="62" t="s">
        <v>59</v>
      </c>
      <c r="B43" s="18">
        <v>-44240816</v>
      </c>
      <c r="C43" s="18">
        <v>0</v>
      </c>
      <c r="D43" s="63">
        <v>-53690412</v>
      </c>
      <c r="E43" s="64">
        <v>-53690412</v>
      </c>
      <c r="F43" s="64">
        <v>-1867332</v>
      </c>
      <c r="G43" s="64">
        <v>-1848478</v>
      </c>
      <c r="H43" s="64">
        <v>-1592729</v>
      </c>
      <c r="I43" s="64">
        <v>-5308539</v>
      </c>
      <c r="J43" s="64">
        <v>-2454280</v>
      </c>
      <c r="K43" s="64">
        <v>-1628534</v>
      </c>
      <c r="L43" s="64">
        <v>-2578101</v>
      </c>
      <c r="M43" s="64">
        <v>-6660915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-11969454</v>
      </c>
      <c r="W43" s="64">
        <v>-28697726</v>
      </c>
      <c r="X43" s="64">
        <v>16728272</v>
      </c>
      <c r="Y43" s="65">
        <v>-58.29</v>
      </c>
      <c r="Z43" s="66">
        <v>-53690412</v>
      </c>
    </row>
    <row r="44" spans="1:26" ht="13.5">
      <c r="A44" s="62" t="s">
        <v>60</v>
      </c>
      <c r="B44" s="18">
        <v>-7748931</v>
      </c>
      <c r="C44" s="18">
        <v>0</v>
      </c>
      <c r="D44" s="63">
        <v>2150476</v>
      </c>
      <c r="E44" s="64">
        <v>2150476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5011778</v>
      </c>
      <c r="X44" s="64">
        <v>-5011778</v>
      </c>
      <c r="Y44" s="65">
        <v>-100</v>
      </c>
      <c r="Z44" s="66">
        <v>2150476</v>
      </c>
    </row>
    <row r="45" spans="1:26" ht="13.5">
      <c r="A45" s="74" t="s">
        <v>61</v>
      </c>
      <c r="B45" s="21">
        <v>2318755</v>
      </c>
      <c r="C45" s="21">
        <v>0</v>
      </c>
      <c r="D45" s="103">
        <v>-14616550</v>
      </c>
      <c r="E45" s="104">
        <v>-14616550</v>
      </c>
      <c r="F45" s="104">
        <v>6039779</v>
      </c>
      <c r="G45" s="104">
        <v>3729131</v>
      </c>
      <c r="H45" s="104">
        <v>1597157</v>
      </c>
      <c r="I45" s="104">
        <v>1597157</v>
      </c>
      <c r="J45" s="104">
        <v>-3254827</v>
      </c>
      <c r="K45" s="104">
        <v>11971235</v>
      </c>
      <c r="L45" s="104">
        <v>5104715</v>
      </c>
      <c r="M45" s="104">
        <v>5104715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5104715</v>
      </c>
      <c r="W45" s="104">
        <v>-12171669</v>
      </c>
      <c r="X45" s="104">
        <v>17276384</v>
      </c>
      <c r="Y45" s="105">
        <v>-141.94</v>
      </c>
      <c r="Z45" s="106">
        <v>-14616550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31826002</v>
      </c>
      <c r="C49" s="56">
        <v>0</v>
      </c>
      <c r="D49" s="133">
        <v>2782885</v>
      </c>
      <c r="E49" s="58">
        <v>1002665</v>
      </c>
      <c r="F49" s="58">
        <v>0</v>
      </c>
      <c r="G49" s="58">
        <v>0</v>
      </c>
      <c r="H49" s="58">
        <v>0</v>
      </c>
      <c r="I49" s="58">
        <v>840258</v>
      </c>
      <c r="J49" s="58">
        <v>0</v>
      </c>
      <c r="K49" s="58">
        <v>0</v>
      </c>
      <c r="L49" s="58">
        <v>0</v>
      </c>
      <c r="M49" s="58">
        <v>364376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922665</v>
      </c>
      <c r="W49" s="58">
        <v>-170501</v>
      </c>
      <c r="X49" s="58">
        <v>9244719</v>
      </c>
      <c r="Y49" s="58">
        <v>46813069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5398523</v>
      </c>
      <c r="C51" s="56">
        <v>0</v>
      </c>
      <c r="D51" s="133">
        <v>709861</v>
      </c>
      <c r="E51" s="58">
        <v>1687828</v>
      </c>
      <c r="F51" s="58">
        <v>0</v>
      </c>
      <c r="G51" s="58">
        <v>0</v>
      </c>
      <c r="H51" s="58">
        <v>0</v>
      </c>
      <c r="I51" s="58">
        <v>107487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7903699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100.0000036643167</v>
      </c>
      <c r="E58" s="7">
        <f t="shared" si="6"/>
        <v>100.0000036643167</v>
      </c>
      <c r="F58" s="7">
        <f t="shared" si="6"/>
        <v>76.11804042739271</v>
      </c>
      <c r="G58" s="7">
        <f t="shared" si="6"/>
        <v>128.12775127861084</v>
      </c>
      <c r="H58" s="7">
        <f t="shared" si="6"/>
        <v>126.75416040717195</v>
      </c>
      <c r="I58" s="7">
        <f t="shared" si="6"/>
        <v>107.0926763459825</v>
      </c>
      <c r="J58" s="7">
        <f t="shared" si="6"/>
        <v>113.07420735249983</v>
      </c>
      <c r="K58" s="7">
        <f t="shared" si="6"/>
        <v>135.87104092761297</v>
      </c>
      <c r="L58" s="7">
        <f t="shared" si="6"/>
        <v>118.53590080848728</v>
      </c>
      <c r="M58" s="7">
        <f t="shared" si="6"/>
        <v>121.64932074832929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113.72589523927539</v>
      </c>
      <c r="W58" s="7">
        <f t="shared" si="6"/>
        <v>101.1949014111943</v>
      </c>
      <c r="X58" s="7">
        <f t="shared" si="6"/>
        <v>0</v>
      </c>
      <c r="Y58" s="7">
        <f t="shared" si="6"/>
        <v>0</v>
      </c>
      <c r="Z58" s="8">
        <f t="shared" si="6"/>
        <v>100.0000036643167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99.99998678156352</v>
      </c>
      <c r="E59" s="10">
        <f t="shared" si="7"/>
        <v>99.99998678156352</v>
      </c>
      <c r="F59" s="10">
        <f t="shared" si="7"/>
        <v>41.05256883708361</v>
      </c>
      <c r="G59" s="10">
        <f t="shared" si="7"/>
        <v>248.84738137579347</v>
      </c>
      <c r="H59" s="10">
        <f t="shared" si="7"/>
        <v>248.2263028420627</v>
      </c>
      <c r="I59" s="10">
        <f t="shared" si="7"/>
        <v>102.42030311207205</v>
      </c>
      <c r="J59" s="10">
        <f t="shared" si="7"/>
        <v>354.68471861083714</v>
      </c>
      <c r="K59" s="10">
        <f t="shared" si="7"/>
        <v>261.80399691907604</v>
      </c>
      <c r="L59" s="10">
        <f t="shared" si="7"/>
        <v>179.3994378112741</v>
      </c>
      <c r="M59" s="10">
        <f t="shared" si="7"/>
        <v>247.53024449460193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143.29872074587846</v>
      </c>
      <c r="W59" s="10">
        <f t="shared" si="7"/>
        <v>108.50509864819682</v>
      </c>
      <c r="X59" s="10">
        <f t="shared" si="7"/>
        <v>0</v>
      </c>
      <c r="Y59" s="10">
        <f t="shared" si="7"/>
        <v>0</v>
      </c>
      <c r="Z59" s="11">
        <f t="shared" si="7"/>
        <v>99.99998678156352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100.0000085967831</v>
      </c>
      <c r="E60" s="13">
        <f t="shared" si="7"/>
        <v>100.0000085967831</v>
      </c>
      <c r="F60" s="13">
        <f t="shared" si="7"/>
        <v>100.56685042170221</v>
      </c>
      <c r="G60" s="13">
        <f t="shared" si="7"/>
        <v>112.8331225914452</v>
      </c>
      <c r="H60" s="13">
        <f t="shared" si="7"/>
        <v>111.49097056295354</v>
      </c>
      <c r="I60" s="13">
        <f t="shared" si="7"/>
        <v>108.62838024136066</v>
      </c>
      <c r="J60" s="13">
        <f t="shared" si="7"/>
        <v>94.72872329351293</v>
      </c>
      <c r="K60" s="13">
        <f t="shared" si="7"/>
        <v>119.97895815616755</v>
      </c>
      <c r="L60" s="13">
        <f t="shared" si="7"/>
        <v>108.35734057104942</v>
      </c>
      <c r="M60" s="13">
        <f t="shared" si="7"/>
        <v>106.4802069791292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107.57138686448894</v>
      </c>
      <c r="W60" s="13">
        <f t="shared" si="7"/>
        <v>99.09900746892329</v>
      </c>
      <c r="X60" s="13">
        <f t="shared" si="7"/>
        <v>0</v>
      </c>
      <c r="Y60" s="13">
        <f t="shared" si="7"/>
        <v>0</v>
      </c>
      <c r="Z60" s="14">
        <f t="shared" si="7"/>
        <v>100.0000085967831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100.0000078854343</v>
      </c>
      <c r="E61" s="13">
        <f t="shared" si="7"/>
        <v>100.0000078854343</v>
      </c>
      <c r="F61" s="13">
        <f t="shared" si="7"/>
        <v>105.29686106474105</v>
      </c>
      <c r="G61" s="13">
        <f t="shared" si="7"/>
        <v>122.16894592578389</v>
      </c>
      <c r="H61" s="13">
        <f t="shared" si="7"/>
        <v>118.26529836651093</v>
      </c>
      <c r="I61" s="13">
        <f t="shared" si="7"/>
        <v>115.50078647051552</v>
      </c>
      <c r="J61" s="13">
        <f t="shared" si="7"/>
        <v>105.52638150225417</v>
      </c>
      <c r="K61" s="13">
        <f t="shared" si="7"/>
        <v>162.77337762851914</v>
      </c>
      <c r="L61" s="13">
        <f t="shared" si="7"/>
        <v>124.37299709100398</v>
      </c>
      <c r="M61" s="13">
        <f t="shared" si="7"/>
        <v>126.45546679216312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120.57414367230228</v>
      </c>
      <c r="W61" s="13">
        <f t="shared" si="7"/>
        <v>98.76033875720667</v>
      </c>
      <c r="X61" s="13">
        <f t="shared" si="7"/>
        <v>0</v>
      </c>
      <c r="Y61" s="13">
        <f t="shared" si="7"/>
        <v>0</v>
      </c>
      <c r="Z61" s="14">
        <f t="shared" si="7"/>
        <v>100.0000078854343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100.00002609013043</v>
      </c>
      <c r="E62" s="13">
        <f t="shared" si="7"/>
        <v>100.00002609013043</v>
      </c>
      <c r="F62" s="13">
        <f t="shared" si="7"/>
        <v>178.5516206504669</v>
      </c>
      <c r="G62" s="13">
        <f t="shared" si="7"/>
        <v>138.09514551361815</v>
      </c>
      <c r="H62" s="13">
        <f t="shared" si="7"/>
        <v>144.28878071011755</v>
      </c>
      <c r="I62" s="13">
        <f t="shared" si="7"/>
        <v>149.66289175994208</v>
      </c>
      <c r="J62" s="13">
        <f t="shared" si="7"/>
        <v>112.33627507851851</v>
      </c>
      <c r="K62" s="13">
        <f t="shared" si="7"/>
        <v>79.92410287410395</v>
      </c>
      <c r="L62" s="13">
        <f t="shared" si="7"/>
        <v>90.40743915855326</v>
      </c>
      <c r="M62" s="13">
        <f t="shared" si="7"/>
        <v>92.63116257634725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114.93607856052546</v>
      </c>
      <c r="W62" s="13">
        <f t="shared" si="7"/>
        <v>100.00001739341877</v>
      </c>
      <c r="X62" s="13">
        <f t="shared" si="7"/>
        <v>0</v>
      </c>
      <c r="Y62" s="13">
        <f t="shared" si="7"/>
        <v>0</v>
      </c>
      <c r="Z62" s="14">
        <f t="shared" si="7"/>
        <v>100.00002609013043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63.4633850735841</v>
      </c>
      <c r="G63" s="13">
        <f t="shared" si="7"/>
        <v>69.82410812600307</v>
      </c>
      <c r="H63" s="13">
        <f t="shared" si="7"/>
        <v>71.86074138451598</v>
      </c>
      <c r="I63" s="13">
        <f t="shared" si="7"/>
        <v>68.61469007036557</v>
      </c>
      <c r="J63" s="13">
        <f t="shared" si="7"/>
        <v>55.36300708061168</v>
      </c>
      <c r="K63" s="13">
        <f t="shared" si="7"/>
        <v>61.3743853716876</v>
      </c>
      <c r="L63" s="13">
        <f t="shared" si="7"/>
        <v>69.67524518367914</v>
      </c>
      <c r="M63" s="13">
        <f t="shared" si="7"/>
        <v>61.4294818946716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64.91427953349333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72.4396188787946</v>
      </c>
      <c r="G64" s="13">
        <f t="shared" si="7"/>
        <v>89.59754580588631</v>
      </c>
      <c r="H64" s="13">
        <f t="shared" si="7"/>
        <v>91.00015324684662</v>
      </c>
      <c r="I64" s="13">
        <f t="shared" si="7"/>
        <v>84.80823892235875</v>
      </c>
      <c r="J64" s="13">
        <f t="shared" si="7"/>
        <v>70.45231439304635</v>
      </c>
      <c r="K64" s="13">
        <f t="shared" si="7"/>
        <v>77.5288493536293</v>
      </c>
      <c r="L64" s="13">
        <f t="shared" si="7"/>
        <v>87.31327814410585</v>
      </c>
      <c r="M64" s="13">
        <f t="shared" si="7"/>
        <v>77.63967708916985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81.11420685601485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124485328</v>
      </c>
      <c r="C67" s="23"/>
      <c r="D67" s="24">
        <v>136451088</v>
      </c>
      <c r="E67" s="25">
        <v>136451088</v>
      </c>
      <c r="F67" s="25">
        <v>15154774</v>
      </c>
      <c r="G67" s="25">
        <v>11201610</v>
      </c>
      <c r="H67" s="25">
        <v>11890603</v>
      </c>
      <c r="I67" s="25">
        <v>38246987</v>
      </c>
      <c r="J67" s="25">
        <v>11898511</v>
      </c>
      <c r="K67" s="25">
        <v>9499479</v>
      </c>
      <c r="L67" s="25">
        <v>10621070</v>
      </c>
      <c r="M67" s="25">
        <v>32019060</v>
      </c>
      <c r="N67" s="25"/>
      <c r="O67" s="25"/>
      <c r="P67" s="25"/>
      <c r="Q67" s="25"/>
      <c r="R67" s="25"/>
      <c r="S67" s="25"/>
      <c r="T67" s="25"/>
      <c r="U67" s="25"/>
      <c r="V67" s="25">
        <v>70266047</v>
      </c>
      <c r="W67" s="25">
        <v>68225545</v>
      </c>
      <c r="X67" s="25"/>
      <c r="Y67" s="24"/>
      <c r="Z67" s="26">
        <v>136451088</v>
      </c>
    </row>
    <row r="68" spans="1:26" ht="13.5" hidden="1">
      <c r="A68" s="36" t="s">
        <v>31</v>
      </c>
      <c r="B68" s="18">
        <v>26714399</v>
      </c>
      <c r="C68" s="18"/>
      <c r="D68" s="19">
        <v>30260765</v>
      </c>
      <c r="E68" s="20">
        <v>30260765</v>
      </c>
      <c r="F68" s="20">
        <v>6224334</v>
      </c>
      <c r="G68" s="20">
        <v>1273665</v>
      </c>
      <c r="H68" s="20">
        <v>1340646</v>
      </c>
      <c r="I68" s="20">
        <v>8838645</v>
      </c>
      <c r="J68" s="20">
        <v>836475</v>
      </c>
      <c r="K68" s="20">
        <v>1086687</v>
      </c>
      <c r="L68" s="20">
        <v>1543254</v>
      </c>
      <c r="M68" s="20">
        <v>3466416</v>
      </c>
      <c r="N68" s="20"/>
      <c r="O68" s="20"/>
      <c r="P68" s="20"/>
      <c r="Q68" s="20"/>
      <c r="R68" s="20"/>
      <c r="S68" s="20"/>
      <c r="T68" s="20"/>
      <c r="U68" s="20"/>
      <c r="V68" s="20">
        <v>12305061</v>
      </c>
      <c r="W68" s="20">
        <v>15130383</v>
      </c>
      <c r="X68" s="20"/>
      <c r="Y68" s="19"/>
      <c r="Z68" s="22">
        <v>30260765</v>
      </c>
    </row>
    <row r="69" spans="1:26" ht="13.5" hidden="1">
      <c r="A69" s="37" t="s">
        <v>32</v>
      </c>
      <c r="B69" s="18">
        <v>96120707</v>
      </c>
      <c r="C69" s="18"/>
      <c r="D69" s="19">
        <v>104690323</v>
      </c>
      <c r="E69" s="20">
        <v>104690323</v>
      </c>
      <c r="F69" s="20">
        <v>8790326</v>
      </c>
      <c r="G69" s="20">
        <v>9778945</v>
      </c>
      <c r="H69" s="20">
        <v>10391124</v>
      </c>
      <c r="I69" s="20">
        <v>28960395</v>
      </c>
      <c r="J69" s="20">
        <v>10903203</v>
      </c>
      <c r="K69" s="20">
        <v>8254980</v>
      </c>
      <c r="L69" s="20">
        <v>8894887</v>
      </c>
      <c r="M69" s="20">
        <v>28053070</v>
      </c>
      <c r="N69" s="20"/>
      <c r="O69" s="20"/>
      <c r="P69" s="20"/>
      <c r="Q69" s="20"/>
      <c r="R69" s="20"/>
      <c r="S69" s="20"/>
      <c r="T69" s="20"/>
      <c r="U69" s="20"/>
      <c r="V69" s="20">
        <v>57013465</v>
      </c>
      <c r="W69" s="20">
        <v>52345162</v>
      </c>
      <c r="X69" s="20"/>
      <c r="Y69" s="19"/>
      <c r="Z69" s="22">
        <v>104690323</v>
      </c>
    </row>
    <row r="70" spans="1:26" ht="13.5" hidden="1">
      <c r="A70" s="38" t="s">
        <v>113</v>
      </c>
      <c r="B70" s="18"/>
      <c r="C70" s="18"/>
      <c r="D70" s="19">
        <v>76089658</v>
      </c>
      <c r="E70" s="20">
        <v>76089658</v>
      </c>
      <c r="F70" s="20">
        <v>6101878</v>
      </c>
      <c r="G70" s="20">
        <v>6441055</v>
      </c>
      <c r="H70" s="20">
        <v>6986089</v>
      </c>
      <c r="I70" s="20">
        <v>19529022</v>
      </c>
      <c r="J70" s="20">
        <v>6980137</v>
      </c>
      <c r="K70" s="20">
        <v>4339373</v>
      </c>
      <c r="L70" s="20">
        <v>5526649</v>
      </c>
      <c r="M70" s="20">
        <v>16846159</v>
      </c>
      <c r="N70" s="20"/>
      <c r="O70" s="20"/>
      <c r="P70" s="20"/>
      <c r="Q70" s="20"/>
      <c r="R70" s="20"/>
      <c r="S70" s="20"/>
      <c r="T70" s="20"/>
      <c r="U70" s="20"/>
      <c r="V70" s="20">
        <v>36375181</v>
      </c>
      <c r="W70" s="20">
        <v>38044829</v>
      </c>
      <c r="X70" s="20"/>
      <c r="Y70" s="19"/>
      <c r="Z70" s="22">
        <v>76089658</v>
      </c>
    </row>
    <row r="71" spans="1:26" ht="13.5" hidden="1">
      <c r="A71" s="38" t="s">
        <v>114</v>
      </c>
      <c r="B71" s="18"/>
      <c r="C71" s="18"/>
      <c r="D71" s="19">
        <v>11498601</v>
      </c>
      <c r="E71" s="20">
        <v>11498601</v>
      </c>
      <c r="F71" s="20">
        <v>543794</v>
      </c>
      <c r="G71" s="20">
        <v>925824</v>
      </c>
      <c r="H71" s="20">
        <v>930353</v>
      </c>
      <c r="I71" s="20">
        <v>2399971</v>
      </c>
      <c r="J71" s="20">
        <v>1065354</v>
      </c>
      <c r="K71" s="20">
        <v>1435891</v>
      </c>
      <c r="L71" s="20">
        <v>1235301</v>
      </c>
      <c r="M71" s="20">
        <v>3736546</v>
      </c>
      <c r="N71" s="20"/>
      <c r="O71" s="20"/>
      <c r="P71" s="20"/>
      <c r="Q71" s="20"/>
      <c r="R71" s="20"/>
      <c r="S71" s="20"/>
      <c r="T71" s="20"/>
      <c r="U71" s="20"/>
      <c r="V71" s="20">
        <v>6136517</v>
      </c>
      <c r="W71" s="20">
        <v>5749301</v>
      </c>
      <c r="X71" s="20"/>
      <c r="Y71" s="19"/>
      <c r="Z71" s="22">
        <v>11498601</v>
      </c>
    </row>
    <row r="72" spans="1:26" ht="13.5" hidden="1">
      <c r="A72" s="38" t="s">
        <v>115</v>
      </c>
      <c r="B72" s="18"/>
      <c r="C72" s="18"/>
      <c r="D72" s="19">
        <v>9165324</v>
      </c>
      <c r="E72" s="20">
        <v>9165324</v>
      </c>
      <c r="F72" s="20">
        <v>1219489</v>
      </c>
      <c r="G72" s="20">
        <v>1389490</v>
      </c>
      <c r="H72" s="20">
        <v>1417564</v>
      </c>
      <c r="I72" s="20">
        <v>4026543</v>
      </c>
      <c r="J72" s="20">
        <v>1640395</v>
      </c>
      <c r="K72" s="20">
        <v>1418947</v>
      </c>
      <c r="L72" s="20">
        <v>1216333</v>
      </c>
      <c r="M72" s="20">
        <v>4275675</v>
      </c>
      <c r="N72" s="20"/>
      <c r="O72" s="20"/>
      <c r="P72" s="20"/>
      <c r="Q72" s="20"/>
      <c r="R72" s="20"/>
      <c r="S72" s="20"/>
      <c r="T72" s="20"/>
      <c r="U72" s="20"/>
      <c r="V72" s="20">
        <v>8302218</v>
      </c>
      <c r="W72" s="20">
        <v>4582662</v>
      </c>
      <c r="X72" s="20"/>
      <c r="Y72" s="19"/>
      <c r="Z72" s="22">
        <v>9165324</v>
      </c>
    </row>
    <row r="73" spans="1:26" ht="13.5" hidden="1">
      <c r="A73" s="38" t="s">
        <v>116</v>
      </c>
      <c r="B73" s="18"/>
      <c r="C73" s="18"/>
      <c r="D73" s="19">
        <v>7936740</v>
      </c>
      <c r="E73" s="20">
        <v>7936740</v>
      </c>
      <c r="F73" s="20">
        <v>925165</v>
      </c>
      <c r="G73" s="20">
        <v>1022576</v>
      </c>
      <c r="H73" s="20">
        <v>1057118</v>
      </c>
      <c r="I73" s="20">
        <v>3004859</v>
      </c>
      <c r="J73" s="20">
        <v>1217317</v>
      </c>
      <c r="K73" s="20">
        <v>1060769</v>
      </c>
      <c r="L73" s="20">
        <v>916604</v>
      </c>
      <c r="M73" s="20">
        <v>3194690</v>
      </c>
      <c r="N73" s="20"/>
      <c r="O73" s="20"/>
      <c r="P73" s="20"/>
      <c r="Q73" s="20"/>
      <c r="R73" s="20"/>
      <c r="S73" s="20"/>
      <c r="T73" s="20"/>
      <c r="U73" s="20"/>
      <c r="V73" s="20">
        <v>6199549</v>
      </c>
      <c r="W73" s="20">
        <v>3968370</v>
      </c>
      <c r="X73" s="20"/>
      <c r="Y73" s="19"/>
      <c r="Z73" s="22">
        <v>7936740</v>
      </c>
    </row>
    <row r="74" spans="1:26" ht="13.5" hidden="1">
      <c r="A74" s="38" t="s">
        <v>117</v>
      </c>
      <c r="B74" s="18">
        <v>96120707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1650222</v>
      </c>
      <c r="C75" s="27"/>
      <c r="D75" s="28">
        <v>1500000</v>
      </c>
      <c r="E75" s="29">
        <v>1500000</v>
      </c>
      <c r="F75" s="29">
        <v>140114</v>
      </c>
      <c r="G75" s="29">
        <v>149000</v>
      </c>
      <c r="H75" s="29">
        <v>158833</v>
      </c>
      <c r="I75" s="29">
        <v>447947</v>
      </c>
      <c r="J75" s="29">
        <v>158833</v>
      </c>
      <c r="K75" s="29">
        <v>157812</v>
      </c>
      <c r="L75" s="29">
        <v>182929</v>
      </c>
      <c r="M75" s="29">
        <v>499574</v>
      </c>
      <c r="N75" s="29"/>
      <c r="O75" s="29"/>
      <c r="P75" s="29"/>
      <c r="Q75" s="29"/>
      <c r="R75" s="29"/>
      <c r="S75" s="29"/>
      <c r="T75" s="29"/>
      <c r="U75" s="29"/>
      <c r="V75" s="29">
        <v>947521</v>
      </c>
      <c r="W75" s="29">
        <v>750000</v>
      </c>
      <c r="X75" s="29"/>
      <c r="Y75" s="28"/>
      <c r="Z75" s="30">
        <v>1500000</v>
      </c>
    </row>
    <row r="76" spans="1:26" ht="13.5" hidden="1">
      <c r="A76" s="41" t="s">
        <v>120</v>
      </c>
      <c r="B76" s="31">
        <v>124485328</v>
      </c>
      <c r="C76" s="31"/>
      <c r="D76" s="32">
        <v>136451093</v>
      </c>
      <c r="E76" s="33">
        <v>136451093</v>
      </c>
      <c r="F76" s="33">
        <v>11535517</v>
      </c>
      <c r="G76" s="33">
        <v>14352371</v>
      </c>
      <c r="H76" s="33">
        <v>15071834</v>
      </c>
      <c r="I76" s="33">
        <v>40959722</v>
      </c>
      <c r="J76" s="33">
        <v>13454147</v>
      </c>
      <c r="K76" s="33">
        <v>12907041</v>
      </c>
      <c r="L76" s="33">
        <v>12589781</v>
      </c>
      <c r="M76" s="33">
        <v>38950969</v>
      </c>
      <c r="N76" s="33"/>
      <c r="O76" s="33"/>
      <c r="P76" s="33"/>
      <c r="Q76" s="33"/>
      <c r="R76" s="33"/>
      <c r="S76" s="33"/>
      <c r="T76" s="33"/>
      <c r="U76" s="33"/>
      <c r="V76" s="33">
        <v>79910691</v>
      </c>
      <c r="W76" s="33">
        <v>69040773</v>
      </c>
      <c r="X76" s="33"/>
      <c r="Y76" s="32"/>
      <c r="Z76" s="34">
        <v>136451093</v>
      </c>
    </row>
    <row r="77" spans="1:26" ht="13.5" hidden="1">
      <c r="A77" s="36" t="s">
        <v>31</v>
      </c>
      <c r="B77" s="18">
        <v>26714399</v>
      </c>
      <c r="C77" s="18"/>
      <c r="D77" s="19">
        <v>30260761</v>
      </c>
      <c r="E77" s="20">
        <v>30260761</v>
      </c>
      <c r="F77" s="20">
        <v>2555249</v>
      </c>
      <c r="G77" s="20">
        <v>3169482</v>
      </c>
      <c r="H77" s="20">
        <v>3327836</v>
      </c>
      <c r="I77" s="20">
        <v>9052567</v>
      </c>
      <c r="J77" s="20">
        <v>2966849</v>
      </c>
      <c r="K77" s="20">
        <v>2844990</v>
      </c>
      <c r="L77" s="20">
        <v>2768589</v>
      </c>
      <c r="M77" s="20">
        <v>8580428</v>
      </c>
      <c r="N77" s="20"/>
      <c r="O77" s="20"/>
      <c r="P77" s="20"/>
      <c r="Q77" s="20"/>
      <c r="R77" s="20"/>
      <c r="S77" s="20"/>
      <c r="T77" s="20"/>
      <c r="U77" s="20"/>
      <c r="V77" s="20">
        <v>17632995</v>
      </c>
      <c r="W77" s="20">
        <v>16417237</v>
      </c>
      <c r="X77" s="20"/>
      <c r="Y77" s="19"/>
      <c r="Z77" s="22">
        <v>30260761</v>
      </c>
    </row>
    <row r="78" spans="1:26" ht="13.5" hidden="1">
      <c r="A78" s="37" t="s">
        <v>32</v>
      </c>
      <c r="B78" s="18">
        <v>96120707</v>
      </c>
      <c r="C78" s="18"/>
      <c r="D78" s="19">
        <v>104690332</v>
      </c>
      <c r="E78" s="20">
        <v>104690332</v>
      </c>
      <c r="F78" s="20">
        <v>8840154</v>
      </c>
      <c r="G78" s="20">
        <v>11033889</v>
      </c>
      <c r="H78" s="20">
        <v>11585165</v>
      </c>
      <c r="I78" s="20">
        <v>31459208</v>
      </c>
      <c r="J78" s="20">
        <v>10328465</v>
      </c>
      <c r="K78" s="20">
        <v>9904239</v>
      </c>
      <c r="L78" s="20">
        <v>9638263</v>
      </c>
      <c r="M78" s="20">
        <v>29870967</v>
      </c>
      <c r="N78" s="20"/>
      <c r="O78" s="20"/>
      <c r="P78" s="20"/>
      <c r="Q78" s="20"/>
      <c r="R78" s="20"/>
      <c r="S78" s="20"/>
      <c r="T78" s="20"/>
      <c r="U78" s="20"/>
      <c r="V78" s="20">
        <v>61330175</v>
      </c>
      <c r="W78" s="20">
        <v>51873536</v>
      </c>
      <c r="X78" s="20"/>
      <c r="Y78" s="19"/>
      <c r="Z78" s="22">
        <v>104690332</v>
      </c>
    </row>
    <row r="79" spans="1:26" ht="13.5" hidden="1">
      <c r="A79" s="38" t="s">
        <v>113</v>
      </c>
      <c r="B79" s="18">
        <v>67907264</v>
      </c>
      <c r="C79" s="18"/>
      <c r="D79" s="19">
        <v>76089664</v>
      </c>
      <c r="E79" s="20">
        <v>76089664</v>
      </c>
      <c r="F79" s="20">
        <v>6425086</v>
      </c>
      <c r="G79" s="20">
        <v>7868969</v>
      </c>
      <c r="H79" s="20">
        <v>8262119</v>
      </c>
      <c r="I79" s="20">
        <v>22556174</v>
      </c>
      <c r="J79" s="20">
        <v>7365886</v>
      </c>
      <c r="K79" s="20">
        <v>7063344</v>
      </c>
      <c r="L79" s="20">
        <v>6873659</v>
      </c>
      <c r="M79" s="20">
        <v>21302889</v>
      </c>
      <c r="N79" s="20"/>
      <c r="O79" s="20"/>
      <c r="P79" s="20"/>
      <c r="Q79" s="20"/>
      <c r="R79" s="20"/>
      <c r="S79" s="20"/>
      <c r="T79" s="20"/>
      <c r="U79" s="20"/>
      <c r="V79" s="20">
        <v>43859063</v>
      </c>
      <c r="W79" s="20">
        <v>37573202</v>
      </c>
      <c r="X79" s="20"/>
      <c r="Y79" s="19"/>
      <c r="Z79" s="22">
        <v>76089664</v>
      </c>
    </row>
    <row r="80" spans="1:26" ht="13.5" hidden="1">
      <c r="A80" s="38" t="s">
        <v>114</v>
      </c>
      <c r="B80" s="18">
        <v>10749878</v>
      </c>
      <c r="C80" s="18"/>
      <c r="D80" s="19">
        <v>11498604</v>
      </c>
      <c r="E80" s="20">
        <v>11498604</v>
      </c>
      <c r="F80" s="20">
        <v>970953</v>
      </c>
      <c r="G80" s="20">
        <v>1278518</v>
      </c>
      <c r="H80" s="20">
        <v>1342395</v>
      </c>
      <c r="I80" s="20">
        <v>3591866</v>
      </c>
      <c r="J80" s="20">
        <v>1196779</v>
      </c>
      <c r="K80" s="20">
        <v>1147623</v>
      </c>
      <c r="L80" s="20">
        <v>1116804</v>
      </c>
      <c r="M80" s="20">
        <v>3461206</v>
      </c>
      <c r="N80" s="20"/>
      <c r="O80" s="20"/>
      <c r="P80" s="20"/>
      <c r="Q80" s="20"/>
      <c r="R80" s="20"/>
      <c r="S80" s="20"/>
      <c r="T80" s="20"/>
      <c r="U80" s="20"/>
      <c r="V80" s="20">
        <v>7053072</v>
      </c>
      <c r="W80" s="20">
        <v>5749302</v>
      </c>
      <c r="X80" s="20"/>
      <c r="Y80" s="19"/>
      <c r="Z80" s="22">
        <v>11498604</v>
      </c>
    </row>
    <row r="81" spans="1:26" ht="13.5" hidden="1">
      <c r="A81" s="38" t="s">
        <v>115</v>
      </c>
      <c r="B81" s="18">
        <v>10160993</v>
      </c>
      <c r="C81" s="18"/>
      <c r="D81" s="19">
        <v>9165324</v>
      </c>
      <c r="E81" s="20">
        <v>9165324</v>
      </c>
      <c r="F81" s="20">
        <v>773929</v>
      </c>
      <c r="G81" s="20">
        <v>970199</v>
      </c>
      <c r="H81" s="20">
        <v>1018672</v>
      </c>
      <c r="I81" s="20">
        <v>2762800</v>
      </c>
      <c r="J81" s="20">
        <v>908172</v>
      </c>
      <c r="K81" s="20">
        <v>870870</v>
      </c>
      <c r="L81" s="20">
        <v>847483</v>
      </c>
      <c r="M81" s="20">
        <v>2626525</v>
      </c>
      <c r="N81" s="20"/>
      <c r="O81" s="20"/>
      <c r="P81" s="20"/>
      <c r="Q81" s="20"/>
      <c r="R81" s="20"/>
      <c r="S81" s="20"/>
      <c r="T81" s="20"/>
      <c r="U81" s="20"/>
      <c r="V81" s="20">
        <v>5389325</v>
      </c>
      <c r="W81" s="20">
        <v>4582662</v>
      </c>
      <c r="X81" s="20"/>
      <c r="Y81" s="19"/>
      <c r="Z81" s="22">
        <v>9165324</v>
      </c>
    </row>
    <row r="82" spans="1:26" ht="13.5" hidden="1">
      <c r="A82" s="38" t="s">
        <v>116</v>
      </c>
      <c r="B82" s="18">
        <v>7302572</v>
      </c>
      <c r="C82" s="18"/>
      <c r="D82" s="19">
        <v>7936740</v>
      </c>
      <c r="E82" s="20">
        <v>7936740</v>
      </c>
      <c r="F82" s="20">
        <v>670186</v>
      </c>
      <c r="G82" s="20">
        <v>916203</v>
      </c>
      <c r="H82" s="20">
        <v>961979</v>
      </c>
      <c r="I82" s="20">
        <v>2548368</v>
      </c>
      <c r="J82" s="20">
        <v>857628</v>
      </c>
      <c r="K82" s="20">
        <v>822402</v>
      </c>
      <c r="L82" s="20">
        <v>800317</v>
      </c>
      <c r="M82" s="20">
        <v>2480347</v>
      </c>
      <c r="N82" s="20"/>
      <c r="O82" s="20"/>
      <c r="P82" s="20"/>
      <c r="Q82" s="20"/>
      <c r="R82" s="20"/>
      <c r="S82" s="20"/>
      <c r="T82" s="20"/>
      <c r="U82" s="20"/>
      <c r="V82" s="20">
        <v>5028715</v>
      </c>
      <c r="W82" s="20">
        <v>3968370</v>
      </c>
      <c r="X82" s="20"/>
      <c r="Y82" s="19"/>
      <c r="Z82" s="22">
        <v>7936740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1650222</v>
      </c>
      <c r="C84" s="27"/>
      <c r="D84" s="28">
        <v>1500000</v>
      </c>
      <c r="E84" s="29">
        <v>1500000</v>
      </c>
      <c r="F84" s="29">
        <v>140114</v>
      </c>
      <c r="G84" s="29">
        <v>149000</v>
      </c>
      <c r="H84" s="29">
        <v>158833</v>
      </c>
      <c r="I84" s="29">
        <v>447947</v>
      </c>
      <c r="J84" s="29">
        <v>158833</v>
      </c>
      <c r="K84" s="29">
        <v>157812</v>
      </c>
      <c r="L84" s="29">
        <v>182929</v>
      </c>
      <c r="M84" s="29">
        <v>499574</v>
      </c>
      <c r="N84" s="29"/>
      <c r="O84" s="29"/>
      <c r="P84" s="29"/>
      <c r="Q84" s="29"/>
      <c r="R84" s="29"/>
      <c r="S84" s="29"/>
      <c r="T84" s="29"/>
      <c r="U84" s="29"/>
      <c r="V84" s="29">
        <v>947521</v>
      </c>
      <c r="W84" s="29">
        <v>750000</v>
      </c>
      <c r="X84" s="29"/>
      <c r="Y84" s="28"/>
      <c r="Z84" s="30">
        <v>1500000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51271863</v>
      </c>
      <c r="C5" s="18">
        <v>0</v>
      </c>
      <c r="D5" s="63">
        <v>56189720</v>
      </c>
      <c r="E5" s="64">
        <v>56189720</v>
      </c>
      <c r="F5" s="64">
        <v>56114820</v>
      </c>
      <c r="G5" s="64">
        <v>3522</v>
      </c>
      <c r="H5" s="64">
        <v>-436397</v>
      </c>
      <c r="I5" s="64">
        <v>55681945</v>
      </c>
      <c r="J5" s="64">
        <v>-22962</v>
      </c>
      <c r="K5" s="64">
        <v>327980</v>
      </c>
      <c r="L5" s="64">
        <v>15734</v>
      </c>
      <c r="M5" s="64">
        <v>320752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56002697</v>
      </c>
      <c r="W5" s="64">
        <v>28094860</v>
      </c>
      <c r="X5" s="64">
        <v>27907837</v>
      </c>
      <c r="Y5" s="65">
        <v>99.33</v>
      </c>
      <c r="Z5" s="66">
        <v>56189720</v>
      </c>
    </row>
    <row r="6" spans="1:26" ht="13.5">
      <c r="A6" s="62" t="s">
        <v>32</v>
      </c>
      <c r="B6" s="18">
        <v>152372016</v>
      </c>
      <c r="C6" s="18">
        <v>0</v>
      </c>
      <c r="D6" s="63">
        <v>161405087</v>
      </c>
      <c r="E6" s="64">
        <v>161405087</v>
      </c>
      <c r="F6" s="64">
        <v>22031309</v>
      </c>
      <c r="G6" s="64">
        <v>8906352</v>
      </c>
      <c r="H6" s="64">
        <v>12073372</v>
      </c>
      <c r="I6" s="64">
        <v>43011033</v>
      </c>
      <c r="J6" s="64">
        <v>13298570</v>
      </c>
      <c r="K6" s="64">
        <v>12903467</v>
      </c>
      <c r="L6" s="64">
        <v>11833498</v>
      </c>
      <c r="M6" s="64">
        <v>38035535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81046568</v>
      </c>
      <c r="W6" s="64">
        <v>80702544</v>
      </c>
      <c r="X6" s="64">
        <v>344024</v>
      </c>
      <c r="Y6" s="65">
        <v>0.43</v>
      </c>
      <c r="Z6" s="66">
        <v>161405087</v>
      </c>
    </row>
    <row r="7" spans="1:26" ht="13.5">
      <c r="A7" s="62" t="s">
        <v>33</v>
      </c>
      <c r="B7" s="18">
        <v>2981375</v>
      </c>
      <c r="C7" s="18">
        <v>0</v>
      </c>
      <c r="D7" s="63">
        <v>2520000</v>
      </c>
      <c r="E7" s="64">
        <v>2520000</v>
      </c>
      <c r="F7" s="64">
        <v>0</v>
      </c>
      <c r="G7" s="64">
        <v>26922</v>
      </c>
      <c r="H7" s="64">
        <v>507368</v>
      </c>
      <c r="I7" s="64">
        <v>534290</v>
      </c>
      <c r="J7" s="64">
        <v>279288</v>
      </c>
      <c r="K7" s="64">
        <v>286427</v>
      </c>
      <c r="L7" s="64">
        <v>289612</v>
      </c>
      <c r="M7" s="64">
        <v>855327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1389617</v>
      </c>
      <c r="W7" s="64">
        <v>1260000</v>
      </c>
      <c r="X7" s="64">
        <v>129617</v>
      </c>
      <c r="Y7" s="65">
        <v>10.29</v>
      </c>
      <c r="Z7" s="66">
        <v>2520000</v>
      </c>
    </row>
    <row r="8" spans="1:26" ht="13.5">
      <c r="A8" s="62" t="s">
        <v>34</v>
      </c>
      <c r="B8" s="18">
        <v>54683327</v>
      </c>
      <c r="C8" s="18">
        <v>0</v>
      </c>
      <c r="D8" s="63">
        <v>37892400</v>
      </c>
      <c r="E8" s="64">
        <v>37892400</v>
      </c>
      <c r="F8" s="64">
        <v>12106108</v>
      </c>
      <c r="G8" s="64">
        <v>427950</v>
      </c>
      <c r="H8" s="64">
        <v>7128641</v>
      </c>
      <c r="I8" s="64">
        <v>19662699</v>
      </c>
      <c r="J8" s="64">
        <v>567565</v>
      </c>
      <c r="K8" s="64">
        <v>458182</v>
      </c>
      <c r="L8" s="64">
        <v>10203280</v>
      </c>
      <c r="M8" s="64">
        <v>11229027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30891726</v>
      </c>
      <c r="W8" s="64">
        <v>18946200</v>
      </c>
      <c r="X8" s="64">
        <v>11945526</v>
      </c>
      <c r="Y8" s="65">
        <v>63.05</v>
      </c>
      <c r="Z8" s="66">
        <v>37892400</v>
      </c>
    </row>
    <row r="9" spans="1:26" ht="13.5">
      <c r="A9" s="62" t="s">
        <v>35</v>
      </c>
      <c r="B9" s="18">
        <v>12030260</v>
      </c>
      <c r="C9" s="18">
        <v>0</v>
      </c>
      <c r="D9" s="63">
        <v>15001421</v>
      </c>
      <c r="E9" s="64">
        <v>15001421</v>
      </c>
      <c r="F9" s="64">
        <v>876859</v>
      </c>
      <c r="G9" s="64">
        <v>1042832</v>
      </c>
      <c r="H9" s="64">
        <v>1379708</v>
      </c>
      <c r="I9" s="64">
        <v>3299399</v>
      </c>
      <c r="J9" s="64">
        <v>1268439</v>
      </c>
      <c r="K9" s="64">
        <v>1935506</v>
      </c>
      <c r="L9" s="64">
        <v>934667</v>
      </c>
      <c r="M9" s="64">
        <v>4138612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7438011</v>
      </c>
      <c r="W9" s="64">
        <v>7500711</v>
      </c>
      <c r="X9" s="64">
        <v>-62700</v>
      </c>
      <c r="Y9" s="65">
        <v>-0.84</v>
      </c>
      <c r="Z9" s="66">
        <v>15001421</v>
      </c>
    </row>
    <row r="10" spans="1:26" ht="25.5">
      <c r="A10" s="67" t="s">
        <v>105</v>
      </c>
      <c r="B10" s="68">
        <f>SUM(B5:B9)</f>
        <v>273338841</v>
      </c>
      <c r="C10" s="68">
        <f>SUM(C5:C9)</f>
        <v>0</v>
      </c>
      <c r="D10" s="69">
        <f aca="true" t="shared" si="0" ref="D10:Z10">SUM(D5:D9)</f>
        <v>273008628</v>
      </c>
      <c r="E10" s="70">
        <f t="shared" si="0"/>
        <v>273008628</v>
      </c>
      <c r="F10" s="70">
        <f t="shared" si="0"/>
        <v>91129096</v>
      </c>
      <c r="G10" s="70">
        <f t="shared" si="0"/>
        <v>10407578</v>
      </c>
      <c r="H10" s="70">
        <f t="shared" si="0"/>
        <v>20652692</v>
      </c>
      <c r="I10" s="70">
        <f t="shared" si="0"/>
        <v>122189366</v>
      </c>
      <c r="J10" s="70">
        <f t="shared" si="0"/>
        <v>15390900</v>
      </c>
      <c r="K10" s="70">
        <f t="shared" si="0"/>
        <v>15911562</v>
      </c>
      <c r="L10" s="70">
        <f t="shared" si="0"/>
        <v>23276791</v>
      </c>
      <c r="M10" s="70">
        <f t="shared" si="0"/>
        <v>54579253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176768619</v>
      </c>
      <c r="W10" s="70">
        <f t="shared" si="0"/>
        <v>136504315</v>
      </c>
      <c r="X10" s="70">
        <f t="shared" si="0"/>
        <v>40264304</v>
      </c>
      <c r="Y10" s="71">
        <f>+IF(W10&lt;&gt;0,(X10/W10)*100,0)</f>
        <v>29.4967261657626</v>
      </c>
      <c r="Z10" s="72">
        <f t="shared" si="0"/>
        <v>273008628</v>
      </c>
    </row>
    <row r="11" spans="1:26" ht="13.5">
      <c r="A11" s="62" t="s">
        <v>36</v>
      </c>
      <c r="B11" s="18">
        <v>94904680</v>
      </c>
      <c r="C11" s="18">
        <v>0</v>
      </c>
      <c r="D11" s="63">
        <v>101088550</v>
      </c>
      <c r="E11" s="64">
        <v>101088550</v>
      </c>
      <c r="F11" s="64">
        <v>7595316</v>
      </c>
      <c r="G11" s="64">
        <v>7282509</v>
      </c>
      <c r="H11" s="64">
        <v>7519414</v>
      </c>
      <c r="I11" s="64">
        <v>22397239</v>
      </c>
      <c r="J11" s="64">
        <v>7631690</v>
      </c>
      <c r="K11" s="64">
        <v>11170499</v>
      </c>
      <c r="L11" s="64">
        <v>9190755</v>
      </c>
      <c r="M11" s="64">
        <v>27992944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50390183</v>
      </c>
      <c r="W11" s="64">
        <v>50544275</v>
      </c>
      <c r="X11" s="64">
        <v>-154092</v>
      </c>
      <c r="Y11" s="65">
        <v>-0.3</v>
      </c>
      <c r="Z11" s="66">
        <v>101088550</v>
      </c>
    </row>
    <row r="12" spans="1:26" ht="13.5">
      <c r="A12" s="62" t="s">
        <v>37</v>
      </c>
      <c r="B12" s="18">
        <v>4636423</v>
      </c>
      <c r="C12" s="18">
        <v>0</v>
      </c>
      <c r="D12" s="63">
        <v>5149200</v>
      </c>
      <c r="E12" s="64">
        <v>5149200</v>
      </c>
      <c r="F12" s="64">
        <v>419121</v>
      </c>
      <c r="G12" s="64">
        <v>418550</v>
      </c>
      <c r="H12" s="64">
        <v>405603</v>
      </c>
      <c r="I12" s="64">
        <v>1243274</v>
      </c>
      <c r="J12" s="64">
        <v>385500</v>
      </c>
      <c r="K12" s="64">
        <v>418487</v>
      </c>
      <c r="L12" s="64">
        <v>398881</v>
      </c>
      <c r="M12" s="64">
        <v>1202868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2446142</v>
      </c>
      <c r="W12" s="64">
        <v>2574600</v>
      </c>
      <c r="X12" s="64">
        <v>-128458</v>
      </c>
      <c r="Y12" s="65">
        <v>-4.99</v>
      </c>
      <c r="Z12" s="66">
        <v>5149200</v>
      </c>
    </row>
    <row r="13" spans="1:26" ht="13.5">
      <c r="A13" s="62" t="s">
        <v>106</v>
      </c>
      <c r="B13" s="18">
        <v>20232005</v>
      </c>
      <c r="C13" s="18">
        <v>0</v>
      </c>
      <c r="D13" s="63">
        <v>19510871</v>
      </c>
      <c r="E13" s="64">
        <v>19510871</v>
      </c>
      <c r="F13" s="64">
        <v>0</v>
      </c>
      <c r="G13" s="64">
        <v>0</v>
      </c>
      <c r="H13" s="64">
        <v>7484497</v>
      </c>
      <c r="I13" s="64">
        <v>7484497</v>
      </c>
      <c r="J13" s="64">
        <v>-562127</v>
      </c>
      <c r="K13" s="64">
        <v>0</v>
      </c>
      <c r="L13" s="64">
        <v>3457419</v>
      </c>
      <c r="M13" s="64">
        <v>2895292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10379789</v>
      </c>
      <c r="W13" s="64">
        <v>9755436</v>
      </c>
      <c r="X13" s="64">
        <v>624353</v>
      </c>
      <c r="Y13" s="65">
        <v>6.4</v>
      </c>
      <c r="Z13" s="66">
        <v>19510871</v>
      </c>
    </row>
    <row r="14" spans="1:26" ht="13.5">
      <c r="A14" s="62" t="s">
        <v>38</v>
      </c>
      <c r="B14" s="18">
        <v>9359356</v>
      </c>
      <c r="C14" s="18">
        <v>0</v>
      </c>
      <c r="D14" s="63">
        <v>8335960</v>
      </c>
      <c r="E14" s="64">
        <v>8335960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4352593</v>
      </c>
      <c r="M14" s="64">
        <v>4352593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4352593</v>
      </c>
      <c r="W14" s="64">
        <v>4167980</v>
      </c>
      <c r="X14" s="64">
        <v>184613</v>
      </c>
      <c r="Y14" s="65">
        <v>4.43</v>
      </c>
      <c r="Z14" s="66">
        <v>8335960</v>
      </c>
    </row>
    <row r="15" spans="1:26" ht="13.5">
      <c r="A15" s="62" t="s">
        <v>39</v>
      </c>
      <c r="B15" s="18">
        <v>62822646</v>
      </c>
      <c r="C15" s="18">
        <v>0</v>
      </c>
      <c r="D15" s="63">
        <v>68996150</v>
      </c>
      <c r="E15" s="64">
        <v>68996150</v>
      </c>
      <c r="F15" s="64">
        <v>4706529</v>
      </c>
      <c r="G15" s="64">
        <v>7123101</v>
      </c>
      <c r="H15" s="64">
        <v>6877766</v>
      </c>
      <c r="I15" s="64">
        <v>18707396</v>
      </c>
      <c r="J15" s="64">
        <v>5677318</v>
      </c>
      <c r="K15" s="64">
        <v>4068531</v>
      </c>
      <c r="L15" s="64">
        <v>3865260</v>
      </c>
      <c r="M15" s="64">
        <v>13611109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32318505</v>
      </c>
      <c r="W15" s="64">
        <v>34498075</v>
      </c>
      <c r="X15" s="64">
        <v>-2179570</v>
      </c>
      <c r="Y15" s="65">
        <v>-6.32</v>
      </c>
      <c r="Z15" s="66">
        <v>68996150</v>
      </c>
    </row>
    <row r="16" spans="1:26" ht="13.5">
      <c r="A16" s="73" t="s">
        <v>40</v>
      </c>
      <c r="B16" s="18">
        <v>37396746</v>
      </c>
      <c r="C16" s="18">
        <v>0</v>
      </c>
      <c r="D16" s="63">
        <v>17589094</v>
      </c>
      <c r="E16" s="64">
        <v>17589094</v>
      </c>
      <c r="F16" s="64">
        <v>1249450</v>
      </c>
      <c r="G16" s="64">
        <v>1271315</v>
      </c>
      <c r="H16" s="64">
        <v>7988243</v>
      </c>
      <c r="I16" s="64">
        <v>10509008</v>
      </c>
      <c r="J16" s="64">
        <v>1297584</v>
      </c>
      <c r="K16" s="64">
        <v>1340978</v>
      </c>
      <c r="L16" s="64">
        <v>1904332</v>
      </c>
      <c r="M16" s="64">
        <v>4542894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15051902</v>
      </c>
      <c r="W16" s="64">
        <v>8794547</v>
      </c>
      <c r="X16" s="64">
        <v>6257355</v>
      </c>
      <c r="Y16" s="65">
        <v>71.15</v>
      </c>
      <c r="Z16" s="66">
        <v>17589094</v>
      </c>
    </row>
    <row r="17" spans="1:26" ht="13.5">
      <c r="A17" s="62" t="s">
        <v>41</v>
      </c>
      <c r="B17" s="18">
        <v>48643445</v>
      </c>
      <c r="C17" s="18">
        <v>0</v>
      </c>
      <c r="D17" s="63">
        <v>60933165</v>
      </c>
      <c r="E17" s="64">
        <v>60933165</v>
      </c>
      <c r="F17" s="64">
        <v>2825803</v>
      </c>
      <c r="G17" s="64">
        <v>3470316</v>
      </c>
      <c r="H17" s="64">
        <v>2901969</v>
      </c>
      <c r="I17" s="64">
        <v>9198088</v>
      </c>
      <c r="J17" s="64">
        <v>4831443</v>
      </c>
      <c r="K17" s="64">
        <v>4753937</v>
      </c>
      <c r="L17" s="64">
        <v>4439271</v>
      </c>
      <c r="M17" s="64">
        <v>14024651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23222739</v>
      </c>
      <c r="W17" s="64">
        <v>30466583</v>
      </c>
      <c r="X17" s="64">
        <v>-7243844</v>
      </c>
      <c r="Y17" s="65">
        <v>-23.78</v>
      </c>
      <c r="Z17" s="66">
        <v>60933165</v>
      </c>
    </row>
    <row r="18" spans="1:26" ht="13.5">
      <c r="A18" s="74" t="s">
        <v>42</v>
      </c>
      <c r="B18" s="75">
        <f>SUM(B11:B17)</f>
        <v>277995301</v>
      </c>
      <c r="C18" s="75">
        <f>SUM(C11:C17)</f>
        <v>0</v>
      </c>
      <c r="D18" s="76">
        <f aca="true" t="shared" si="1" ref="D18:Z18">SUM(D11:D17)</f>
        <v>281602990</v>
      </c>
      <c r="E18" s="77">
        <f t="shared" si="1"/>
        <v>281602990</v>
      </c>
      <c r="F18" s="77">
        <f t="shared" si="1"/>
        <v>16796219</v>
      </c>
      <c r="G18" s="77">
        <f t="shared" si="1"/>
        <v>19565791</v>
      </c>
      <c r="H18" s="77">
        <f t="shared" si="1"/>
        <v>33177492</v>
      </c>
      <c r="I18" s="77">
        <f t="shared" si="1"/>
        <v>69539502</v>
      </c>
      <c r="J18" s="77">
        <f t="shared" si="1"/>
        <v>19261408</v>
      </c>
      <c r="K18" s="77">
        <f t="shared" si="1"/>
        <v>21752432</v>
      </c>
      <c r="L18" s="77">
        <f t="shared" si="1"/>
        <v>27608511</v>
      </c>
      <c r="M18" s="77">
        <f t="shared" si="1"/>
        <v>68622351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138161853</v>
      </c>
      <c r="W18" s="77">
        <f t="shared" si="1"/>
        <v>140801496</v>
      </c>
      <c r="X18" s="77">
        <f t="shared" si="1"/>
        <v>-2639643</v>
      </c>
      <c r="Y18" s="71">
        <f>+IF(W18&lt;&gt;0,(X18/W18)*100,0)</f>
        <v>-1.8747265298942561</v>
      </c>
      <c r="Z18" s="78">
        <f t="shared" si="1"/>
        <v>281602990</v>
      </c>
    </row>
    <row r="19" spans="1:26" ht="13.5">
      <c r="A19" s="74" t="s">
        <v>43</v>
      </c>
      <c r="B19" s="79">
        <f>+B10-B18</f>
        <v>-4656460</v>
      </c>
      <c r="C19" s="79">
        <f>+C10-C18</f>
        <v>0</v>
      </c>
      <c r="D19" s="80">
        <f aca="true" t="shared" si="2" ref="D19:Z19">+D10-D18</f>
        <v>-8594362</v>
      </c>
      <c r="E19" s="81">
        <f t="shared" si="2"/>
        <v>-8594362</v>
      </c>
      <c r="F19" s="81">
        <f t="shared" si="2"/>
        <v>74332877</v>
      </c>
      <c r="G19" s="81">
        <f t="shared" si="2"/>
        <v>-9158213</v>
      </c>
      <c r="H19" s="81">
        <f t="shared" si="2"/>
        <v>-12524800</v>
      </c>
      <c r="I19" s="81">
        <f t="shared" si="2"/>
        <v>52649864</v>
      </c>
      <c r="J19" s="81">
        <f t="shared" si="2"/>
        <v>-3870508</v>
      </c>
      <c r="K19" s="81">
        <f t="shared" si="2"/>
        <v>-5840870</v>
      </c>
      <c r="L19" s="81">
        <f t="shared" si="2"/>
        <v>-4331720</v>
      </c>
      <c r="M19" s="81">
        <f t="shared" si="2"/>
        <v>-14043098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38606766</v>
      </c>
      <c r="W19" s="81">
        <f>IF(E10=E18,0,W10-W18)</f>
        <v>-4297181</v>
      </c>
      <c r="X19" s="81">
        <f t="shared" si="2"/>
        <v>42903947</v>
      </c>
      <c r="Y19" s="82">
        <f>+IF(W19&lt;&gt;0,(X19/W19)*100,0)</f>
        <v>-998.4207553742792</v>
      </c>
      <c r="Z19" s="83">
        <f t="shared" si="2"/>
        <v>-8594362</v>
      </c>
    </row>
    <row r="20" spans="1:26" ht="13.5">
      <c r="A20" s="62" t="s">
        <v>44</v>
      </c>
      <c r="B20" s="18">
        <v>14121240</v>
      </c>
      <c r="C20" s="18">
        <v>0</v>
      </c>
      <c r="D20" s="63">
        <v>17803992</v>
      </c>
      <c r="E20" s="64">
        <v>17803992</v>
      </c>
      <c r="F20" s="64">
        <v>0</v>
      </c>
      <c r="G20" s="64">
        <v>189087</v>
      </c>
      <c r="H20" s="64">
        <v>947251</v>
      </c>
      <c r="I20" s="64">
        <v>1136338</v>
      </c>
      <c r="J20" s="64">
        <v>0</v>
      </c>
      <c r="K20" s="64">
        <v>854668</v>
      </c>
      <c r="L20" s="64">
        <v>594281</v>
      </c>
      <c r="M20" s="64">
        <v>1448949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2585287</v>
      </c>
      <c r="W20" s="64">
        <v>8901996</v>
      </c>
      <c r="X20" s="64">
        <v>-6316709</v>
      </c>
      <c r="Y20" s="65">
        <v>-70.96</v>
      </c>
      <c r="Z20" s="66">
        <v>17803992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9464780</v>
      </c>
      <c r="C22" s="90">
        <f>SUM(C19:C21)</f>
        <v>0</v>
      </c>
      <c r="D22" s="91">
        <f aca="true" t="shared" si="3" ref="D22:Z22">SUM(D19:D21)</f>
        <v>9209630</v>
      </c>
      <c r="E22" s="92">
        <f t="shared" si="3"/>
        <v>9209630</v>
      </c>
      <c r="F22" s="92">
        <f t="shared" si="3"/>
        <v>74332877</v>
      </c>
      <c r="G22" s="92">
        <f t="shared" si="3"/>
        <v>-8969126</v>
      </c>
      <c r="H22" s="92">
        <f t="shared" si="3"/>
        <v>-11577549</v>
      </c>
      <c r="I22" s="92">
        <f t="shared" si="3"/>
        <v>53786202</v>
      </c>
      <c r="J22" s="92">
        <f t="shared" si="3"/>
        <v>-3870508</v>
      </c>
      <c r="K22" s="92">
        <f t="shared" si="3"/>
        <v>-4986202</v>
      </c>
      <c r="L22" s="92">
        <f t="shared" si="3"/>
        <v>-3737439</v>
      </c>
      <c r="M22" s="92">
        <f t="shared" si="3"/>
        <v>-12594149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41192053</v>
      </c>
      <c r="W22" s="92">
        <f t="shared" si="3"/>
        <v>4604815</v>
      </c>
      <c r="X22" s="92">
        <f t="shared" si="3"/>
        <v>36587238</v>
      </c>
      <c r="Y22" s="93">
        <f>+IF(W22&lt;&gt;0,(X22/W22)*100,0)</f>
        <v>794.543059818907</v>
      </c>
      <c r="Z22" s="94">
        <f t="shared" si="3"/>
        <v>9209630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9464780</v>
      </c>
      <c r="C24" s="79">
        <f>SUM(C22:C23)</f>
        <v>0</v>
      </c>
      <c r="D24" s="80">
        <f aca="true" t="shared" si="4" ref="D24:Z24">SUM(D22:D23)</f>
        <v>9209630</v>
      </c>
      <c r="E24" s="81">
        <f t="shared" si="4"/>
        <v>9209630</v>
      </c>
      <c r="F24" s="81">
        <f t="shared" si="4"/>
        <v>74332877</v>
      </c>
      <c r="G24" s="81">
        <f t="shared" si="4"/>
        <v>-8969126</v>
      </c>
      <c r="H24" s="81">
        <f t="shared" si="4"/>
        <v>-11577549</v>
      </c>
      <c r="I24" s="81">
        <f t="shared" si="4"/>
        <v>53786202</v>
      </c>
      <c r="J24" s="81">
        <f t="shared" si="4"/>
        <v>-3870508</v>
      </c>
      <c r="K24" s="81">
        <f t="shared" si="4"/>
        <v>-4986202</v>
      </c>
      <c r="L24" s="81">
        <f t="shared" si="4"/>
        <v>-3737439</v>
      </c>
      <c r="M24" s="81">
        <f t="shared" si="4"/>
        <v>-12594149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41192053</v>
      </c>
      <c r="W24" s="81">
        <f t="shared" si="4"/>
        <v>4604815</v>
      </c>
      <c r="X24" s="81">
        <f t="shared" si="4"/>
        <v>36587238</v>
      </c>
      <c r="Y24" s="82">
        <f>+IF(W24&lt;&gt;0,(X24/W24)*100,0)</f>
        <v>794.543059818907</v>
      </c>
      <c r="Z24" s="83">
        <f t="shared" si="4"/>
        <v>9209630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40017372</v>
      </c>
      <c r="C27" s="21">
        <v>0</v>
      </c>
      <c r="D27" s="103">
        <v>49005000</v>
      </c>
      <c r="E27" s="104">
        <v>49005000</v>
      </c>
      <c r="F27" s="104">
        <v>189087</v>
      </c>
      <c r="G27" s="104">
        <v>1033536</v>
      </c>
      <c r="H27" s="104">
        <v>152205</v>
      </c>
      <c r="I27" s="104">
        <v>1374828</v>
      </c>
      <c r="J27" s="104">
        <v>995273</v>
      </c>
      <c r="K27" s="104">
        <v>1398217</v>
      </c>
      <c r="L27" s="104">
        <v>867717</v>
      </c>
      <c r="M27" s="104">
        <v>3261207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4636035</v>
      </c>
      <c r="W27" s="104">
        <v>24502500</v>
      </c>
      <c r="X27" s="104">
        <v>-19866465</v>
      </c>
      <c r="Y27" s="105">
        <v>-81.08</v>
      </c>
      <c r="Z27" s="106">
        <v>49005000</v>
      </c>
    </row>
    <row r="28" spans="1:26" ht="13.5">
      <c r="A28" s="107" t="s">
        <v>44</v>
      </c>
      <c r="B28" s="18">
        <v>13431396</v>
      </c>
      <c r="C28" s="18">
        <v>0</v>
      </c>
      <c r="D28" s="63">
        <v>20013400</v>
      </c>
      <c r="E28" s="64">
        <v>20013400</v>
      </c>
      <c r="F28" s="64">
        <v>189087</v>
      </c>
      <c r="G28" s="64">
        <v>947251</v>
      </c>
      <c r="H28" s="64">
        <v>0</v>
      </c>
      <c r="I28" s="64">
        <v>1136338</v>
      </c>
      <c r="J28" s="64">
        <v>854668</v>
      </c>
      <c r="K28" s="64">
        <v>594281</v>
      </c>
      <c r="L28" s="64">
        <v>318742</v>
      </c>
      <c r="M28" s="64">
        <v>1767691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2904029</v>
      </c>
      <c r="W28" s="64">
        <v>10006700</v>
      </c>
      <c r="X28" s="64">
        <v>-7102671</v>
      </c>
      <c r="Y28" s="65">
        <v>-70.98</v>
      </c>
      <c r="Z28" s="66">
        <v>20013400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16248650</v>
      </c>
      <c r="C30" s="18">
        <v>0</v>
      </c>
      <c r="D30" s="63">
        <v>24781200</v>
      </c>
      <c r="E30" s="64">
        <v>24781200</v>
      </c>
      <c r="F30" s="64">
        <v>0</v>
      </c>
      <c r="G30" s="64">
        <v>0</v>
      </c>
      <c r="H30" s="64">
        <v>3892</v>
      </c>
      <c r="I30" s="64">
        <v>3892</v>
      </c>
      <c r="J30" s="64">
        <v>0</v>
      </c>
      <c r="K30" s="64">
        <v>650330</v>
      </c>
      <c r="L30" s="64">
        <v>363628</v>
      </c>
      <c r="M30" s="64">
        <v>1013958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1017850</v>
      </c>
      <c r="W30" s="64">
        <v>12390600</v>
      </c>
      <c r="X30" s="64">
        <v>-11372750</v>
      </c>
      <c r="Y30" s="65">
        <v>-91.79</v>
      </c>
      <c r="Z30" s="66">
        <v>24781200</v>
      </c>
    </row>
    <row r="31" spans="1:26" ht="13.5">
      <c r="A31" s="62" t="s">
        <v>49</v>
      </c>
      <c r="B31" s="18">
        <v>10337326</v>
      </c>
      <c r="C31" s="18">
        <v>0</v>
      </c>
      <c r="D31" s="63">
        <v>4210400</v>
      </c>
      <c r="E31" s="64">
        <v>4210400</v>
      </c>
      <c r="F31" s="64">
        <v>0</v>
      </c>
      <c r="G31" s="64">
        <v>86285</v>
      </c>
      <c r="H31" s="64">
        <v>148313</v>
      </c>
      <c r="I31" s="64">
        <v>234598</v>
      </c>
      <c r="J31" s="64">
        <v>140605</v>
      </c>
      <c r="K31" s="64">
        <v>153606</v>
      </c>
      <c r="L31" s="64">
        <v>185347</v>
      </c>
      <c r="M31" s="64">
        <v>479558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714156</v>
      </c>
      <c r="W31" s="64">
        <v>2105200</v>
      </c>
      <c r="X31" s="64">
        <v>-1391044</v>
      </c>
      <c r="Y31" s="65">
        <v>-66.08</v>
      </c>
      <c r="Z31" s="66">
        <v>4210400</v>
      </c>
    </row>
    <row r="32" spans="1:26" ht="13.5">
      <c r="A32" s="74" t="s">
        <v>50</v>
      </c>
      <c r="B32" s="21">
        <f>SUM(B28:B31)</f>
        <v>40017372</v>
      </c>
      <c r="C32" s="21">
        <f>SUM(C28:C31)</f>
        <v>0</v>
      </c>
      <c r="D32" s="103">
        <f aca="true" t="shared" si="5" ref="D32:Z32">SUM(D28:D31)</f>
        <v>49005000</v>
      </c>
      <c r="E32" s="104">
        <f t="shared" si="5"/>
        <v>49005000</v>
      </c>
      <c r="F32" s="104">
        <f t="shared" si="5"/>
        <v>189087</v>
      </c>
      <c r="G32" s="104">
        <f t="shared" si="5"/>
        <v>1033536</v>
      </c>
      <c r="H32" s="104">
        <f t="shared" si="5"/>
        <v>152205</v>
      </c>
      <c r="I32" s="104">
        <f t="shared" si="5"/>
        <v>1374828</v>
      </c>
      <c r="J32" s="104">
        <f t="shared" si="5"/>
        <v>995273</v>
      </c>
      <c r="K32" s="104">
        <f t="shared" si="5"/>
        <v>1398217</v>
      </c>
      <c r="L32" s="104">
        <f t="shared" si="5"/>
        <v>867717</v>
      </c>
      <c r="M32" s="104">
        <f t="shared" si="5"/>
        <v>3261207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4636035</v>
      </c>
      <c r="W32" s="104">
        <f t="shared" si="5"/>
        <v>24502500</v>
      </c>
      <c r="X32" s="104">
        <f t="shared" si="5"/>
        <v>-19866465</v>
      </c>
      <c r="Y32" s="105">
        <f>+IF(W32&lt;&gt;0,(X32/W32)*100,0)</f>
        <v>-81.0793388429752</v>
      </c>
      <c r="Z32" s="106">
        <f t="shared" si="5"/>
        <v>49005000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72281625</v>
      </c>
      <c r="C35" s="18">
        <v>0</v>
      </c>
      <c r="D35" s="63">
        <v>44413318</v>
      </c>
      <c r="E35" s="64">
        <v>44413318</v>
      </c>
      <c r="F35" s="64">
        <v>145205147</v>
      </c>
      <c r="G35" s="64">
        <v>132984807</v>
      </c>
      <c r="H35" s="64">
        <v>125271646</v>
      </c>
      <c r="I35" s="64">
        <v>125271646</v>
      </c>
      <c r="J35" s="64">
        <v>121523227</v>
      </c>
      <c r="K35" s="64">
        <v>112959798</v>
      </c>
      <c r="L35" s="64">
        <v>109892416</v>
      </c>
      <c r="M35" s="64">
        <v>109892416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109892416</v>
      </c>
      <c r="W35" s="64">
        <v>22206659</v>
      </c>
      <c r="X35" s="64">
        <v>87685757</v>
      </c>
      <c r="Y35" s="65">
        <v>394.86</v>
      </c>
      <c r="Z35" s="66">
        <v>44413318</v>
      </c>
    </row>
    <row r="36" spans="1:26" ht="13.5">
      <c r="A36" s="62" t="s">
        <v>53</v>
      </c>
      <c r="B36" s="18">
        <v>619787612</v>
      </c>
      <c r="C36" s="18">
        <v>0</v>
      </c>
      <c r="D36" s="63">
        <v>660818041</v>
      </c>
      <c r="E36" s="64">
        <v>660818041</v>
      </c>
      <c r="F36" s="64">
        <v>619978286</v>
      </c>
      <c r="G36" s="64">
        <v>621011631</v>
      </c>
      <c r="H36" s="64">
        <v>613679147</v>
      </c>
      <c r="I36" s="64">
        <v>613679147</v>
      </c>
      <c r="J36" s="64">
        <v>612660618</v>
      </c>
      <c r="K36" s="64">
        <v>613744198</v>
      </c>
      <c r="L36" s="64">
        <v>612499999</v>
      </c>
      <c r="M36" s="64">
        <v>612499999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612499999</v>
      </c>
      <c r="W36" s="64">
        <v>330409021</v>
      </c>
      <c r="X36" s="64">
        <v>282090978</v>
      </c>
      <c r="Y36" s="65">
        <v>85.38</v>
      </c>
      <c r="Z36" s="66">
        <v>660818041</v>
      </c>
    </row>
    <row r="37" spans="1:26" ht="13.5">
      <c r="A37" s="62" t="s">
        <v>54</v>
      </c>
      <c r="B37" s="18">
        <v>49116742</v>
      </c>
      <c r="C37" s="18">
        <v>0</v>
      </c>
      <c r="D37" s="63">
        <v>54311729</v>
      </c>
      <c r="E37" s="64">
        <v>54311729</v>
      </c>
      <c r="F37" s="64">
        <v>36906827</v>
      </c>
      <c r="G37" s="64">
        <v>34697302</v>
      </c>
      <c r="H37" s="64">
        <v>31229502</v>
      </c>
      <c r="I37" s="64">
        <v>31229502</v>
      </c>
      <c r="J37" s="64">
        <v>30766915</v>
      </c>
      <c r="K37" s="64">
        <v>29965928</v>
      </c>
      <c r="L37" s="64">
        <v>34082965</v>
      </c>
      <c r="M37" s="64">
        <v>34082965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34082965</v>
      </c>
      <c r="W37" s="64">
        <v>27155865</v>
      </c>
      <c r="X37" s="64">
        <v>6927100</v>
      </c>
      <c r="Y37" s="65">
        <v>25.51</v>
      </c>
      <c r="Z37" s="66">
        <v>54311729</v>
      </c>
    </row>
    <row r="38" spans="1:26" ht="13.5">
      <c r="A38" s="62" t="s">
        <v>55</v>
      </c>
      <c r="B38" s="18">
        <v>130690764</v>
      </c>
      <c r="C38" s="18">
        <v>0</v>
      </c>
      <c r="D38" s="63">
        <v>133532000</v>
      </c>
      <c r="E38" s="64">
        <v>133532000</v>
      </c>
      <c r="F38" s="64">
        <v>141669339</v>
      </c>
      <c r="G38" s="64">
        <v>141669339</v>
      </c>
      <c r="H38" s="64">
        <v>141669339</v>
      </c>
      <c r="I38" s="64">
        <v>141669339</v>
      </c>
      <c r="J38" s="64">
        <v>141669339</v>
      </c>
      <c r="K38" s="64">
        <v>141669339</v>
      </c>
      <c r="L38" s="64">
        <v>135637517</v>
      </c>
      <c r="M38" s="64">
        <v>135637517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135637517</v>
      </c>
      <c r="W38" s="64">
        <v>66766000</v>
      </c>
      <c r="X38" s="64">
        <v>68871517</v>
      </c>
      <c r="Y38" s="65">
        <v>103.15</v>
      </c>
      <c r="Z38" s="66">
        <v>133532000</v>
      </c>
    </row>
    <row r="39" spans="1:26" ht="13.5">
      <c r="A39" s="62" t="s">
        <v>56</v>
      </c>
      <c r="B39" s="18">
        <v>512261731</v>
      </c>
      <c r="C39" s="18">
        <v>0</v>
      </c>
      <c r="D39" s="63">
        <v>517387630</v>
      </c>
      <c r="E39" s="64">
        <v>517387630</v>
      </c>
      <c r="F39" s="64">
        <v>586607267</v>
      </c>
      <c r="G39" s="64">
        <v>577629797</v>
      </c>
      <c r="H39" s="64">
        <v>566051952</v>
      </c>
      <c r="I39" s="64">
        <v>566051952</v>
      </c>
      <c r="J39" s="64">
        <v>561747591</v>
      </c>
      <c r="K39" s="64">
        <v>555068729</v>
      </c>
      <c r="L39" s="64">
        <v>552671933</v>
      </c>
      <c r="M39" s="64">
        <v>552671933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552671933</v>
      </c>
      <c r="W39" s="64">
        <v>258693815</v>
      </c>
      <c r="X39" s="64">
        <v>293978118</v>
      </c>
      <c r="Y39" s="65">
        <v>113.64</v>
      </c>
      <c r="Z39" s="66">
        <v>517387630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12159345</v>
      </c>
      <c r="C42" s="18">
        <v>0</v>
      </c>
      <c r="D42" s="63">
        <v>35882530</v>
      </c>
      <c r="E42" s="64">
        <v>35882530</v>
      </c>
      <c r="F42" s="64">
        <v>11542184</v>
      </c>
      <c r="G42" s="64">
        <v>855072</v>
      </c>
      <c r="H42" s="64">
        <v>2850363</v>
      </c>
      <c r="I42" s="64">
        <v>15247619</v>
      </c>
      <c r="J42" s="64">
        <v>1799563</v>
      </c>
      <c r="K42" s="64">
        <v>301324</v>
      </c>
      <c r="L42" s="64">
        <v>3414107</v>
      </c>
      <c r="M42" s="64">
        <v>5514994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20762613</v>
      </c>
      <c r="W42" s="64">
        <v>2492156</v>
      </c>
      <c r="X42" s="64">
        <v>18270457</v>
      </c>
      <c r="Y42" s="65">
        <v>733.12</v>
      </c>
      <c r="Z42" s="66">
        <v>35882530</v>
      </c>
    </row>
    <row r="43" spans="1:26" ht="13.5">
      <c r="A43" s="62" t="s">
        <v>59</v>
      </c>
      <c r="B43" s="18">
        <v>-41166107</v>
      </c>
      <c r="C43" s="18">
        <v>0</v>
      </c>
      <c r="D43" s="63">
        <v>-48003357</v>
      </c>
      <c r="E43" s="64">
        <v>-48003357</v>
      </c>
      <c r="F43" s="64">
        <v>-188209</v>
      </c>
      <c r="G43" s="64">
        <v>-960375</v>
      </c>
      <c r="H43" s="64">
        <v>-147629</v>
      </c>
      <c r="I43" s="64">
        <v>-1296213</v>
      </c>
      <c r="J43" s="64">
        <v>-995273</v>
      </c>
      <c r="K43" s="64">
        <v>-807546</v>
      </c>
      <c r="L43" s="64">
        <v>-865295</v>
      </c>
      <c r="M43" s="64">
        <v>-2668114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-3964327</v>
      </c>
      <c r="W43" s="64">
        <v>-8342795</v>
      </c>
      <c r="X43" s="64">
        <v>4378468</v>
      </c>
      <c r="Y43" s="65">
        <v>-52.48</v>
      </c>
      <c r="Z43" s="66">
        <v>-48003357</v>
      </c>
    </row>
    <row r="44" spans="1:26" ht="13.5">
      <c r="A44" s="62" t="s">
        <v>60</v>
      </c>
      <c r="B44" s="18">
        <v>34190535</v>
      </c>
      <c r="C44" s="18">
        <v>0</v>
      </c>
      <c r="D44" s="63">
        <v>14062322</v>
      </c>
      <c r="E44" s="64">
        <v>14062322</v>
      </c>
      <c r="F44" s="64">
        <v>13932</v>
      </c>
      <c r="G44" s="64">
        <v>6805</v>
      </c>
      <c r="H44" s="64">
        <v>17481</v>
      </c>
      <c r="I44" s="64">
        <v>38218</v>
      </c>
      <c r="J44" s="64">
        <v>14009</v>
      </c>
      <c r="K44" s="64">
        <v>27654</v>
      </c>
      <c r="L44" s="64">
        <v>-6011013</v>
      </c>
      <c r="M44" s="64">
        <v>-5969350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-5931132</v>
      </c>
      <c r="W44" s="64">
        <v>19392338</v>
      </c>
      <c r="X44" s="64">
        <v>-25323470</v>
      </c>
      <c r="Y44" s="65">
        <v>-130.58</v>
      </c>
      <c r="Z44" s="66">
        <v>14062322</v>
      </c>
    </row>
    <row r="45" spans="1:26" ht="13.5">
      <c r="A45" s="74" t="s">
        <v>61</v>
      </c>
      <c r="B45" s="21">
        <v>43245715</v>
      </c>
      <c r="C45" s="21">
        <v>0</v>
      </c>
      <c r="D45" s="103">
        <v>18494495</v>
      </c>
      <c r="E45" s="104">
        <v>18494495</v>
      </c>
      <c r="F45" s="104">
        <v>54613622</v>
      </c>
      <c r="G45" s="104">
        <v>54515124</v>
      </c>
      <c r="H45" s="104">
        <v>57235339</v>
      </c>
      <c r="I45" s="104">
        <v>57235339</v>
      </c>
      <c r="J45" s="104">
        <v>58053638</v>
      </c>
      <c r="K45" s="104">
        <v>57575070</v>
      </c>
      <c r="L45" s="104">
        <v>54112869</v>
      </c>
      <c r="M45" s="104">
        <v>54112869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54112869</v>
      </c>
      <c r="W45" s="104">
        <v>30094699</v>
      </c>
      <c r="X45" s="104">
        <v>24018170</v>
      </c>
      <c r="Y45" s="105">
        <v>79.81</v>
      </c>
      <c r="Z45" s="106">
        <v>18494495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16508674</v>
      </c>
      <c r="C49" s="56">
        <v>0</v>
      </c>
      <c r="D49" s="133">
        <v>992859</v>
      </c>
      <c r="E49" s="58">
        <v>4107186</v>
      </c>
      <c r="F49" s="58">
        <v>0</v>
      </c>
      <c r="G49" s="58">
        <v>0</v>
      </c>
      <c r="H49" s="58">
        <v>0</v>
      </c>
      <c r="I49" s="58">
        <v>581384</v>
      </c>
      <c r="J49" s="58">
        <v>0</v>
      </c>
      <c r="K49" s="58">
        <v>0</v>
      </c>
      <c r="L49" s="58">
        <v>0</v>
      </c>
      <c r="M49" s="58">
        <v>644994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384298</v>
      </c>
      <c r="W49" s="58">
        <v>2014549</v>
      </c>
      <c r="X49" s="58">
        <v>12169268</v>
      </c>
      <c r="Y49" s="58">
        <v>37403212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4147972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4147972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93.84659170390353</v>
      </c>
      <c r="C58" s="5">
        <f>IF(C67=0,0,+(C76/C67)*100)</f>
        <v>0</v>
      </c>
      <c r="D58" s="6">
        <f aca="true" t="shared" si="6" ref="D58:Z58">IF(D67=0,0,+(D76/D67)*100)</f>
        <v>97.99885820782725</v>
      </c>
      <c r="E58" s="7">
        <f t="shared" si="6"/>
        <v>97.99885820782725</v>
      </c>
      <c r="F58" s="7">
        <f t="shared" si="6"/>
        <v>19.20639648797789</v>
      </c>
      <c r="G58" s="7">
        <f t="shared" si="6"/>
        <v>194.75791165004273</v>
      </c>
      <c r="H58" s="7">
        <f t="shared" si="6"/>
        <v>162.0485205649194</v>
      </c>
      <c r="I58" s="7">
        <f t="shared" si="6"/>
        <v>51.94839232398767</v>
      </c>
      <c r="J58" s="7">
        <f t="shared" si="6"/>
        <v>132.9577160898773</v>
      </c>
      <c r="K58" s="7">
        <f t="shared" si="6"/>
        <v>134.03608447329452</v>
      </c>
      <c r="L58" s="7">
        <f t="shared" si="6"/>
        <v>134.3176594886478</v>
      </c>
      <c r="M58" s="7">
        <f t="shared" si="6"/>
        <v>133.7504558416481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74.88323386848582</v>
      </c>
      <c r="W58" s="7">
        <f t="shared" si="6"/>
        <v>101.26980314863805</v>
      </c>
      <c r="X58" s="7">
        <f t="shared" si="6"/>
        <v>0</v>
      </c>
      <c r="Y58" s="7">
        <f t="shared" si="6"/>
        <v>0</v>
      </c>
      <c r="Z58" s="8">
        <f t="shared" si="6"/>
        <v>97.99885820782725</v>
      </c>
    </row>
    <row r="59" spans="1:26" ht="13.5">
      <c r="A59" s="36" t="s">
        <v>31</v>
      </c>
      <c r="B59" s="9">
        <f aca="true" t="shared" si="7" ref="B59:Z66">IF(B68=0,0,+(B77/B68)*100)</f>
        <v>100.9857228536882</v>
      </c>
      <c r="C59" s="9">
        <f t="shared" si="7"/>
        <v>0</v>
      </c>
      <c r="D59" s="2">
        <f t="shared" si="7"/>
        <v>97.99999920822763</v>
      </c>
      <c r="E59" s="10">
        <f t="shared" si="7"/>
        <v>97.99999920822763</v>
      </c>
      <c r="F59" s="10">
        <f t="shared" si="7"/>
        <v>7.691013440380513</v>
      </c>
      <c r="G59" s="10">
        <f t="shared" si="7"/>
        <v>-56971.74644727</v>
      </c>
      <c r="H59" s="10">
        <f t="shared" si="7"/>
        <v>-1563.1552025844662</v>
      </c>
      <c r="I59" s="10">
        <f t="shared" si="7"/>
        <v>31.227215407203335</v>
      </c>
      <c r="J59" s="10">
        <f t="shared" si="7"/>
        <v>-14539.619599445774</v>
      </c>
      <c r="K59" s="10">
        <f t="shared" si="7"/>
        <v>2004.7606538543714</v>
      </c>
      <c r="L59" s="10">
        <f t="shared" si="7"/>
        <v>-54004.88929889299</v>
      </c>
      <c r="M59" s="10">
        <f t="shared" si="7"/>
        <v>6822.357257316354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60.04655586074272</v>
      </c>
      <c r="W59" s="10">
        <f t="shared" si="7"/>
        <v>110.86612554544118</v>
      </c>
      <c r="X59" s="10">
        <f t="shared" si="7"/>
        <v>0</v>
      </c>
      <c r="Y59" s="10">
        <f t="shared" si="7"/>
        <v>0</v>
      </c>
      <c r="Z59" s="11">
        <f t="shared" si="7"/>
        <v>97.99999920822763</v>
      </c>
    </row>
    <row r="60" spans="1:26" ht="13.5">
      <c r="A60" s="37" t="s">
        <v>32</v>
      </c>
      <c r="B60" s="12">
        <f t="shared" si="7"/>
        <v>91.43196280870892</v>
      </c>
      <c r="C60" s="12">
        <f t="shared" si="7"/>
        <v>0</v>
      </c>
      <c r="D60" s="3">
        <f t="shared" si="7"/>
        <v>97.99815045482426</v>
      </c>
      <c r="E60" s="13">
        <f t="shared" si="7"/>
        <v>97.99815045482426</v>
      </c>
      <c r="F60" s="13">
        <f t="shared" si="7"/>
        <v>48.478921520278256</v>
      </c>
      <c r="G60" s="13">
        <f t="shared" si="7"/>
        <v>126.49081239995903</v>
      </c>
      <c r="H60" s="13">
        <f t="shared" si="7"/>
        <v>98.73244193916993</v>
      </c>
      <c r="I60" s="13">
        <f t="shared" si="7"/>
        <v>78.73931556119565</v>
      </c>
      <c r="J60" s="13">
        <f t="shared" si="7"/>
        <v>89.34996018368892</v>
      </c>
      <c r="K60" s="13">
        <f t="shared" si="7"/>
        <v>93.64970670285746</v>
      </c>
      <c r="L60" s="13">
        <f t="shared" si="7"/>
        <v>95.09350489601638</v>
      </c>
      <c r="M60" s="13">
        <f t="shared" si="7"/>
        <v>92.5955530795084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85.24211290476853</v>
      </c>
      <c r="W60" s="13">
        <f t="shared" si="7"/>
        <v>97.98204009551371</v>
      </c>
      <c r="X60" s="13">
        <f t="shared" si="7"/>
        <v>0</v>
      </c>
      <c r="Y60" s="13">
        <f t="shared" si="7"/>
        <v>0</v>
      </c>
      <c r="Z60" s="14">
        <f t="shared" si="7"/>
        <v>97.99815045482426</v>
      </c>
    </row>
    <row r="61" spans="1:26" ht="13.5">
      <c r="A61" s="38" t="s">
        <v>113</v>
      </c>
      <c r="B61" s="12">
        <f t="shared" si="7"/>
        <v>100.93862309987442</v>
      </c>
      <c r="C61" s="12">
        <f t="shared" si="7"/>
        <v>0</v>
      </c>
      <c r="D61" s="3">
        <f t="shared" si="7"/>
        <v>97.99961375841427</v>
      </c>
      <c r="E61" s="13">
        <f t="shared" si="7"/>
        <v>97.99961375841427</v>
      </c>
      <c r="F61" s="13">
        <f t="shared" si="7"/>
        <v>60.56081431813759</v>
      </c>
      <c r="G61" s="13">
        <f t="shared" si="7"/>
        <v>138.13213560352838</v>
      </c>
      <c r="H61" s="13">
        <f t="shared" si="7"/>
        <v>108.87446934308313</v>
      </c>
      <c r="I61" s="13">
        <f t="shared" si="7"/>
        <v>91.70683433715814</v>
      </c>
      <c r="J61" s="13">
        <f t="shared" si="7"/>
        <v>100.517654178402</v>
      </c>
      <c r="K61" s="13">
        <f t="shared" si="7"/>
        <v>103.48981239681945</v>
      </c>
      <c r="L61" s="13">
        <f t="shared" si="7"/>
        <v>108.4487239955592</v>
      </c>
      <c r="M61" s="13">
        <f t="shared" si="7"/>
        <v>103.97189108909075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97.5119942882889</v>
      </c>
      <c r="W61" s="13">
        <f t="shared" si="7"/>
        <v>97.9906248923833</v>
      </c>
      <c r="X61" s="13">
        <f t="shared" si="7"/>
        <v>0</v>
      </c>
      <c r="Y61" s="13">
        <f t="shared" si="7"/>
        <v>0</v>
      </c>
      <c r="Z61" s="14">
        <f t="shared" si="7"/>
        <v>97.99961375841427</v>
      </c>
    </row>
    <row r="62" spans="1:26" ht="13.5">
      <c r="A62" s="38" t="s">
        <v>114</v>
      </c>
      <c r="B62" s="12">
        <f t="shared" si="7"/>
        <v>89.94008068179</v>
      </c>
      <c r="C62" s="12">
        <f t="shared" si="7"/>
        <v>0</v>
      </c>
      <c r="D62" s="3">
        <f t="shared" si="7"/>
        <v>97.99586288443504</v>
      </c>
      <c r="E62" s="13">
        <f t="shared" si="7"/>
        <v>97.99586288443504</v>
      </c>
      <c r="F62" s="13">
        <f t="shared" si="7"/>
        <v>29.212031096272916</v>
      </c>
      <c r="G62" s="13">
        <f t="shared" si="7"/>
        <v>309.0736327712588</v>
      </c>
      <c r="H62" s="13">
        <f t="shared" si="7"/>
        <v>98.16522994133581</v>
      </c>
      <c r="I62" s="13">
        <f t="shared" si="7"/>
        <v>67.52365335434784</v>
      </c>
      <c r="J62" s="13">
        <f t="shared" si="7"/>
        <v>73.84439658762359</v>
      </c>
      <c r="K62" s="13">
        <f t="shared" si="7"/>
        <v>90.25383307146434</v>
      </c>
      <c r="L62" s="13">
        <f t="shared" si="7"/>
        <v>90.69769095615376</v>
      </c>
      <c r="M62" s="13">
        <f t="shared" si="7"/>
        <v>84.58777858655513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75.26588039038917</v>
      </c>
      <c r="W62" s="13">
        <f t="shared" si="7"/>
        <v>97.9663254046427</v>
      </c>
      <c r="X62" s="13">
        <f t="shared" si="7"/>
        <v>0</v>
      </c>
      <c r="Y62" s="13">
        <f t="shared" si="7"/>
        <v>0</v>
      </c>
      <c r="Z62" s="14">
        <f t="shared" si="7"/>
        <v>97.99586288443504</v>
      </c>
    </row>
    <row r="63" spans="1:26" ht="13.5">
      <c r="A63" s="38" t="s">
        <v>115</v>
      </c>
      <c r="B63" s="12">
        <f t="shared" si="7"/>
        <v>70.63655899846032</v>
      </c>
      <c r="C63" s="12">
        <f t="shared" si="7"/>
        <v>0</v>
      </c>
      <c r="D63" s="3">
        <f t="shared" si="7"/>
        <v>97.99542609903486</v>
      </c>
      <c r="E63" s="13">
        <f t="shared" si="7"/>
        <v>97.99542609903486</v>
      </c>
      <c r="F63" s="13">
        <f t="shared" si="7"/>
        <v>22.606503054836004</v>
      </c>
      <c r="G63" s="13">
        <f t="shared" si="7"/>
        <v>73.00414916831204</v>
      </c>
      <c r="H63" s="13">
        <f t="shared" si="7"/>
        <v>76.00490571369184</v>
      </c>
      <c r="I63" s="13">
        <f t="shared" si="7"/>
        <v>44.75144564755513</v>
      </c>
      <c r="J63" s="13">
        <f t="shared" si="7"/>
        <v>68.05379822340348</v>
      </c>
      <c r="K63" s="13">
        <f t="shared" si="7"/>
        <v>67.37576270484284</v>
      </c>
      <c r="L63" s="13">
        <f t="shared" si="7"/>
        <v>62.896465180862</v>
      </c>
      <c r="M63" s="13">
        <f t="shared" si="7"/>
        <v>66.12755711169645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53.132912061204216</v>
      </c>
      <c r="W63" s="13">
        <f t="shared" si="7"/>
        <v>97.96879313694414</v>
      </c>
      <c r="X63" s="13">
        <f t="shared" si="7"/>
        <v>0</v>
      </c>
      <c r="Y63" s="13">
        <f t="shared" si="7"/>
        <v>0</v>
      </c>
      <c r="Z63" s="14">
        <f t="shared" si="7"/>
        <v>97.99542609903486</v>
      </c>
    </row>
    <row r="64" spans="1:26" ht="13.5">
      <c r="A64" s="38" t="s">
        <v>116</v>
      </c>
      <c r="B64" s="12">
        <f t="shared" si="7"/>
        <v>66.38883115538837</v>
      </c>
      <c r="C64" s="12">
        <f t="shared" si="7"/>
        <v>0</v>
      </c>
      <c r="D64" s="3">
        <f t="shared" si="7"/>
        <v>97.99852542527255</v>
      </c>
      <c r="E64" s="13">
        <f t="shared" si="7"/>
        <v>97.99852542527255</v>
      </c>
      <c r="F64" s="13">
        <f t="shared" si="7"/>
        <v>57.68940997904763</v>
      </c>
      <c r="G64" s="13">
        <f t="shared" si="7"/>
        <v>59.471583654073136</v>
      </c>
      <c r="H64" s="13">
        <f t="shared" si="7"/>
        <v>59.075596427418795</v>
      </c>
      <c r="I64" s="13">
        <f t="shared" si="7"/>
        <v>58.748093848146496</v>
      </c>
      <c r="J64" s="13">
        <f t="shared" si="7"/>
        <v>56.49769782593762</v>
      </c>
      <c r="K64" s="13">
        <f t="shared" si="7"/>
        <v>57.36663387505566</v>
      </c>
      <c r="L64" s="13">
        <f t="shared" si="7"/>
        <v>55.570584588322646</v>
      </c>
      <c r="M64" s="13">
        <f t="shared" si="7"/>
        <v>56.47165142186299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57.60575308273841</v>
      </c>
      <c r="W64" s="13">
        <f t="shared" si="7"/>
        <v>97.9829352620763</v>
      </c>
      <c r="X64" s="13">
        <f t="shared" si="7"/>
        <v>0</v>
      </c>
      <c r="Y64" s="13">
        <f t="shared" si="7"/>
        <v>0</v>
      </c>
      <c r="Z64" s="14">
        <f t="shared" si="7"/>
        <v>97.99852542527255</v>
      </c>
    </row>
    <row r="65" spans="1:26" ht="13.5">
      <c r="A65" s="38" t="s">
        <v>117</v>
      </c>
      <c r="B65" s="12">
        <f t="shared" si="7"/>
        <v>52.48818043534552</v>
      </c>
      <c r="C65" s="12">
        <f t="shared" si="7"/>
        <v>0</v>
      </c>
      <c r="D65" s="3">
        <f t="shared" si="7"/>
        <v>97.9904499952069</v>
      </c>
      <c r="E65" s="13">
        <f t="shared" si="7"/>
        <v>97.9904499952069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97.9401726991601</v>
      </c>
      <c r="X65" s="13">
        <f t="shared" si="7"/>
        <v>0</v>
      </c>
      <c r="Y65" s="13">
        <f t="shared" si="7"/>
        <v>0</v>
      </c>
      <c r="Z65" s="14">
        <f t="shared" si="7"/>
        <v>97.9904499952069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98.06896551724138</v>
      </c>
      <c r="E66" s="16">
        <f t="shared" si="7"/>
        <v>98.06896551724138</v>
      </c>
      <c r="F66" s="16">
        <f t="shared" si="7"/>
        <v>62.08814719726144</v>
      </c>
      <c r="G66" s="16">
        <f t="shared" si="7"/>
        <v>71.49507609668755</v>
      </c>
      <c r="H66" s="16">
        <f t="shared" si="7"/>
        <v>49.245708340558345</v>
      </c>
      <c r="I66" s="16">
        <f t="shared" si="7"/>
        <v>59.36745353772832</v>
      </c>
      <c r="J66" s="16">
        <f t="shared" si="7"/>
        <v>58.244181541854154</v>
      </c>
      <c r="K66" s="16">
        <f t="shared" si="7"/>
        <v>17.135266570605186</v>
      </c>
      <c r="L66" s="16">
        <f t="shared" si="7"/>
        <v>38.20022335098527</v>
      </c>
      <c r="M66" s="16">
        <f t="shared" si="7"/>
        <v>29.872823126702148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39.29946007697643</v>
      </c>
      <c r="W66" s="16">
        <f t="shared" si="7"/>
        <v>97.6551724137931</v>
      </c>
      <c r="X66" s="16">
        <f t="shared" si="7"/>
        <v>0</v>
      </c>
      <c r="Y66" s="16">
        <f t="shared" si="7"/>
        <v>0</v>
      </c>
      <c r="Z66" s="17">
        <f t="shared" si="7"/>
        <v>98.06896551724138</v>
      </c>
    </row>
    <row r="67" spans="1:26" ht="13.5" hidden="1">
      <c r="A67" s="40" t="s">
        <v>119</v>
      </c>
      <c r="B67" s="23">
        <v>203993192</v>
      </c>
      <c r="C67" s="23"/>
      <c r="D67" s="24">
        <v>217701615</v>
      </c>
      <c r="E67" s="25">
        <v>217701615</v>
      </c>
      <c r="F67" s="25">
        <v>78157139</v>
      </c>
      <c r="G67" s="25">
        <v>8923581</v>
      </c>
      <c r="H67" s="25">
        <v>11668001</v>
      </c>
      <c r="I67" s="25">
        <v>98748721</v>
      </c>
      <c r="J67" s="25">
        <v>13292432</v>
      </c>
      <c r="K67" s="25">
        <v>13300014</v>
      </c>
      <c r="L67" s="25">
        <v>11880344</v>
      </c>
      <c r="M67" s="25">
        <v>38472790</v>
      </c>
      <c r="N67" s="25"/>
      <c r="O67" s="25"/>
      <c r="P67" s="25"/>
      <c r="Q67" s="25"/>
      <c r="R67" s="25"/>
      <c r="S67" s="25"/>
      <c r="T67" s="25"/>
      <c r="U67" s="25"/>
      <c r="V67" s="25">
        <v>137221511</v>
      </c>
      <c r="W67" s="25">
        <v>108850809</v>
      </c>
      <c r="X67" s="25"/>
      <c r="Y67" s="24"/>
      <c r="Z67" s="26">
        <v>217701615</v>
      </c>
    </row>
    <row r="68" spans="1:26" ht="13.5" hidden="1">
      <c r="A68" s="36" t="s">
        <v>31</v>
      </c>
      <c r="B68" s="18">
        <v>51003890</v>
      </c>
      <c r="C68" s="18"/>
      <c r="D68" s="19">
        <v>55571528</v>
      </c>
      <c r="E68" s="20">
        <v>55571528</v>
      </c>
      <c r="F68" s="20">
        <v>56100123</v>
      </c>
      <c r="G68" s="20">
        <v>-10696</v>
      </c>
      <c r="H68" s="20">
        <v>-445740</v>
      </c>
      <c r="I68" s="20">
        <v>55643687</v>
      </c>
      <c r="J68" s="20">
        <v>-39695</v>
      </c>
      <c r="K68" s="20">
        <v>285507</v>
      </c>
      <c r="L68" s="20">
        <v>-8672</v>
      </c>
      <c r="M68" s="20">
        <v>237140</v>
      </c>
      <c r="N68" s="20"/>
      <c r="O68" s="20"/>
      <c r="P68" s="20"/>
      <c r="Q68" s="20"/>
      <c r="R68" s="20"/>
      <c r="S68" s="20"/>
      <c r="T68" s="20"/>
      <c r="U68" s="20"/>
      <c r="V68" s="20">
        <v>55880827</v>
      </c>
      <c r="W68" s="20">
        <v>27785764</v>
      </c>
      <c r="X68" s="20"/>
      <c r="Y68" s="19"/>
      <c r="Z68" s="22">
        <v>55571528</v>
      </c>
    </row>
    <row r="69" spans="1:26" ht="13.5" hidden="1">
      <c r="A69" s="37" t="s">
        <v>32</v>
      </c>
      <c r="B69" s="18">
        <v>152372016</v>
      </c>
      <c r="C69" s="18"/>
      <c r="D69" s="19">
        <v>161405087</v>
      </c>
      <c r="E69" s="20">
        <v>161405087</v>
      </c>
      <c r="F69" s="20">
        <v>22031309</v>
      </c>
      <c r="G69" s="20">
        <v>8906352</v>
      </c>
      <c r="H69" s="20">
        <v>12073372</v>
      </c>
      <c r="I69" s="20">
        <v>43011033</v>
      </c>
      <c r="J69" s="20">
        <v>13298570</v>
      </c>
      <c r="K69" s="20">
        <v>12903467</v>
      </c>
      <c r="L69" s="20">
        <v>11833498</v>
      </c>
      <c r="M69" s="20">
        <v>38035535</v>
      </c>
      <c r="N69" s="20"/>
      <c r="O69" s="20"/>
      <c r="P69" s="20"/>
      <c r="Q69" s="20"/>
      <c r="R69" s="20"/>
      <c r="S69" s="20"/>
      <c r="T69" s="20"/>
      <c r="U69" s="20"/>
      <c r="V69" s="20">
        <v>81046568</v>
      </c>
      <c r="W69" s="20">
        <v>80702545</v>
      </c>
      <c r="X69" s="20"/>
      <c r="Y69" s="19"/>
      <c r="Z69" s="22">
        <v>161405087</v>
      </c>
    </row>
    <row r="70" spans="1:26" ht="13.5" hidden="1">
      <c r="A70" s="38" t="s">
        <v>113</v>
      </c>
      <c r="B70" s="18">
        <v>94024641</v>
      </c>
      <c r="C70" s="18"/>
      <c r="D70" s="19">
        <v>100123864</v>
      </c>
      <c r="E70" s="20">
        <v>100123864</v>
      </c>
      <c r="F70" s="20">
        <v>12105932</v>
      </c>
      <c r="G70" s="20">
        <v>5399771</v>
      </c>
      <c r="H70" s="20">
        <v>7360688</v>
      </c>
      <c r="I70" s="20">
        <v>24866391</v>
      </c>
      <c r="J70" s="20">
        <v>7872244</v>
      </c>
      <c r="K70" s="20">
        <v>7583187</v>
      </c>
      <c r="L70" s="20">
        <v>6890650</v>
      </c>
      <c r="M70" s="20">
        <v>22346081</v>
      </c>
      <c r="N70" s="20"/>
      <c r="O70" s="20"/>
      <c r="P70" s="20"/>
      <c r="Q70" s="20"/>
      <c r="R70" s="20"/>
      <c r="S70" s="20"/>
      <c r="T70" s="20"/>
      <c r="U70" s="20"/>
      <c r="V70" s="20">
        <v>47212472</v>
      </c>
      <c r="W70" s="20">
        <v>50061932</v>
      </c>
      <c r="X70" s="20"/>
      <c r="Y70" s="19"/>
      <c r="Z70" s="22">
        <v>100123864</v>
      </c>
    </row>
    <row r="71" spans="1:26" ht="13.5" hidden="1">
      <c r="A71" s="38" t="s">
        <v>114</v>
      </c>
      <c r="B71" s="18">
        <v>24145969</v>
      </c>
      <c r="C71" s="18"/>
      <c r="D71" s="19">
        <v>23702021</v>
      </c>
      <c r="E71" s="20">
        <v>23702021</v>
      </c>
      <c r="F71" s="20">
        <v>4671428</v>
      </c>
      <c r="G71" s="20">
        <v>530416</v>
      </c>
      <c r="H71" s="20">
        <v>1659445</v>
      </c>
      <c r="I71" s="20">
        <v>6861289</v>
      </c>
      <c r="J71" s="20">
        <v>2017128</v>
      </c>
      <c r="K71" s="20">
        <v>1853344</v>
      </c>
      <c r="L71" s="20">
        <v>1828116</v>
      </c>
      <c r="M71" s="20">
        <v>5698588</v>
      </c>
      <c r="N71" s="20"/>
      <c r="O71" s="20"/>
      <c r="P71" s="20"/>
      <c r="Q71" s="20"/>
      <c r="R71" s="20"/>
      <c r="S71" s="20"/>
      <c r="T71" s="20"/>
      <c r="U71" s="20"/>
      <c r="V71" s="20">
        <v>12559877</v>
      </c>
      <c r="W71" s="20">
        <v>11851011</v>
      </c>
      <c r="X71" s="20"/>
      <c r="Y71" s="19"/>
      <c r="Z71" s="22">
        <v>23702021</v>
      </c>
    </row>
    <row r="72" spans="1:26" ht="13.5" hidden="1">
      <c r="A72" s="38" t="s">
        <v>115</v>
      </c>
      <c r="B72" s="18">
        <v>16799574</v>
      </c>
      <c r="C72" s="18"/>
      <c r="D72" s="19">
        <v>18777407</v>
      </c>
      <c r="E72" s="20">
        <v>18777407</v>
      </c>
      <c r="F72" s="20">
        <v>3628018</v>
      </c>
      <c r="G72" s="20">
        <v>1348222</v>
      </c>
      <c r="H72" s="20">
        <v>1351893</v>
      </c>
      <c r="I72" s="20">
        <v>6328133</v>
      </c>
      <c r="J72" s="20">
        <v>1383094</v>
      </c>
      <c r="K72" s="20">
        <v>1351768</v>
      </c>
      <c r="L72" s="20">
        <v>1346745</v>
      </c>
      <c r="M72" s="20">
        <v>4081607</v>
      </c>
      <c r="N72" s="20"/>
      <c r="O72" s="20"/>
      <c r="P72" s="20"/>
      <c r="Q72" s="20"/>
      <c r="R72" s="20"/>
      <c r="S72" s="20"/>
      <c r="T72" s="20"/>
      <c r="U72" s="20"/>
      <c r="V72" s="20">
        <v>10409740</v>
      </c>
      <c r="W72" s="20">
        <v>9388704</v>
      </c>
      <c r="X72" s="20"/>
      <c r="Y72" s="19"/>
      <c r="Z72" s="22">
        <v>18777407</v>
      </c>
    </row>
    <row r="73" spans="1:26" ht="13.5" hidden="1">
      <c r="A73" s="38" t="s">
        <v>116</v>
      </c>
      <c r="B73" s="18">
        <v>12172790</v>
      </c>
      <c r="C73" s="18"/>
      <c r="D73" s="19">
        <v>12834887</v>
      </c>
      <c r="E73" s="20">
        <v>12834887</v>
      </c>
      <c r="F73" s="20">
        <v>1091046</v>
      </c>
      <c r="G73" s="20">
        <v>1097203</v>
      </c>
      <c r="H73" s="20">
        <v>1103068</v>
      </c>
      <c r="I73" s="20">
        <v>3291317</v>
      </c>
      <c r="J73" s="20">
        <v>1120897</v>
      </c>
      <c r="K73" s="20">
        <v>1084627</v>
      </c>
      <c r="L73" s="20">
        <v>1109704</v>
      </c>
      <c r="M73" s="20">
        <v>3315228</v>
      </c>
      <c r="N73" s="20"/>
      <c r="O73" s="20"/>
      <c r="P73" s="20"/>
      <c r="Q73" s="20"/>
      <c r="R73" s="20"/>
      <c r="S73" s="20"/>
      <c r="T73" s="20"/>
      <c r="U73" s="20"/>
      <c r="V73" s="20">
        <v>6606545</v>
      </c>
      <c r="W73" s="20">
        <v>6417444</v>
      </c>
      <c r="X73" s="20"/>
      <c r="Y73" s="19"/>
      <c r="Z73" s="22">
        <v>12834887</v>
      </c>
    </row>
    <row r="74" spans="1:26" ht="13.5" hidden="1">
      <c r="A74" s="38" t="s">
        <v>117</v>
      </c>
      <c r="B74" s="18">
        <v>5229042</v>
      </c>
      <c r="C74" s="18"/>
      <c r="D74" s="19">
        <v>5966908</v>
      </c>
      <c r="E74" s="20">
        <v>5966908</v>
      </c>
      <c r="F74" s="20">
        <v>534885</v>
      </c>
      <c r="G74" s="20">
        <v>530740</v>
      </c>
      <c r="H74" s="20">
        <v>598278</v>
      </c>
      <c r="I74" s="20">
        <v>1663903</v>
      </c>
      <c r="J74" s="20">
        <v>905207</v>
      </c>
      <c r="K74" s="20">
        <v>1030541</v>
      </c>
      <c r="L74" s="20">
        <v>658283</v>
      </c>
      <c r="M74" s="20">
        <v>2594031</v>
      </c>
      <c r="N74" s="20"/>
      <c r="O74" s="20"/>
      <c r="P74" s="20"/>
      <c r="Q74" s="20"/>
      <c r="R74" s="20"/>
      <c r="S74" s="20"/>
      <c r="T74" s="20"/>
      <c r="U74" s="20"/>
      <c r="V74" s="20">
        <v>4257934</v>
      </c>
      <c r="W74" s="20">
        <v>2983454</v>
      </c>
      <c r="X74" s="20"/>
      <c r="Y74" s="19"/>
      <c r="Z74" s="22">
        <v>5966908</v>
      </c>
    </row>
    <row r="75" spans="1:26" ht="13.5" hidden="1">
      <c r="A75" s="39" t="s">
        <v>118</v>
      </c>
      <c r="B75" s="27">
        <v>617286</v>
      </c>
      <c r="C75" s="27"/>
      <c r="D75" s="28">
        <v>725000</v>
      </c>
      <c r="E75" s="29">
        <v>725000</v>
      </c>
      <c r="F75" s="29">
        <v>25707</v>
      </c>
      <c r="G75" s="29">
        <v>27925</v>
      </c>
      <c r="H75" s="29">
        <v>40369</v>
      </c>
      <c r="I75" s="29">
        <v>94001</v>
      </c>
      <c r="J75" s="29">
        <v>33557</v>
      </c>
      <c r="K75" s="29">
        <v>111040</v>
      </c>
      <c r="L75" s="29">
        <v>55518</v>
      </c>
      <c r="M75" s="29">
        <v>200115</v>
      </c>
      <c r="N75" s="29"/>
      <c r="O75" s="29"/>
      <c r="P75" s="29"/>
      <c r="Q75" s="29"/>
      <c r="R75" s="29"/>
      <c r="S75" s="29"/>
      <c r="T75" s="29"/>
      <c r="U75" s="29"/>
      <c r="V75" s="29">
        <v>294116</v>
      </c>
      <c r="W75" s="29">
        <v>362500</v>
      </c>
      <c r="X75" s="29"/>
      <c r="Y75" s="28"/>
      <c r="Z75" s="30">
        <v>725000</v>
      </c>
    </row>
    <row r="76" spans="1:26" ht="13.5" hidden="1">
      <c r="A76" s="41" t="s">
        <v>120</v>
      </c>
      <c r="B76" s="31">
        <v>191440658</v>
      </c>
      <c r="C76" s="31"/>
      <c r="D76" s="32">
        <v>213345097</v>
      </c>
      <c r="E76" s="33">
        <v>213345097</v>
      </c>
      <c r="F76" s="33">
        <v>15011170</v>
      </c>
      <c r="G76" s="33">
        <v>17379380</v>
      </c>
      <c r="H76" s="33">
        <v>18907823</v>
      </c>
      <c r="I76" s="33">
        <v>51298373</v>
      </c>
      <c r="J76" s="33">
        <v>17673314</v>
      </c>
      <c r="K76" s="33">
        <v>17826818</v>
      </c>
      <c r="L76" s="33">
        <v>15957400</v>
      </c>
      <c r="M76" s="33">
        <v>51457532</v>
      </c>
      <c r="N76" s="33"/>
      <c r="O76" s="33"/>
      <c r="P76" s="33"/>
      <c r="Q76" s="33"/>
      <c r="R76" s="33"/>
      <c r="S76" s="33"/>
      <c r="T76" s="33"/>
      <c r="U76" s="33"/>
      <c r="V76" s="33">
        <v>102755905</v>
      </c>
      <c r="W76" s="33">
        <v>110233000</v>
      </c>
      <c r="X76" s="33"/>
      <c r="Y76" s="32"/>
      <c r="Z76" s="34">
        <v>213345097</v>
      </c>
    </row>
    <row r="77" spans="1:26" ht="13.5" hidden="1">
      <c r="A77" s="36" t="s">
        <v>31</v>
      </c>
      <c r="B77" s="18">
        <v>51506647</v>
      </c>
      <c r="C77" s="18"/>
      <c r="D77" s="19">
        <v>54460097</v>
      </c>
      <c r="E77" s="20">
        <v>54460097</v>
      </c>
      <c r="F77" s="20">
        <v>4314668</v>
      </c>
      <c r="G77" s="20">
        <v>6093698</v>
      </c>
      <c r="H77" s="20">
        <v>6967608</v>
      </c>
      <c r="I77" s="20">
        <v>17375974</v>
      </c>
      <c r="J77" s="20">
        <v>5771502</v>
      </c>
      <c r="K77" s="20">
        <v>5723732</v>
      </c>
      <c r="L77" s="20">
        <v>4683304</v>
      </c>
      <c r="M77" s="20">
        <v>16178538</v>
      </c>
      <c r="N77" s="20"/>
      <c r="O77" s="20"/>
      <c r="P77" s="20"/>
      <c r="Q77" s="20"/>
      <c r="R77" s="20"/>
      <c r="S77" s="20"/>
      <c r="T77" s="20"/>
      <c r="U77" s="20"/>
      <c r="V77" s="20">
        <v>33554512</v>
      </c>
      <c r="W77" s="20">
        <v>30805000</v>
      </c>
      <c r="X77" s="20"/>
      <c r="Y77" s="19"/>
      <c r="Z77" s="22">
        <v>54460097</v>
      </c>
    </row>
    <row r="78" spans="1:26" ht="13.5" hidden="1">
      <c r="A78" s="37" t="s">
        <v>32</v>
      </c>
      <c r="B78" s="18">
        <v>139316725</v>
      </c>
      <c r="C78" s="18"/>
      <c r="D78" s="19">
        <v>158174000</v>
      </c>
      <c r="E78" s="20">
        <v>158174000</v>
      </c>
      <c r="F78" s="20">
        <v>10680541</v>
      </c>
      <c r="G78" s="20">
        <v>11265717</v>
      </c>
      <c r="H78" s="20">
        <v>11920335</v>
      </c>
      <c r="I78" s="20">
        <v>33866593</v>
      </c>
      <c r="J78" s="20">
        <v>11882267</v>
      </c>
      <c r="K78" s="20">
        <v>12084059</v>
      </c>
      <c r="L78" s="20">
        <v>11252888</v>
      </c>
      <c r="M78" s="20">
        <v>35219214</v>
      </c>
      <c r="N78" s="20"/>
      <c r="O78" s="20"/>
      <c r="P78" s="20"/>
      <c r="Q78" s="20"/>
      <c r="R78" s="20"/>
      <c r="S78" s="20"/>
      <c r="T78" s="20"/>
      <c r="U78" s="20"/>
      <c r="V78" s="20">
        <v>69085807</v>
      </c>
      <c r="W78" s="20">
        <v>79074000</v>
      </c>
      <c r="X78" s="20"/>
      <c r="Y78" s="19"/>
      <c r="Z78" s="22">
        <v>158174000</v>
      </c>
    </row>
    <row r="79" spans="1:26" ht="13.5" hidden="1">
      <c r="A79" s="38" t="s">
        <v>113</v>
      </c>
      <c r="B79" s="18">
        <v>94907178</v>
      </c>
      <c r="C79" s="18"/>
      <c r="D79" s="19">
        <v>98121000</v>
      </c>
      <c r="E79" s="20">
        <v>98121000</v>
      </c>
      <c r="F79" s="20">
        <v>7331451</v>
      </c>
      <c r="G79" s="20">
        <v>7458819</v>
      </c>
      <c r="H79" s="20">
        <v>8013910</v>
      </c>
      <c r="I79" s="20">
        <v>22804180</v>
      </c>
      <c r="J79" s="20">
        <v>7912995</v>
      </c>
      <c r="K79" s="20">
        <v>7847826</v>
      </c>
      <c r="L79" s="20">
        <v>7472822</v>
      </c>
      <c r="M79" s="20">
        <v>23233643</v>
      </c>
      <c r="N79" s="20"/>
      <c r="O79" s="20"/>
      <c r="P79" s="20"/>
      <c r="Q79" s="20"/>
      <c r="R79" s="20"/>
      <c r="S79" s="20"/>
      <c r="T79" s="20"/>
      <c r="U79" s="20"/>
      <c r="V79" s="20">
        <v>46037823</v>
      </c>
      <c r="W79" s="20">
        <v>49056000</v>
      </c>
      <c r="X79" s="20"/>
      <c r="Y79" s="19"/>
      <c r="Z79" s="22">
        <v>98121000</v>
      </c>
    </row>
    <row r="80" spans="1:26" ht="13.5" hidden="1">
      <c r="A80" s="38" t="s">
        <v>114</v>
      </c>
      <c r="B80" s="18">
        <v>21716904</v>
      </c>
      <c r="C80" s="18"/>
      <c r="D80" s="19">
        <v>23227000</v>
      </c>
      <c r="E80" s="20">
        <v>23227000</v>
      </c>
      <c r="F80" s="20">
        <v>1364619</v>
      </c>
      <c r="G80" s="20">
        <v>1639376</v>
      </c>
      <c r="H80" s="20">
        <v>1628998</v>
      </c>
      <c r="I80" s="20">
        <v>4632993</v>
      </c>
      <c r="J80" s="20">
        <v>1489536</v>
      </c>
      <c r="K80" s="20">
        <v>1672714</v>
      </c>
      <c r="L80" s="20">
        <v>1658059</v>
      </c>
      <c r="M80" s="20">
        <v>4820309</v>
      </c>
      <c r="N80" s="20"/>
      <c r="O80" s="20"/>
      <c r="P80" s="20"/>
      <c r="Q80" s="20"/>
      <c r="R80" s="20"/>
      <c r="S80" s="20"/>
      <c r="T80" s="20"/>
      <c r="U80" s="20"/>
      <c r="V80" s="20">
        <v>9453302</v>
      </c>
      <c r="W80" s="20">
        <v>11610000</v>
      </c>
      <c r="X80" s="20"/>
      <c r="Y80" s="19"/>
      <c r="Z80" s="22">
        <v>23227000</v>
      </c>
    </row>
    <row r="81" spans="1:26" ht="13.5" hidden="1">
      <c r="A81" s="38" t="s">
        <v>115</v>
      </c>
      <c r="B81" s="18">
        <v>11866641</v>
      </c>
      <c r="C81" s="18"/>
      <c r="D81" s="19">
        <v>18401000</v>
      </c>
      <c r="E81" s="20">
        <v>18401000</v>
      </c>
      <c r="F81" s="20">
        <v>820168</v>
      </c>
      <c r="G81" s="20">
        <v>984258</v>
      </c>
      <c r="H81" s="20">
        <v>1027505</v>
      </c>
      <c r="I81" s="20">
        <v>2831931</v>
      </c>
      <c r="J81" s="20">
        <v>941248</v>
      </c>
      <c r="K81" s="20">
        <v>910764</v>
      </c>
      <c r="L81" s="20">
        <v>847055</v>
      </c>
      <c r="M81" s="20">
        <v>2699067</v>
      </c>
      <c r="N81" s="20"/>
      <c r="O81" s="20"/>
      <c r="P81" s="20"/>
      <c r="Q81" s="20"/>
      <c r="R81" s="20"/>
      <c r="S81" s="20"/>
      <c r="T81" s="20"/>
      <c r="U81" s="20"/>
      <c r="V81" s="20">
        <v>5530998</v>
      </c>
      <c r="W81" s="20">
        <v>9198000</v>
      </c>
      <c r="X81" s="20"/>
      <c r="Y81" s="19"/>
      <c r="Z81" s="22">
        <v>18401000</v>
      </c>
    </row>
    <row r="82" spans="1:26" ht="13.5" hidden="1">
      <c r="A82" s="38" t="s">
        <v>116</v>
      </c>
      <c r="B82" s="18">
        <v>8081373</v>
      </c>
      <c r="C82" s="18"/>
      <c r="D82" s="19">
        <v>12578000</v>
      </c>
      <c r="E82" s="20">
        <v>12578000</v>
      </c>
      <c r="F82" s="20">
        <v>629418</v>
      </c>
      <c r="G82" s="20">
        <v>652524</v>
      </c>
      <c r="H82" s="20">
        <v>651644</v>
      </c>
      <c r="I82" s="20">
        <v>1933586</v>
      </c>
      <c r="J82" s="20">
        <v>633281</v>
      </c>
      <c r="K82" s="20">
        <v>622214</v>
      </c>
      <c r="L82" s="20">
        <v>616669</v>
      </c>
      <c r="M82" s="20">
        <v>1872164</v>
      </c>
      <c r="N82" s="20"/>
      <c r="O82" s="20"/>
      <c r="P82" s="20"/>
      <c r="Q82" s="20"/>
      <c r="R82" s="20"/>
      <c r="S82" s="20"/>
      <c r="T82" s="20"/>
      <c r="U82" s="20"/>
      <c r="V82" s="20">
        <v>3805750</v>
      </c>
      <c r="W82" s="20">
        <v>6288000</v>
      </c>
      <c r="X82" s="20"/>
      <c r="Y82" s="19"/>
      <c r="Z82" s="22">
        <v>12578000</v>
      </c>
    </row>
    <row r="83" spans="1:26" ht="13.5" hidden="1">
      <c r="A83" s="38" t="s">
        <v>117</v>
      </c>
      <c r="B83" s="18">
        <v>2744629</v>
      </c>
      <c r="C83" s="18"/>
      <c r="D83" s="19">
        <v>5847000</v>
      </c>
      <c r="E83" s="20">
        <v>5847000</v>
      </c>
      <c r="F83" s="20">
        <v>534885</v>
      </c>
      <c r="G83" s="20">
        <v>530740</v>
      </c>
      <c r="H83" s="20">
        <v>598278</v>
      </c>
      <c r="I83" s="20">
        <v>1663903</v>
      </c>
      <c r="J83" s="20">
        <v>905207</v>
      </c>
      <c r="K83" s="20">
        <v>1030541</v>
      </c>
      <c r="L83" s="20">
        <v>658283</v>
      </c>
      <c r="M83" s="20">
        <v>2594031</v>
      </c>
      <c r="N83" s="20"/>
      <c r="O83" s="20"/>
      <c r="P83" s="20"/>
      <c r="Q83" s="20"/>
      <c r="R83" s="20"/>
      <c r="S83" s="20"/>
      <c r="T83" s="20"/>
      <c r="U83" s="20"/>
      <c r="V83" s="20">
        <v>4257934</v>
      </c>
      <c r="W83" s="20">
        <v>2922000</v>
      </c>
      <c r="X83" s="20"/>
      <c r="Y83" s="19"/>
      <c r="Z83" s="22">
        <v>5847000</v>
      </c>
    </row>
    <row r="84" spans="1:26" ht="13.5" hidden="1">
      <c r="A84" s="39" t="s">
        <v>118</v>
      </c>
      <c r="B84" s="27">
        <v>617286</v>
      </c>
      <c r="C84" s="27"/>
      <c r="D84" s="28">
        <v>711000</v>
      </c>
      <c r="E84" s="29">
        <v>711000</v>
      </c>
      <c r="F84" s="29">
        <v>15961</v>
      </c>
      <c r="G84" s="29">
        <v>19965</v>
      </c>
      <c r="H84" s="29">
        <v>19880</v>
      </c>
      <c r="I84" s="29">
        <v>55806</v>
      </c>
      <c r="J84" s="29">
        <v>19545</v>
      </c>
      <c r="K84" s="29">
        <v>19027</v>
      </c>
      <c r="L84" s="29">
        <v>21208</v>
      </c>
      <c r="M84" s="29">
        <v>59780</v>
      </c>
      <c r="N84" s="29"/>
      <c r="O84" s="29"/>
      <c r="P84" s="29"/>
      <c r="Q84" s="29"/>
      <c r="R84" s="29"/>
      <c r="S84" s="29"/>
      <c r="T84" s="29"/>
      <c r="U84" s="29"/>
      <c r="V84" s="29">
        <v>115586</v>
      </c>
      <c r="W84" s="29">
        <v>354000</v>
      </c>
      <c r="X84" s="29"/>
      <c r="Y84" s="28"/>
      <c r="Z84" s="30">
        <v>711000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83251040</v>
      </c>
      <c r="C5" s="18">
        <v>0</v>
      </c>
      <c r="D5" s="63">
        <v>85112656</v>
      </c>
      <c r="E5" s="64">
        <v>85112656</v>
      </c>
      <c r="F5" s="64">
        <v>83144467</v>
      </c>
      <c r="G5" s="64">
        <v>106573</v>
      </c>
      <c r="H5" s="64">
        <v>66790</v>
      </c>
      <c r="I5" s="64">
        <v>83317830</v>
      </c>
      <c r="J5" s="64">
        <v>118912</v>
      </c>
      <c r="K5" s="64">
        <v>66603</v>
      </c>
      <c r="L5" s="64">
        <v>148185</v>
      </c>
      <c r="M5" s="64">
        <v>333700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83651530</v>
      </c>
      <c r="W5" s="64">
        <v>42556328</v>
      </c>
      <c r="X5" s="64">
        <v>41095202</v>
      </c>
      <c r="Y5" s="65">
        <v>96.57</v>
      </c>
      <c r="Z5" s="66">
        <v>85112656</v>
      </c>
    </row>
    <row r="6" spans="1:26" ht="13.5">
      <c r="A6" s="62" t="s">
        <v>32</v>
      </c>
      <c r="B6" s="18">
        <v>138672646</v>
      </c>
      <c r="C6" s="18">
        <v>0</v>
      </c>
      <c r="D6" s="63">
        <v>467043169</v>
      </c>
      <c r="E6" s="64">
        <v>467043169</v>
      </c>
      <c r="F6" s="64">
        <v>105257902</v>
      </c>
      <c r="G6" s="64">
        <v>36357632</v>
      </c>
      <c r="H6" s="64">
        <v>33562505</v>
      </c>
      <c r="I6" s="64">
        <v>175178039</v>
      </c>
      <c r="J6" s="64">
        <v>32176464</v>
      </c>
      <c r="K6" s="64">
        <v>33198989</v>
      </c>
      <c r="L6" s="64">
        <v>34816956</v>
      </c>
      <c r="M6" s="64">
        <v>100192409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275370448</v>
      </c>
      <c r="W6" s="64">
        <v>233521585</v>
      </c>
      <c r="X6" s="64">
        <v>41848863</v>
      </c>
      <c r="Y6" s="65">
        <v>17.92</v>
      </c>
      <c r="Z6" s="66">
        <v>467043169</v>
      </c>
    </row>
    <row r="7" spans="1:26" ht="13.5">
      <c r="A7" s="62" t="s">
        <v>33</v>
      </c>
      <c r="B7" s="18">
        <v>2656470</v>
      </c>
      <c r="C7" s="18">
        <v>0</v>
      </c>
      <c r="D7" s="63">
        <v>14080000</v>
      </c>
      <c r="E7" s="64">
        <v>14080000</v>
      </c>
      <c r="F7" s="64">
        <v>1501982</v>
      </c>
      <c r="G7" s="64">
        <v>1154488</v>
      </c>
      <c r="H7" s="64">
        <v>1111114</v>
      </c>
      <c r="I7" s="64">
        <v>3767584</v>
      </c>
      <c r="J7" s="64">
        <v>1119347</v>
      </c>
      <c r="K7" s="64">
        <v>518908</v>
      </c>
      <c r="L7" s="64">
        <v>334180</v>
      </c>
      <c r="M7" s="64">
        <v>1972435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5740019</v>
      </c>
      <c r="W7" s="64">
        <v>7040000</v>
      </c>
      <c r="X7" s="64">
        <v>-1299981</v>
      </c>
      <c r="Y7" s="65">
        <v>-18.47</v>
      </c>
      <c r="Z7" s="66">
        <v>14080000</v>
      </c>
    </row>
    <row r="8" spans="1:26" ht="13.5">
      <c r="A8" s="62" t="s">
        <v>34</v>
      </c>
      <c r="B8" s="18">
        <v>2995546</v>
      </c>
      <c r="C8" s="18">
        <v>0</v>
      </c>
      <c r="D8" s="63">
        <v>107365136</v>
      </c>
      <c r="E8" s="64">
        <v>108176426</v>
      </c>
      <c r="F8" s="64">
        <v>25000</v>
      </c>
      <c r="G8" s="64">
        <v>2970546</v>
      </c>
      <c r="H8" s="64">
        <v>8284346</v>
      </c>
      <c r="I8" s="64">
        <v>11279892</v>
      </c>
      <c r="J8" s="64">
        <v>5668540</v>
      </c>
      <c r="K8" s="64">
        <v>7193193</v>
      </c>
      <c r="L8" s="64">
        <v>7248867</v>
      </c>
      <c r="M8" s="64">
        <v>20110600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31390492</v>
      </c>
      <c r="W8" s="64">
        <v>54088213</v>
      </c>
      <c r="X8" s="64">
        <v>-22697721</v>
      </c>
      <c r="Y8" s="65">
        <v>-41.96</v>
      </c>
      <c r="Z8" s="66">
        <v>108176426</v>
      </c>
    </row>
    <row r="9" spans="1:26" ht="13.5">
      <c r="A9" s="62" t="s">
        <v>35</v>
      </c>
      <c r="B9" s="18">
        <v>1057032</v>
      </c>
      <c r="C9" s="18">
        <v>0</v>
      </c>
      <c r="D9" s="63">
        <v>39564559</v>
      </c>
      <c r="E9" s="64">
        <v>39602254</v>
      </c>
      <c r="F9" s="64">
        <v>2168145</v>
      </c>
      <c r="G9" s="64">
        <v>-518288</v>
      </c>
      <c r="H9" s="64">
        <v>9910323</v>
      </c>
      <c r="I9" s="64">
        <v>11560180</v>
      </c>
      <c r="J9" s="64">
        <v>3148330</v>
      </c>
      <c r="K9" s="64">
        <v>3792222</v>
      </c>
      <c r="L9" s="64">
        <v>2460681</v>
      </c>
      <c r="M9" s="64">
        <v>9401233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20961413</v>
      </c>
      <c r="W9" s="64">
        <v>19801127</v>
      </c>
      <c r="X9" s="64">
        <v>1160286</v>
      </c>
      <c r="Y9" s="65">
        <v>5.86</v>
      </c>
      <c r="Z9" s="66">
        <v>39602254</v>
      </c>
    </row>
    <row r="10" spans="1:26" ht="25.5">
      <c r="A10" s="67" t="s">
        <v>105</v>
      </c>
      <c r="B10" s="68">
        <f>SUM(B5:B9)</f>
        <v>228632734</v>
      </c>
      <c r="C10" s="68">
        <f>SUM(C5:C9)</f>
        <v>0</v>
      </c>
      <c r="D10" s="69">
        <f aca="true" t="shared" si="0" ref="D10:Z10">SUM(D5:D9)</f>
        <v>713165520</v>
      </c>
      <c r="E10" s="70">
        <f t="shared" si="0"/>
        <v>714014505</v>
      </c>
      <c r="F10" s="70">
        <f t="shared" si="0"/>
        <v>192097496</v>
      </c>
      <c r="G10" s="70">
        <f t="shared" si="0"/>
        <v>40070951</v>
      </c>
      <c r="H10" s="70">
        <f t="shared" si="0"/>
        <v>52935078</v>
      </c>
      <c r="I10" s="70">
        <f t="shared" si="0"/>
        <v>285103525</v>
      </c>
      <c r="J10" s="70">
        <f t="shared" si="0"/>
        <v>42231593</v>
      </c>
      <c r="K10" s="70">
        <f t="shared" si="0"/>
        <v>44769915</v>
      </c>
      <c r="L10" s="70">
        <f t="shared" si="0"/>
        <v>45008869</v>
      </c>
      <c r="M10" s="70">
        <f t="shared" si="0"/>
        <v>132010377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417113902</v>
      </c>
      <c r="W10" s="70">
        <f t="shared" si="0"/>
        <v>357007253</v>
      </c>
      <c r="X10" s="70">
        <f t="shared" si="0"/>
        <v>60106649</v>
      </c>
      <c r="Y10" s="71">
        <f>+IF(W10&lt;&gt;0,(X10/W10)*100,0)</f>
        <v>16.83625430433482</v>
      </c>
      <c r="Z10" s="72">
        <f t="shared" si="0"/>
        <v>714014505</v>
      </c>
    </row>
    <row r="11" spans="1:26" ht="13.5">
      <c r="A11" s="62" t="s">
        <v>36</v>
      </c>
      <c r="B11" s="18">
        <v>22379294</v>
      </c>
      <c r="C11" s="18">
        <v>0</v>
      </c>
      <c r="D11" s="63">
        <v>187957698</v>
      </c>
      <c r="E11" s="64">
        <v>187957698</v>
      </c>
      <c r="F11" s="64">
        <v>8510483</v>
      </c>
      <c r="G11" s="64">
        <v>13903452</v>
      </c>
      <c r="H11" s="64">
        <v>14047652</v>
      </c>
      <c r="I11" s="64">
        <v>36461587</v>
      </c>
      <c r="J11" s="64">
        <v>14270093</v>
      </c>
      <c r="K11" s="64">
        <v>14182681</v>
      </c>
      <c r="L11" s="64">
        <v>22720593</v>
      </c>
      <c r="M11" s="64">
        <v>51173367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87634954</v>
      </c>
      <c r="W11" s="64">
        <v>93978849</v>
      </c>
      <c r="X11" s="64">
        <v>-6343895</v>
      </c>
      <c r="Y11" s="65">
        <v>-6.75</v>
      </c>
      <c r="Z11" s="66">
        <v>187957698</v>
      </c>
    </row>
    <row r="12" spans="1:26" ht="13.5">
      <c r="A12" s="62" t="s">
        <v>37</v>
      </c>
      <c r="B12" s="18">
        <v>1340072</v>
      </c>
      <c r="C12" s="18">
        <v>0</v>
      </c>
      <c r="D12" s="63">
        <v>9199759</v>
      </c>
      <c r="E12" s="64">
        <v>9199759</v>
      </c>
      <c r="F12" s="64">
        <v>676129</v>
      </c>
      <c r="G12" s="64">
        <v>663943</v>
      </c>
      <c r="H12" s="64">
        <v>670811</v>
      </c>
      <c r="I12" s="64">
        <v>2010883</v>
      </c>
      <c r="J12" s="64">
        <v>681114</v>
      </c>
      <c r="K12" s="64">
        <v>681114</v>
      </c>
      <c r="L12" s="64">
        <v>681114</v>
      </c>
      <c r="M12" s="64">
        <v>2043342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4054225</v>
      </c>
      <c r="W12" s="64">
        <v>4599880</v>
      </c>
      <c r="X12" s="64">
        <v>-545655</v>
      </c>
      <c r="Y12" s="65">
        <v>-11.86</v>
      </c>
      <c r="Z12" s="66">
        <v>9199759</v>
      </c>
    </row>
    <row r="13" spans="1:26" ht="13.5">
      <c r="A13" s="62" t="s">
        <v>106</v>
      </c>
      <c r="B13" s="18">
        <v>0</v>
      </c>
      <c r="C13" s="18">
        <v>0</v>
      </c>
      <c r="D13" s="63">
        <v>59662618</v>
      </c>
      <c r="E13" s="64">
        <v>59662618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20281666</v>
      </c>
      <c r="L13" s="64">
        <v>4135362</v>
      </c>
      <c r="M13" s="64">
        <v>24417028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24417028</v>
      </c>
      <c r="W13" s="64">
        <v>29831309</v>
      </c>
      <c r="X13" s="64">
        <v>-5414281</v>
      </c>
      <c r="Y13" s="65">
        <v>-18.15</v>
      </c>
      <c r="Z13" s="66">
        <v>59662618</v>
      </c>
    </row>
    <row r="14" spans="1:26" ht="13.5">
      <c r="A14" s="62" t="s">
        <v>38</v>
      </c>
      <c r="B14" s="18">
        <v>0</v>
      </c>
      <c r="C14" s="18">
        <v>0</v>
      </c>
      <c r="D14" s="63">
        <v>2826298</v>
      </c>
      <c r="E14" s="64">
        <v>2826298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-19588</v>
      </c>
      <c r="L14" s="64">
        <v>1180718</v>
      </c>
      <c r="M14" s="64">
        <v>1161130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1161130</v>
      </c>
      <c r="W14" s="64">
        <v>1413149</v>
      </c>
      <c r="X14" s="64">
        <v>-252019</v>
      </c>
      <c r="Y14" s="65">
        <v>-17.83</v>
      </c>
      <c r="Z14" s="66">
        <v>2826298</v>
      </c>
    </row>
    <row r="15" spans="1:26" ht="13.5">
      <c r="A15" s="62" t="s">
        <v>39</v>
      </c>
      <c r="B15" s="18">
        <v>23914275</v>
      </c>
      <c r="C15" s="18">
        <v>0</v>
      </c>
      <c r="D15" s="63">
        <v>203660115</v>
      </c>
      <c r="E15" s="64">
        <v>203660115</v>
      </c>
      <c r="F15" s="64">
        <v>718973</v>
      </c>
      <c r="G15" s="64">
        <v>23218928</v>
      </c>
      <c r="H15" s="64">
        <v>22364330</v>
      </c>
      <c r="I15" s="64">
        <v>46302231</v>
      </c>
      <c r="J15" s="64">
        <v>12242948</v>
      </c>
      <c r="K15" s="64">
        <v>14311545</v>
      </c>
      <c r="L15" s="64">
        <v>13369915</v>
      </c>
      <c r="M15" s="64">
        <v>39924408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86226639</v>
      </c>
      <c r="W15" s="64">
        <v>101830058</v>
      </c>
      <c r="X15" s="64">
        <v>-15603419</v>
      </c>
      <c r="Y15" s="65">
        <v>-15.32</v>
      </c>
      <c r="Z15" s="66">
        <v>203660115</v>
      </c>
    </row>
    <row r="16" spans="1:26" ht="13.5">
      <c r="A16" s="73" t="s">
        <v>40</v>
      </c>
      <c r="B16" s="18">
        <v>45230</v>
      </c>
      <c r="C16" s="18">
        <v>0</v>
      </c>
      <c r="D16" s="63">
        <v>1159250</v>
      </c>
      <c r="E16" s="64">
        <v>1159250</v>
      </c>
      <c r="F16" s="64">
        <v>23190</v>
      </c>
      <c r="G16" s="64">
        <v>22040</v>
      </c>
      <c r="H16" s="64">
        <v>179376</v>
      </c>
      <c r="I16" s="64">
        <v>224606</v>
      </c>
      <c r="J16" s="64">
        <v>22245</v>
      </c>
      <c r="K16" s="64">
        <v>21184</v>
      </c>
      <c r="L16" s="64">
        <v>178684</v>
      </c>
      <c r="M16" s="64">
        <v>222113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446719</v>
      </c>
      <c r="W16" s="64">
        <v>579625</v>
      </c>
      <c r="X16" s="64">
        <v>-132906</v>
      </c>
      <c r="Y16" s="65">
        <v>-22.93</v>
      </c>
      <c r="Z16" s="66">
        <v>1159250</v>
      </c>
    </row>
    <row r="17" spans="1:26" ht="13.5">
      <c r="A17" s="62" t="s">
        <v>41</v>
      </c>
      <c r="B17" s="18">
        <v>20690727</v>
      </c>
      <c r="C17" s="18">
        <v>0</v>
      </c>
      <c r="D17" s="63">
        <v>267348353</v>
      </c>
      <c r="E17" s="64">
        <v>268189737</v>
      </c>
      <c r="F17" s="64">
        <v>9515853</v>
      </c>
      <c r="G17" s="64">
        <v>11828248</v>
      </c>
      <c r="H17" s="64">
        <v>25809084</v>
      </c>
      <c r="I17" s="64">
        <v>47153185</v>
      </c>
      <c r="J17" s="64">
        <v>17760921</v>
      </c>
      <c r="K17" s="64">
        <v>19201952</v>
      </c>
      <c r="L17" s="64">
        <v>21814024</v>
      </c>
      <c r="M17" s="64">
        <v>58776897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105930082</v>
      </c>
      <c r="W17" s="64">
        <v>134094869</v>
      </c>
      <c r="X17" s="64">
        <v>-28164787</v>
      </c>
      <c r="Y17" s="65">
        <v>-21</v>
      </c>
      <c r="Z17" s="66">
        <v>268189737</v>
      </c>
    </row>
    <row r="18" spans="1:26" ht="13.5">
      <c r="A18" s="74" t="s">
        <v>42</v>
      </c>
      <c r="B18" s="75">
        <f>SUM(B11:B17)</f>
        <v>68369598</v>
      </c>
      <c r="C18" s="75">
        <f>SUM(C11:C17)</f>
        <v>0</v>
      </c>
      <c r="D18" s="76">
        <f aca="true" t="shared" si="1" ref="D18:Z18">SUM(D11:D17)</f>
        <v>731814091</v>
      </c>
      <c r="E18" s="77">
        <f t="shared" si="1"/>
        <v>732655475</v>
      </c>
      <c r="F18" s="77">
        <f t="shared" si="1"/>
        <v>19444628</v>
      </c>
      <c r="G18" s="77">
        <f t="shared" si="1"/>
        <v>49636611</v>
      </c>
      <c r="H18" s="77">
        <f t="shared" si="1"/>
        <v>63071253</v>
      </c>
      <c r="I18" s="77">
        <f t="shared" si="1"/>
        <v>132152492</v>
      </c>
      <c r="J18" s="77">
        <f t="shared" si="1"/>
        <v>44977321</v>
      </c>
      <c r="K18" s="77">
        <f t="shared" si="1"/>
        <v>68660554</v>
      </c>
      <c r="L18" s="77">
        <f t="shared" si="1"/>
        <v>64080410</v>
      </c>
      <c r="M18" s="77">
        <f t="shared" si="1"/>
        <v>177718285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309870777</v>
      </c>
      <c r="W18" s="77">
        <f t="shared" si="1"/>
        <v>366327739</v>
      </c>
      <c r="X18" s="77">
        <f t="shared" si="1"/>
        <v>-56456962</v>
      </c>
      <c r="Y18" s="71">
        <f>+IF(W18&lt;&gt;0,(X18/W18)*100,0)</f>
        <v>-15.411598956201347</v>
      </c>
      <c r="Z18" s="78">
        <f t="shared" si="1"/>
        <v>732655475</v>
      </c>
    </row>
    <row r="19" spans="1:26" ht="13.5">
      <c r="A19" s="74" t="s">
        <v>43</v>
      </c>
      <c r="B19" s="79">
        <f>+B10-B18</f>
        <v>160263136</v>
      </c>
      <c r="C19" s="79">
        <f>+C10-C18</f>
        <v>0</v>
      </c>
      <c r="D19" s="80">
        <f aca="true" t="shared" si="2" ref="D19:Z19">+D10-D18</f>
        <v>-18648571</v>
      </c>
      <c r="E19" s="81">
        <f t="shared" si="2"/>
        <v>-18640970</v>
      </c>
      <c r="F19" s="81">
        <f t="shared" si="2"/>
        <v>172652868</v>
      </c>
      <c r="G19" s="81">
        <f t="shared" si="2"/>
        <v>-9565660</v>
      </c>
      <c r="H19" s="81">
        <f t="shared" si="2"/>
        <v>-10136175</v>
      </c>
      <c r="I19" s="81">
        <f t="shared" si="2"/>
        <v>152951033</v>
      </c>
      <c r="J19" s="81">
        <f t="shared" si="2"/>
        <v>-2745728</v>
      </c>
      <c r="K19" s="81">
        <f t="shared" si="2"/>
        <v>-23890639</v>
      </c>
      <c r="L19" s="81">
        <f t="shared" si="2"/>
        <v>-19071541</v>
      </c>
      <c r="M19" s="81">
        <f t="shared" si="2"/>
        <v>-45707908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107243125</v>
      </c>
      <c r="W19" s="81">
        <f>IF(E10=E18,0,W10-W18)</f>
        <v>-9320486</v>
      </c>
      <c r="X19" s="81">
        <f t="shared" si="2"/>
        <v>116563611</v>
      </c>
      <c r="Y19" s="82">
        <f>+IF(W19&lt;&gt;0,(X19/W19)*100,0)</f>
        <v>-1250.6173068657579</v>
      </c>
      <c r="Z19" s="83">
        <f t="shared" si="2"/>
        <v>-18640970</v>
      </c>
    </row>
    <row r="20" spans="1:26" ht="13.5">
      <c r="A20" s="62" t="s">
        <v>44</v>
      </c>
      <c r="B20" s="18">
        <v>683776</v>
      </c>
      <c r="C20" s="18">
        <v>0</v>
      </c>
      <c r="D20" s="63">
        <v>35213333</v>
      </c>
      <c r="E20" s="64">
        <v>43913120</v>
      </c>
      <c r="F20" s="64">
        <v>0</v>
      </c>
      <c r="G20" s="64">
        <v>683776</v>
      </c>
      <c r="H20" s="64">
        <v>4313569</v>
      </c>
      <c r="I20" s="64">
        <v>4997345</v>
      </c>
      <c r="J20" s="64">
        <v>4734476</v>
      </c>
      <c r="K20" s="64">
        <v>6900266</v>
      </c>
      <c r="L20" s="64">
        <v>2544921</v>
      </c>
      <c r="M20" s="64">
        <v>14179663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19177008</v>
      </c>
      <c r="W20" s="64">
        <v>21956560</v>
      </c>
      <c r="X20" s="64">
        <v>-2779552</v>
      </c>
      <c r="Y20" s="65">
        <v>-12.66</v>
      </c>
      <c r="Z20" s="66">
        <v>43913120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160946912</v>
      </c>
      <c r="C22" s="90">
        <f>SUM(C19:C21)</f>
        <v>0</v>
      </c>
      <c r="D22" s="91">
        <f aca="true" t="shared" si="3" ref="D22:Z22">SUM(D19:D21)</f>
        <v>16564762</v>
      </c>
      <c r="E22" s="92">
        <f t="shared" si="3"/>
        <v>25272150</v>
      </c>
      <c r="F22" s="92">
        <f t="shared" si="3"/>
        <v>172652868</v>
      </c>
      <c r="G22" s="92">
        <f t="shared" si="3"/>
        <v>-8881884</v>
      </c>
      <c r="H22" s="92">
        <f t="shared" si="3"/>
        <v>-5822606</v>
      </c>
      <c r="I22" s="92">
        <f t="shared" si="3"/>
        <v>157948378</v>
      </c>
      <c r="J22" s="92">
        <f t="shared" si="3"/>
        <v>1988748</v>
      </c>
      <c r="K22" s="92">
        <f t="shared" si="3"/>
        <v>-16990373</v>
      </c>
      <c r="L22" s="92">
        <f t="shared" si="3"/>
        <v>-16526620</v>
      </c>
      <c r="M22" s="92">
        <f t="shared" si="3"/>
        <v>-31528245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126420133</v>
      </c>
      <c r="W22" s="92">
        <f t="shared" si="3"/>
        <v>12636074</v>
      </c>
      <c r="X22" s="92">
        <f t="shared" si="3"/>
        <v>113784059</v>
      </c>
      <c r="Y22" s="93">
        <f>+IF(W22&lt;&gt;0,(X22/W22)*100,0)</f>
        <v>900.4700273201946</v>
      </c>
      <c r="Z22" s="94">
        <f t="shared" si="3"/>
        <v>25272150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160946912</v>
      </c>
      <c r="C24" s="79">
        <f>SUM(C22:C23)</f>
        <v>0</v>
      </c>
      <c r="D24" s="80">
        <f aca="true" t="shared" si="4" ref="D24:Z24">SUM(D22:D23)</f>
        <v>16564762</v>
      </c>
      <c r="E24" s="81">
        <f t="shared" si="4"/>
        <v>25272150</v>
      </c>
      <c r="F24" s="81">
        <f t="shared" si="4"/>
        <v>172652868</v>
      </c>
      <c r="G24" s="81">
        <f t="shared" si="4"/>
        <v>-8881884</v>
      </c>
      <c r="H24" s="81">
        <f t="shared" si="4"/>
        <v>-5822606</v>
      </c>
      <c r="I24" s="81">
        <f t="shared" si="4"/>
        <v>157948378</v>
      </c>
      <c r="J24" s="81">
        <f t="shared" si="4"/>
        <v>1988748</v>
      </c>
      <c r="K24" s="81">
        <f t="shared" si="4"/>
        <v>-16990373</v>
      </c>
      <c r="L24" s="81">
        <f t="shared" si="4"/>
        <v>-16526620</v>
      </c>
      <c r="M24" s="81">
        <f t="shared" si="4"/>
        <v>-31528245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126420133</v>
      </c>
      <c r="W24" s="81">
        <f t="shared" si="4"/>
        <v>12636074</v>
      </c>
      <c r="X24" s="81">
        <f t="shared" si="4"/>
        <v>113784059</v>
      </c>
      <c r="Y24" s="82">
        <f>+IF(W24&lt;&gt;0,(X24/W24)*100,0)</f>
        <v>900.4700273201946</v>
      </c>
      <c r="Z24" s="83">
        <f t="shared" si="4"/>
        <v>25272150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117409888</v>
      </c>
      <c r="C27" s="21">
        <v>0</v>
      </c>
      <c r="D27" s="103">
        <v>110712487</v>
      </c>
      <c r="E27" s="104">
        <v>119585988</v>
      </c>
      <c r="F27" s="104">
        <v>2194152</v>
      </c>
      <c r="G27" s="104">
        <v>12928020</v>
      </c>
      <c r="H27" s="104">
        <v>433514</v>
      </c>
      <c r="I27" s="104">
        <v>15555686</v>
      </c>
      <c r="J27" s="104">
        <v>14170739</v>
      </c>
      <c r="K27" s="104">
        <v>7908236</v>
      </c>
      <c r="L27" s="104">
        <v>7994940</v>
      </c>
      <c r="M27" s="104">
        <v>30073915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45629601</v>
      </c>
      <c r="W27" s="104">
        <v>59792994</v>
      </c>
      <c r="X27" s="104">
        <v>-14163393</v>
      </c>
      <c r="Y27" s="105">
        <v>-23.69</v>
      </c>
      <c r="Z27" s="106">
        <v>119585988</v>
      </c>
    </row>
    <row r="28" spans="1:26" ht="13.5">
      <c r="A28" s="107" t="s">
        <v>44</v>
      </c>
      <c r="B28" s="18">
        <v>48581242</v>
      </c>
      <c r="C28" s="18">
        <v>0</v>
      </c>
      <c r="D28" s="63">
        <v>35213333</v>
      </c>
      <c r="E28" s="64">
        <v>39929225</v>
      </c>
      <c r="F28" s="64">
        <v>683777</v>
      </c>
      <c r="G28" s="64">
        <v>4313573</v>
      </c>
      <c r="H28" s="64">
        <v>3394578</v>
      </c>
      <c r="I28" s="64">
        <v>8391928</v>
      </c>
      <c r="J28" s="64">
        <v>4340176</v>
      </c>
      <c r="K28" s="64">
        <v>2661374</v>
      </c>
      <c r="L28" s="64">
        <v>2459887</v>
      </c>
      <c r="M28" s="64">
        <v>9461437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17853365</v>
      </c>
      <c r="W28" s="64">
        <v>19964613</v>
      </c>
      <c r="X28" s="64">
        <v>-2111248</v>
      </c>
      <c r="Y28" s="65">
        <v>-10.57</v>
      </c>
      <c r="Z28" s="66">
        <v>39929225</v>
      </c>
    </row>
    <row r="29" spans="1:26" ht="13.5">
      <c r="A29" s="62" t="s">
        <v>110</v>
      </c>
      <c r="B29" s="18">
        <v>1178302</v>
      </c>
      <c r="C29" s="18">
        <v>0</v>
      </c>
      <c r="D29" s="63">
        <v>2500000</v>
      </c>
      <c r="E29" s="64">
        <v>6483899</v>
      </c>
      <c r="F29" s="64">
        <v>26809</v>
      </c>
      <c r="G29" s="64">
        <v>6500701</v>
      </c>
      <c r="H29" s="64">
        <v>-5055945</v>
      </c>
      <c r="I29" s="64">
        <v>1471565</v>
      </c>
      <c r="J29" s="64">
        <v>2643463</v>
      </c>
      <c r="K29" s="64">
        <v>47643</v>
      </c>
      <c r="L29" s="64">
        <v>40732</v>
      </c>
      <c r="M29" s="64">
        <v>2731838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4203403</v>
      </c>
      <c r="W29" s="64">
        <v>3241950</v>
      </c>
      <c r="X29" s="64">
        <v>961453</v>
      </c>
      <c r="Y29" s="65">
        <v>29.66</v>
      </c>
      <c r="Z29" s="66">
        <v>6483899</v>
      </c>
    </row>
    <row r="30" spans="1:26" ht="13.5">
      <c r="A30" s="62" t="s">
        <v>48</v>
      </c>
      <c r="B30" s="18">
        <v>699000</v>
      </c>
      <c r="C30" s="18">
        <v>0</v>
      </c>
      <c r="D30" s="63">
        <v>966000</v>
      </c>
      <c r="E30" s="64">
        <v>1139710</v>
      </c>
      <c r="F30" s="64">
        <v>0</v>
      </c>
      <c r="G30" s="64">
        <v>0</v>
      </c>
      <c r="H30" s="64">
        <v>0</v>
      </c>
      <c r="I30" s="64">
        <v>0</v>
      </c>
      <c r="J30" s="64">
        <v>16435</v>
      </c>
      <c r="K30" s="64">
        <v>35933</v>
      </c>
      <c r="L30" s="64">
        <v>0</v>
      </c>
      <c r="M30" s="64">
        <v>52368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52368</v>
      </c>
      <c r="W30" s="64">
        <v>569855</v>
      </c>
      <c r="X30" s="64">
        <v>-517487</v>
      </c>
      <c r="Y30" s="65">
        <v>-90.81</v>
      </c>
      <c r="Z30" s="66">
        <v>1139710</v>
      </c>
    </row>
    <row r="31" spans="1:26" ht="13.5">
      <c r="A31" s="62" t="s">
        <v>49</v>
      </c>
      <c r="B31" s="18">
        <v>66951344</v>
      </c>
      <c r="C31" s="18">
        <v>0</v>
      </c>
      <c r="D31" s="63">
        <v>72033154</v>
      </c>
      <c r="E31" s="64">
        <v>72033154</v>
      </c>
      <c r="F31" s="64">
        <v>1483566</v>
      </c>
      <c r="G31" s="64">
        <v>2113746</v>
      </c>
      <c r="H31" s="64">
        <v>2094881</v>
      </c>
      <c r="I31" s="64">
        <v>5692193</v>
      </c>
      <c r="J31" s="64">
        <v>7170665</v>
      </c>
      <c r="K31" s="64">
        <v>5163286</v>
      </c>
      <c r="L31" s="64">
        <v>5494321</v>
      </c>
      <c r="M31" s="64">
        <v>17828272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23520465</v>
      </c>
      <c r="W31" s="64">
        <v>36016577</v>
      </c>
      <c r="X31" s="64">
        <v>-12496112</v>
      </c>
      <c r="Y31" s="65">
        <v>-34.7</v>
      </c>
      <c r="Z31" s="66">
        <v>72033154</v>
      </c>
    </row>
    <row r="32" spans="1:26" ht="13.5">
      <c r="A32" s="74" t="s">
        <v>50</v>
      </c>
      <c r="B32" s="21">
        <f>SUM(B28:B31)</f>
        <v>117409888</v>
      </c>
      <c r="C32" s="21">
        <f>SUM(C28:C31)</f>
        <v>0</v>
      </c>
      <c r="D32" s="103">
        <f aca="true" t="shared" si="5" ref="D32:Z32">SUM(D28:D31)</f>
        <v>110712487</v>
      </c>
      <c r="E32" s="104">
        <f t="shared" si="5"/>
        <v>119585988</v>
      </c>
      <c r="F32" s="104">
        <f t="shared" si="5"/>
        <v>2194152</v>
      </c>
      <c r="G32" s="104">
        <f t="shared" si="5"/>
        <v>12928020</v>
      </c>
      <c r="H32" s="104">
        <f t="shared" si="5"/>
        <v>433514</v>
      </c>
      <c r="I32" s="104">
        <f t="shared" si="5"/>
        <v>15555686</v>
      </c>
      <c r="J32" s="104">
        <f t="shared" si="5"/>
        <v>14170739</v>
      </c>
      <c r="K32" s="104">
        <f t="shared" si="5"/>
        <v>7908236</v>
      </c>
      <c r="L32" s="104">
        <f t="shared" si="5"/>
        <v>7994940</v>
      </c>
      <c r="M32" s="104">
        <f t="shared" si="5"/>
        <v>30073915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45629601</v>
      </c>
      <c r="W32" s="104">
        <f t="shared" si="5"/>
        <v>59792995</v>
      </c>
      <c r="X32" s="104">
        <f t="shared" si="5"/>
        <v>-14163394</v>
      </c>
      <c r="Y32" s="105">
        <f>+IF(W32&lt;&gt;0,(X32/W32)*100,0)</f>
        <v>-23.68738010196679</v>
      </c>
      <c r="Z32" s="106">
        <f t="shared" si="5"/>
        <v>119585988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289878623</v>
      </c>
      <c r="C35" s="18">
        <v>0</v>
      </c>
      <c r="D35" s="63">
        <v>280716891</v>
      </c>
      <c r="E35" s="64">
        <v>278775506</v>
      </c>
      <c r="F35" s="64">
        <v>447991732</v>
      </c>
      <c r="G35" s="64">
        <v>435176071</v>
      </c>
      <c r="H35" s="64">
        <v>413255338</v>
      </c>
      <c r="I35" s="64">
        <v>413255338</v>
      </c>
      <c r="J35" s="64">
        <v>391197425</v>
      </c>
      <c r="K35" s="64">
        <v>401432012</v>
      </c>
      <c r="L35" s="64">
        <v>376766347</v>
      </c>
      <c r="M35" s="64">
        <v>376766347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376766347</v>
      </c>
      <c r="W35" s="64">
        <v>139387753</v>
      </c>
      <c r="X35" s="64">
        <v>237378594</v>
      </c>
      <c r="Y35" s="65">
        <v>170.3</v>
      </c>
      <c r="Z35" s="66">
        <v>278775506</v>
      </c>
    </row>
    <row r="36" spans="1:26" ht="13.5">
      <c r="A36" s="62" t="s">
        <v>53</v>
      </c>
      <c r="B36" s="18">
        <v>1745350039</v>
      </c>
      <c r="C36" s="18">
        <v>0</v>
      </c>
      <c r="D36" s="63">
        <v>1541048043</v>
      </c>
      <c r="E36" s="64">
        <v>1549747830</v>
      </c>
      <c r="F36" s="64">
        <v>1575584162</v>
      </c>
      <c r="G36" s="64">
        <v>1776737915</v>
      </c>
      <c r="H36" s="64">
        <v>1775594540</v>
      </c>
      <c r="I36" s="64">
        <v>1775594540</v>
      </c>
      <c r="J36" s="64">
        <v>1780715274</v>
      </c>
      <c r="K36" s="64">
        <v>1769396984</v>
      </c>
      <c r="L36" s="64">
        <v>1772815161</v>
      </c>
      <c r="M36" s="64">
        <v>1772815161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1772815161</v>
      </c>
      <c r="W36" s="64">
        <v>774873915</v>
      </c>
      <c r="X36" s="64">
        <v>997941246</v>
      </c>
      <c r="Y36" s="65">
        <v>128.79</v>
      </c>
      <c r="Z36" s="66">
        <v>1549747830</v>
      </c>
    </row>
    <row r="37" spans="1:26" ht="13.5">
      <c r="A37" s="62" t="s">
        <v>54</v>
      </c>
      <c r="B37" s="18">
        <v>131438109</v>
      </c>
      <c r="C37" s="18">
        <v>0</v>
      </c>
      <c r="D37" s="63">
        <v>112800000</v>
      </c>
      <c r="E37" s="64">
        <v>112800000</v>
      </c>
      <c r="F37" s="64">
        <v>123011012</v>
      </c>
      <c r="G37" s="64">
        <v>132122109</v>
      </c>
      <c r="H37" s="64">
        <v>114880611</v>
      </c>
      <c r="I37" s="64">
        <v>114880611</v>
      </c>
      <c r="J37" s="64">
        <v>107184786</v>
      </c>
      <c r="K37" s="64">
        <v>121861764</v>
      </c>
      <c r="L37" s="64">
        <v>118757784</v>
      </c>
      <c r="M37" s="64">
        <v>118757784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118757784</v>
      </c>
      <c r="W37" s="64">
        <v>56400000</v>
      </c>
      <c r="X37" s="64">
        <v>62357784</v>
      </c>
      <c r="Y37" s="65">
        <v>110.56</v>
      </c>
      <c r="Z37" s="66">
        <v>112800000</v>
      </c>
    </row>
    <row r="38" spans="1:26" ht="13.5">
      <c r="A38" s="62" t="s">
        <v>55</v>
      </c>
      <c r="B38" s="18">
        <v>225888994</v>
      </c>
      <c r="C38" s="18">
        <v>0</v>
      </c>
      <c r="D38" s="63">
        <v>194600000</v>
      </c>
      <c r="E38" s="64">
        <v>194600000</v>
      </c>
      <c r="F38" s="64">
        <v>228055320</v>
      </c>
      <c r="G38" s="64">
        <v>232098014</v>
      </c>
      <c r="H38" s="64">
        <v>232098014</v>
      </c>
      <c r="I38" s="64">
        <v>232098014</v>
      </c>
      <c r="J38" s="64">
        <v>226940765</v>
      </c>
      <c r="K38" s="64">
        <v>226940765</v>
      </c>
      <c r="L38" s="64">
        <v>225940765</v>
      </c>
      <c r="M38" s="64">
        <v>225940765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225940765</v>
      </c>
      <c r="W38" s="64">
        <v>97300000</v>
      </c>
      <c r="X38" s="64">
        <v>128640765</v>
      </c>
      <c r="Y38" s="65">
        <v>132.21</v>
      </c>
      <c r="Z38" s="66">
        <v>194600000</v>
      </c>
    </row>
    <row r="39" spans="1:26" ht="13.5">
      <c r="A39" s="62" t="s">
        <v>56</v>
      </c>
      <c r="B39" s="18">
        <v>1677901559</v>
      </c>
      <c r="C39" s="18">
        <v>0</v>
      </c>
      <c r="D39" s="63">
        <v>1514364934</v>
      </c>
      <c r="E39" s="64">
        <v>1521123336</v>
      </c>
      <c r="F39" s="64">
        <v>1672509562</v>
      </c>
      <c r="G39" s="64">
        <v>1847693863</v>
      </c>
      <c r="H39" s="64">
        <v>1841871253</v>
      </c>
      <c r="I39" s="64">
        <v>1841871253</v>
      </c>
      <c r="J39" s="64">
        <v>1837787148</v>
      </c>
      <c r="K39" s="64">
        <v>1822026467</v>
      </c>
      <c r="L39" s="64">
        <v>1804882959</v>
      </c>
      <c r="M39" s="64">
        <v>1804882959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1804882959</v>
      </c>
      <c r="W39" s="64">
        <v>760561668</v>
      </c>
      <c r="X39" s="64">
        <v>1044321291</v>
      </c>
      <c r="Y39" s="65">
        <v>137.31</v>
      </c>
      <c r="Z39" s="66">
        <v>1521123336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142165825</v>
      </c>
      <c r="C42" s="18">
        <v>0</v>
      </c>
      <c r="D42" s="63">
        <v>154245453</v>
      </c>
      <c r="E42" s="64">
        <v>65052809</v>
      </c>
      <c r="F42" s="64">
        <v>22204820</v>
      </c>
      <c r="G42" s="64">
        <v>18300060</v>
      </c>
      <c r="H42" s="64">
        <v>-3638056</v>
      </c>
      <c r="I42" s="64">
        <v>36866824</v>
      </c>
      <c r="J42" s="64">
        <v>8647557</v>
      </c>
      <c r="K42" s="64">
        <v>28837258</v>
      </c>
      <c r="L42" s="64">
        <v>-4044783</v>
      </c>
      <c r="M42" s="64">
        <v>33440032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70306856</v>
      </c>
      <c r="W42" s="64">
        <v>35968152</v>
      </c>
      <c r="X42" s="64">
        <v>34338704</v>
      </c>
      <c r="Y42" s="65">
        <v>95.47</v>
      </c>
      <c r="Z42" s="66">
        <v>65052809</v>
      </c>
    </row>
    <row r="43" spans="1:26" ht="13.5">
      <c r="A43" s="62" t="s">
        <v>59</v>
      </c>
      <c r="B43" s="18">
        <v>-130889455</v>
      </c>
      <c r="C43" s="18">
        <v>0</v>
      </c>
      <c r="D43" s="63">
        <v>-111044987</v>
      </c>
      <c r="E43" s="64">
        <v>-64671400</v>
      </c>
      <c r="F43" s="64">
        <v>-2207570</v>
      </c>
      <c r="G43" s="64">
        <v>-15800505</v>
      </c>
      <c r="H43" s="64">
        <v>-40607</v>
      </c>
      <c r="I43" s="64">
        <v>-18048682</v>
      </c>
      <c r="J43" s="64">
        <v>-15569228</v>
      </c>
      <c r="K43" s="64">
        <v>-8963377</v>
      </c>
      <c r="L43" s="64">
        <v>-7560623</v>
      </c>
      <c r="M43" s="64">
        <v>-32093228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-50141910</v>
      </c>
      <c r="W43" s="64">
        <v>-26188614</v>
      </c>
      <c r="X43" s="64">
        <v>-23953296</v>
      </c>
      <c r="Y43" s="65">
        <v>91.46</v>
      </c>
      <c r="Z43" s="66">
        <v>-64671400</v>
      </c>
    </row>
    <row r="44" spans="1:26" ht="13.5">
      <c r="A44" s="62" t="s">
        <v>60</v>
      </c>
      <c r="B44" s="18">
        <v>-450916</v>
      </c>
      <c r="C44" s="18">
        <v>0</v>
      </c>
      <c r="D44" s="63">
        <v>411000</v>
      </c>
      <c r="E44" s="64">
        <v>0</v>
      </c>
      <c r="F44" s="64">
        <v>134676</v>
      </c>
      <c r="G44" s="64">
        <v>707659</v>
      </c>
      <c r="H44" s="64">
        <v>53302</v>
      </c>
      <c r="I44" s="64">
        <v>895637</v>
      </c>
      <c r="J44" s="64">
        <v>127682</v>
      </c>
      <c r="K44" s="64">
        <v>235535</v>
      </c>
      <c r="L44" s="64">
        <v>-857226</v>
      </c>
      <c r="M44" s="64">
        <v>-494009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401628</v>
      </c>
      <c r="W44" s="64">
        <v>0</v>
      </c>
      <c r="X44" s="64">
        <v>401628</v>
      </c>
      <c r="Y44" s="65">
        <v>0</v>
      </c>
      <c r="Z44" s="66">
        <v>0</v>
      </c>
    </row>
    <row r="45" spans="1:26" ht="13.5">
      <c r="A45" s="74" t="s">
        <v>61</v>
      </c>
      <c r="B45" s="21">
        <v>208299503</v>
      </c>
      <c r="C45" s="21">
        <v>0</v>
      </c>
      <c r="D45" s="103">
        <v>229000000</v>
      </c>
      <c r="E45" s="104">
        <v>381409</v>
      </c>
      <c r="F45" s="104">
        <v>228431428</v>
      </c>
      <c r="G45" s="104">
        <v>231638642</v>
      </c>
      <c r="H45" s="104">
        <v>228013281</v>
      </c>
      <c r="I45" s="104">
        <v>228013281</v>
      </c>
      <c r="J45" s="104">
        <v>221219292</v>
      </c>
      <c r="K45" s="104">
        <v>241328708</v>
      </c>
      <c r="L45" s="104">
        <v>228866076</v>
      </c>
      <c r="M45" s="104">
        <v>228866076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228866076</v>
      </c>
      <c r="W45" s="104">
        <v>9779538</v>
      </c>
      <c r="X45" s="104">
        <v>219086538</v>
      </c>
      <c r="Y45" s="105">
        <v>2240.25</v>
      </c>
      <c r="Z45" s="106">
        <v>381409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22765615</v>
      </c>
      <c r="C49" s="56">
        <v>0</v>
      </c>
      <c r="D49" s="133">
        <v>3888508</v>
      </c>
      <c r="E49" s="58">
        <v>1863769</v>
      </c>
      <c r="F49" s="58">
        <v>0</v>
      </c>
      <c r="G49" s="58">
        <v>0</v>
      </c>
      <c r="H49" s="58">
        <v>0</v>
      </c>
      <c r="I49" s="58">
        <v>3904292</v>
      </c>
      <c r="J49" s="58">
        <v>0</v>
      </c>
      <c r="K49" s="58">
        <v>0</v>
      </c>
      <c r="L49" s="58">
        <v>0</v>
      </c>
      <c r="M49" s="58">
        <v>1342158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1300067</v>
      </c>
      <c r="W49" s="58">
        <v>1239439</v>
      </c>
      <c r="X49" s="58">
        <v>22727181</v>
      </c>
      <c r="Y49" s="58">
        <v>59031029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4517563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-5919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75981</v>
      </c>
      <c r="W51" s="58">
        <v>-70062</v>
      </c>
      <c r="X51" s="58">
        <v>0</v>
      </c>
      <c r="Y51" s="58">
        <v>4517563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228.15067175519218</v>
      </c>
      <c r="C58" s="5">
        <f>IF(C67=0,0,+(C76/C67)*100)</f>
        <v>0</v>
      </c>
      <c r="D58" s="6">
        <f aca="true" t="shared" si="6" ref="D58:Z58">IF(D67=0,0,+(D76/D67)*100)</f>
        <v>92.66024218622128</v>
      </c>
      <c r="E58" s="7">
        <f t="shared" si="6"/>
        <v>107.62534041579134</v>
      </c>
      <c r="F58" s="7">
        <f t="shared" si="6"/>
        <v>99.9999984069095</v>
      </c>
      <c r="G58" s="7">
        <f t="shared" si="6"/>
        <v>99.99999725082796</v>
      </c>
      <c r="H58" s="7">
        <f t="shared" si="6"/>
        <v>99.99999403786599</v>
      </c>
      <c r="I58" s="7">
        <f t="shared" si="6"/>
        <v>99.99999767651553</v>
      </c>
      <c r="J58" s="7">
        <f t="shared" si="6"/>
        <v>99.99999377740276</v>
      </c>
      <c r="K58" s="7">
        <f t="shared" si="6"/>
        <v>100.00000603654749</v>
      </c>
      <c r="L58" s="7">
        <f t="shared" si="6"/>
        <v>100.00000286789617</v>
      </c>
      <c r="M58" s="7">
        <f t="shared" si="6"/>
        <v>100.00000099858993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99.99999860480969</v>
      </c>
      <c r="W58" s="7">
        <f t="shared" si="6"/>
        <v>107.62103611815368</v>
      </c>
      <c r="X58" s="7">
        <f t="shared" si="6"/>
        <v>0</v>
      </c>
      <c r="Y58" s="7">
        <f t="shared" si="6"/>
        <v>0</v>
      </c>
      <c r="Z58" s="8">
        <f t="shared" si="6"/>
        <v>107.62534041579134</v>
      </c>
    </row>
    <row r="59" spans="1:26" ht="13.5">
      <c r="A59" s="36" t="s">
        <v>31</v>
      </c>
      <c r="B59" s="9">
        <f aca="true" t="shared" si="7" ref="B59:Z66">IF(B68=0,0,+(B77/B68)*100)</f>
        <v>93.40984269413774</v>
      </c>
      <c r="C59" s="9">
        <f t="shared" si="7"/>
        <v>0</v>
      </c>
      <c r="D59" s="2">
        <f t="shared" si="7"/>
        <v>99.63884925972162</v>
      </c>
      <c r="E59" s="10">
        <f t="shared" si="7"/>
        <v>103.72839440911154</v>
      </c>
      <c r="F59" s="10">
        <f t="shared" si="7"/>
        <v>96.34295167383726</v>
      </c>
      <c r="G59" s="10">
        <f t="shared" si="7"/>
        <v>112026.54028436018</v>
      </c>
      <c r="H59" s="10">
        <f t="shared" si="7"/>
        <v>7892.574762120526</v>
      </c>
      <c r="I59" s="10">
        <f t="shared" si="7"/>
        <v>89.611392525929</v>
      </c>
      <c r="J59" s="10">
        <f t="shared" si="7"/>
        <v>5048.14242042798</v>
      </c>
      <c r="K59" s="10">
        <f t="shared" si="7"/>
        <v>3293.1597168886105</v>
      </c>
      <c r="L59" s="10">
        <f t="shared" si="7"/>
        <v>-7719.022272443426</v>
      </c>
      <c r="M59" s="10">
        <f t="shared" si="7"/>
        <v>7682.189622181368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79.84611673190824</v>
      </c>
      <c r="W59" s="10">
        <f t="shared" si="7"/>
        <v>103.72423326667197</v>
      </c>
      <c r="X59" s="10">
        <f t="shared" si="7"/>
        <v>0</v>
      </c>
      <c r="Y59" s="10">
        <f t="shared" si="7"/>
        <v>0</v>
      </c>
      <c r="Z59" s="11">
        <f t="shared" si="7"/>
        <v>103.72839440911154</v>
      </c>
    </row>
    <row r="60" spans="1:26" ht="13.5">
      <c r="A60" s="37" t="s">
        <v>32</v>
      </c>
      <c r="B60" s="12">
        <f t="shared" si="7"/>
        <v>308.71135753766464</v>
      </c>
      <c r="C60" s="12">
        <f t="shared" si="7"/>
        <v>0</v>
      </c>
      <c r="D60" s="3">
        <f t="shared" si="7"/>
        <v>91.40884747636679</v>
      </c>
      <c r="E60" s="13">
        <f t="shared" si="7"/>
        <v>108.32619607375096</v>
      </c>
      <c r="F60" s="13">
        <f t="shared" si="7"/>
        <v>102.8849795999164</v>
      </c>
      <c r="G60" s="13">
        <f t="shared" si="7"/>
        <v>107.79472931570461</v>
      </c>
      <c r="H60" s="13">
        <f t="shared" si="7"/>
        <v>108.19876823854477</v>
      </c>
      <c r="I60" s="13">
        <f t="shared" si="7"/>
        <v>104.92205532680954</v>
      </c>
      <c r="J60" s="13">
        <f t="shared" si="7"/>
        <v>108.55177871626913</v>
      </c>
      <c r="K60" s="13">
        <f t="shared" si="7"/>
        <v>108.14001896262565</v>
      </c>
      <c r="L60" s="13">
        <f t="shared" si="7"/>
        <v>107.55223690434053</v>
      </c>
      <c r="M60" s="13">
        <f t="shared" si="7"/>
        <v>108.0679994429518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106.0666942009696</v>
      </c>
      <c r="W60" s="13">
        <f t="shared" si="7"/>
        <v>108.321864978777</v>
      </c>
      <c r="X60" s="13">
        <f t="shared" si="7"/>
        <v>0</v>
      </c>
      <c r="Y60" s="13">
        <f t="shared" si="7"/>
        <v>0</v>
      </c>
      <c r="Z60" s="14">
        <f t="shared" si="7"/>
        <v>108.32619607375096</v>
      </c>
    </row>
    <row r="61" spans="1:26" ht="13.5">
      <c r="A61" s="38" t="s">
        <v>113</v>
      </c>
      <c r="B61" s="12">
        <f t="shared" si="7"/>
        <v>466.80435492609956</v>
      </c>
      <c r="C61" s="12">
        <f t="shared" si="7"/>
        <v>0</v>
      </c>
      <c r="D61" s="3">
        <f t="shared" si="7"/>
        <v>88.38718389475244</v>
      </c>
      <c r="E61" s="13">
        <f t="shared" si="7"/>
        <v>97.08532870274787</v>
      </c>
      <c r="F61" s="13">
        <f t="shared" si="7"/>
        <v>77.66171440260756</v>
      </c>
      <c r="G61" s="13">
        <f t="shared" si="7"/>
        <v>99.16769521252837</v>
      </c>
      <c r="H61" s="13">
        <f t="shared" si="7"/>
        <v>99.96128928646571</v>
      </c>
      <c r="I61" s="13">
        <f t="shared" si="7"/>
        <v>91.0793707237829</v>
      </c>
      <c r="J61" s="13">
        <f t="shared" si="7"/>
        <v>99.68289542029197</v>
      </c>
      <c r="K61" s="13">
        <f t="shared" si="7"/>
        <v>99.76946725753636</v>
      </c>
      <c r="L61" s="13">
        <f t="shared" si="7"/>
        <v>99.90871240831858</v>
      </c>
      <c r="M61" s="13">
        <f t="shared" si="7"/>
        <v>99.78958851475599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95.2460070038754</v>
      </c>
      <c r="W61" s="13">
        <f t="shared" si="7"/>
        <v>97.08144528959977</v>
      </c>
      <c r="X61" s="13">
        <f t="shared" si="7"/>
        <v>0</v>
      </c>
      <c r="Y61" s="13">
        <f t="shared" si="7"/>
        <v>0</v>
      </c>
      <c r="Z61" s="14">
        <f t="shared" si="7"/>
        <v>97.08532870274787</v>
      </c>
    </row>
    <row r="62" spans="1:26" ht="13.5">
      <c r="A62" s="38" t="s">
        <v>114</v>
      </c>
      <c r="B62" s="12">
        <f t="shared" si="7"/>
        <v>475.4586351943194</v>
      </c>
      <c r="C62" s="12">
        <f t="shared" si="7"/>
        <v>0</v>
      </c>
      <c r="D62" s="3">
        <f t="shared" si="7"/>
        <v>86.32884515284121</v>
      </c>
      <c r="E62" s="13">
        <f t="shared" si="7"/>
        <v>114.45540654699707</v>
      </c>
      <c r="F62" s="13">
        <f t="shared" si="7"/>
        <v>57.952866268410666</v>
      </c>
      <c r="G62" s="13">
        <f t="shared" si="7"/>
        <v>117.10588796995714</v>
      </c>
      <c r="H62" s="13">
        <f t="shared" si="7"/>
        <v>117.03083475283267</v>
      </c>
      <c r="I62" s="13">
        <f t="shared" si="7"/>
        <v>86.8812061417577</v>
      </c>
      <c r="J62" s="13">
        <f t="shared" si="7"/>
        <v>114.9969244574381</v>
      </c>
      <c r="K62" s="13">
        <f t="shared" si="7"/>
        <v>113.1541790574992</v>
      </c>
      <c r="L62" s="13">
        <f t="shared" si="7"/>
        <v>113.50284965428534</v>
      </c>
      <c r="M62" s="13">
        <f t="shared" si="7"/>
        <v>113.84285707048278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99.2406692430367</v>
      </c>
      <c r="W62" s="13">
        <f t="shared" si="7"/>
        <v>114.450833839244</v>
      </c>
      <c r="X62" s="13">
        <f t="shared" si="7"/>
        <v>0</v>
      </c>
      <c r="Y62" s="13">
        <f t="shared" si="7"/>
        <v>0</v>
      </c>
      <c r="Z62" s="14">
        <f t="shared" si="7"/>
        <v>114.45540654699707</v>
      </c>
    </row>
    <row r="63" spans="1:26" ht="13.5">
      <c r="A63" s="38" t="s">
        <v>115</v>
      </c>
      <c r="B63" s="12">
        <f t="shared" si="7"/>
        <v>90.41791038138355</v>
      </c>
      <c r="C63" s="12">
        <f t="shared" si="7"/>
        <v>0</v>
      </c>
      <c r="D63" s="3">
        <f t="shared" si="7"/>
        <v>80.97737277974015</v>
      </c>
      <c r="E63" s="13">
        <f t="shared" si="7"/>
        <v>126.26523597633876</v>
      </c>
      <c r="F63" s="13">
        <f t="shared" si="7"/>
        <v>95.86365876586316</v>
      </c>
      <c r="G63" s="13">
        <f t="shared" si="7"/>
        <v>-6.075527798696409</v>
      </c>
      <c r="H63" s="13">
        <f t="shared" si="7"/>
        <v>-12.139828359731201</v>
      </c>
      <c r="I63" s="13">
        <f t="shared" si="7"/>
        <v>99.17143675853023</v>
      </c>
      <c r="J63" s="13">
        <f t="shared" si="7"/>
        <v>34.601115544368014</v>
      </c>
      <c r="K63" s="13">
        <f t="shared" si="7"/>
        <v>-3.73768612057349</v>
      </c>
      <c r="L63" s="13">
        <f t="shared" si="7"/>
        <v>-9.060542797494781</v>
      </c>
      <c r="M63" s="13">
        <f t="shared" si="7"/>
        <v>12.334733571014207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104.71809241327004</v>
      </c>
      <c r="W63" s="13">
        <f t="shared" si="7"/>
        <v>126.26017333026122</v>
      </c>
      <c r="X63" s="13">
        <f t="shared" si="7"/>
        <v>0</v>
      </c>
      <c r="Y63" s="13">
        <f t="shared" si="7"/>
        <v>0</v>
      </c>
      <c r="Z63" s="14">
        <f t="shared" si="7"/>
        <v>126.26523597633876</v>
      </c>
    </row>
    <row r="64" spans="1:26" ht="13.5">
      <c r="A64" s="38" t="s">
        <v>116</v>
      </c>
      <c r="B64" s="12">
        <f t="shared" si="7"/>
        <v>710.142193712168</v>
      </c>
      <c r="C64" s="12">
        <f t="shared" si="7"/>
        <v>0</v>
      </c>
      <c r="D64" s="3">
        <f t="shared" si="7"/>
        <v>93.40945362333483</v>
      </c>
      <c r="E64" s="13">
        <f t="shared" si="7"/>
        <v>132.59018364933817</v>
      </c>
      <c r="F64" s="13">
        <f t="shared" si="7"/>
        <v>127.00985575315723</v>
      </c>
      <c r="G64" s="13">
        <f t="shared" si="7"/>
        <v>127.0057251719549</v>
      </c>
      <c r="H64" s="13">
        <f t="shared" si="7"/>
        <v>126.94751285847839</v>
      </c>
      <c r="I64" s="13">
        <f t="shared" si="7"/>
        <v>126.98763672746645</v>
      </c>
      <c r="J64" s="13">
        <f t="shared" si="7"/>
        <v>126.8408007904893</v>
      </c>
      <c r="K64" s="13">
        <f t="shared" si="7"/>
        <v>126.33169397393257</v>
      </c>
      <c r="L64" s="13">
        <f t="shared" si="7"/>
        <v>126.14987869595421</v>
      </c>
      <c r="M64" s="13">
        <f t="shared" si="7"/>
        <v>126.44029907961949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126.71325872050865</v>
      </c>
      <c r="W64" s="13">
        <f t="shared" si="7"/>
        <v>132.58488657079988</v>
      </c>
      <c r="X64" s="13">
        <f t="shared" si="7"/>
        <v>0</v>
      </c>
      <c r="Y64" s="13">
        <f t="shared" si="7"/>
        <v>0</v>
      </c>
      <c r="Z64" s="14">
        <f t="shared" si="7"/>
        <v>132.59018364933817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234.64860472540187</v>
      </c>
      <c r="E65" s="13">
        <f t="shared" si="7"/>
        <v>209.7207460811668</v>
      </c>
      <c r="F65" s="13">
        <f t="shared" si="7"/>
        <v>2894.262196426661</v>
      </c>
      <c r="G65" s="13">
        <f t="shared" si="7"/>
        <v>107.92676754228778</v>
      </c>
      <c r="H65" s="13">
        <f t="shared" si="7"/>
        <v>104.01204267294979</v>
      </c>
      <c r="I65" s="13">
        <f t="shared" si="7"/>
        <v>369.83197130007164</v>
      </c>
      <c r="J65" s="13">
        <f t="shared" si="7"/>
        <v>120.20178444031461</v>
      </c>
      <c r="K65" s="13">
        <f t="shared" si="7"/>
        <v>116.86550283984145</v>
      </c>
      <c r="L65" s="13">
        <f t="shared" si="7"/>
        <v>107.01481292097587</v>
      </c>
      <c r="M65" s="13">
        <f t="shared" si="7"/>
        <v>113.84344872671531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305.4778670779093</v>
      </c>
      <c r="W65" s="13">
        <f t="shared" si="7"/>
        <v>209.7124212813061</v>
      </c>
      <c r="X65" s="13">
        <f t="shared" si="7"/>
        <v>0</v>
      </c>
      <c r="Y65" s="13">
        <f t="shared" si="7"/>
        <v>0</v>
      </c>
      <c r="Z65" s="14">
        <f t="shared" si="7"/>
        <v>209.7207460811668</v>
      </c>
    </row>
    <row r="66" spans="1:26" ht="13.5">
      <c r="A66" s="39" t="s">
        <v>118</v>
      </c>
      <c r="B66" s="15">
        <f t="shared" si="7"/>
        <v>653.4031278273233</v>
      </c>
      <c r="C66" s="15">
        <f t="shared" si="7"/>
        <v>0</v>
      </c>
      <c r="D66" s="4">
        <f t="shared" si="7"/>
        <v>99.99926692935031</v>
      </c>
      <c r="E66" s="16">
        <f t="shared" si="7"/>
        <v>100</v>
      </c>
      <c r="F66" s="16">
        <f t="shared" si="7"/>
        <v>99.99479112407542</v>
      </c>
      <c r="G66" s="16">
        <f t="shared" si="7"/>
        <v>100</v>
      </c>
      <c r="H66" s="16">
        <f t="shared" si="7"/>
        <v>100</v>
      </c>
      <c r="I66" s="16">
        <f t="shared" si="7"/>
        <v>99.99823099647969</v>
      </c>
      <c r="J66" s="16">
        <f t="shared" si="7"/>
        <v>100</v>
      </c>
      <c r="K66" s="16">
        <f t="shared" si="7"/>
        <v>100.00582648721085</v>
      </c>
      <c r="L66" s="16">
        <f t="shared" si="7"/>
        <v>100.00550024751114</v>
      </c>
      <c r="M66" s="16">
        <f t="shared" si="7"/>
        <v>100.00360945677676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100.00089334369613</v>
      </c>
      <c r="W66" s="16">
        <f t="shared" si="7"/>
        <v>99.9978007961118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221744918</v>
      </c>
      <c r="C67" s="23"/>
      <c r="D67" s="24">
        <v>550778650</v>
      </c>
      <c r="E67" s="25">
        <v>550778650</v>
      </c>
      <c r="F67" s="25">
        <v>188313219</v>
      </c>
      <c r="G67" s="25">
        <v>36374588</v>
      </c>
      <c r="H67" s="25">
        <v>33545036</v>
      </c>
      <c r="I67" s="25">
        <v>258232843</v>
      </c>
      <c r="J67" s="25">
        <v>32140920</v>
      </c>
      <c r="K67" s="25">
        <v>33131521</v>
      </c>
      <c r="L67" s="25">
        <v>34868766</v>
      </c>
      <c r="M67" s="25">
        <v>100141207</v>
      </c>
      <c r="N67" s="25"/>
      <c r="O67" s="25"/>
      <c r="P67" s="25"/>
      <c r="Q67" s="25"/>
      <c r="R67" s="25"/>
      <c r="S67" s="25"/>
      <c r="T67" s="25"/>
      <c r="U67" s="25"/>
      <c r="V67" s="25">
        <v>358374050</v>
      </c>
      <c r="W67" s="25">
        <v>275389326</v>
      </c>
      <c r="X67" s="25"/>
      <c r="Y67" s="24"/>
      <c r="Z67" s="26">
        <v>550778650</v>
      </c>
    </row>
    <row r="68" spans="1:26" ht="13.5" hidden="1">
      <c r="A68" s="36" t="s">
        <v>31</v>
      </c>
      <c r="B68" s="18">
        <v>83033587</v>
      </c>
      <c r="C68" s="18"/>
      <c r="D68" s="19">
        <v>83462656</v>
      </c>
      <c r="E68" s="20">
        <v>83462656</v>
      </c>
      <c r="F68" s="20">
        <v>83036119</v>
      </c>
      <c r="G68" s="20">
        <v>-2532</v>
      </c>
      <c r="H68" s="20">
        <v>-35312</v>
      </c>
      <c r="I68" s="20">
        <v>82998275</v>
      </c>
      <c r="J68" s="20">
        <v>-55610</v>
      </c>
      <c r="K68" s="20">
        <v>-84631</v>
      </c>
      <c r="L68" s="20">
        <v>33629</v>
      </c>
      <c r="M68" s="20">
        <v>-106612</v>
      </c>
      <c r="N68" s="20"/>
      <c r="O68" s="20"/>
      <c r="P68" s="20"/>
      <c r="Q68" s="20"/>
      <c r="R68" s="20"/>
      <c r="S68" s="20"/>
      <c r="T68" s="20"/>
      <c r="U68" s="20"/>
      <c r="V68" s="20">
        <v>82891663</v>
      </c>
      <c r="W68" s="20">
        <v>41731328</v>
      </c>
      <c r="X68" s="20"/>
      <c r="Y68" s="19"/>
      <c r="Z68" s="22">
        <v>83462656</v>
      </c>
    </row>
    <row r="69" spans="1:26" ht="13.5" hidden="1">
      <c r="A69" s="37" t="s">
        <v>32</v>
      </c>
      <c r="B69" s="18">
        <v>138672646</v>
      </c>
      <c r="C69" s="18"/>
      <c r="D69" s="19">
        <v>467043169</v>
      </c>
      <c r="E69" s="20">
        <v>467043169</v>
      </c>
      <c r="F69" s="20">
        <v>105257902</v>
      </c>
      <c r="G69" s="20">
        <v>36357632</v>
      </c>
      <c r="H69" s="20">
        <v>33562505</v>
      </c>
      <c r="I69" s="20">
        <v>175178039</v>
      </c>
      <c r="J69" s="20">
        <v>32176464</v>
      </c>
      <c r="K69" s="20">
        <v>33198989</v>
      </c>
      <c r="L69" s="20">
        <v>34816956</v>
      </c>
      <c r="M69" s="20">
        <v>100192409</v>
      </c>
      <c r="N69" s="20"/>
      <c r="O69" s="20"/>
      <c r="P69" s="20"/>
      <c r="Q69" s="20"/>
      <c r="R69" s="20"/>
      <c r="S69" s="20"/>
      <c r="T69" s="20"/>
      <c r="U69" s="20"/>
      <c r="V69" s="20">
        <v>275370448</v>
      </c>
      <c r="W69" s="20">
        <v>233521585</v>
      </c>
      <c r="X69" s="20"/>
      <c r="Y69" s="19"/>
      <c r="Z69" s="22">
        <v>467043169</v>
      </c>
    </row>
    <row r="70" spans="1:26" ht="13.5" hidden="1">
      <c r="A70" s="38" t="s">
        <v>113</v>
      </c>
      <c r="B70" s="18">
        <v>54029298</v>
      </c>
      <c r="C70" s="18"/>
      <c r="D70" s="19">
        <v>294586220</v>
      </c>
      <c r="E70" s="20">
        <v>294586220</v>
      </c>
      <c r="F70" s="20">
        <v>30973308</v>
      </c>
      <c r="G70" s="20">
        <v>24591352</v>
      </c>
      <c r="H70" s="20">
        <v>24396347</v>
      </c>
      <c r="I70" s="20">
        <v>79961007</v>
      </c>
      <c r="J70" s="20">
        <v>24103720</v>
      </c>
      <c r="K70" s="20">
        <v>23641761</v>
      </c>
      <c r="L70" s="20">
        <v>25581790</v>
      </c>
      <c r="M70" s="20">
        <v>73327271</v>
      </c>
      <c r="N70" s="20"/>
      <c r="O70" s="20"/>
      <c r="P70" s="20"/>
      <c r="Q70" s="20"/>
      <c r="R70" s="20"/>
      <c r="S70" s="20"/>
      <c r="T70" s="20"/>
      <c r="U70" s="20"/>
      <c r="V70" s="20">
        <v>153288278</v>
      </c>
      <c r="W70" s="20">
        <v>147293110</v>
      </c>
      <c r="X70" s="20"/>
      <c r="Y70" s="19"/>
      <c r="Z70" s="22">
        <v>294586220</v>
      </c>
    </row>
    <row r="71" spans="1:26" ht="13.5" hidden="1">
      <c r="A71" s="38" t="s">
        <v>114</v>
      </c>
      <c r="B71" s="18">
        <v>17820427</v>
      </c>
      <c r="C71" s="18"/>
      <c r="D71" s="19">
        <v>83539124</v>
      </c>
      <c r="E71" s="20">
        <v>83539124</v>
      </c>
      <c r="F71" s="20">
        <v>12027607</v>
      </c>
      <c r="G71" s="20">
        <v>5793321</v>
      </c>
      <c r="H71" s="20">
        <v>5732655</v>
      </c>
      <c r="I71" s="20">
        <v>23553583</v>
      </c>
      <c r="J71" s="20">
        <v>6218415</v>
      </c>
      <c r="K71" s="20">
        <v>7205596</v>
      </c>
      <c r="L71" s="20">
        <v>6512018</v>
      </c>
      <c r="M71" s="20">
        <v>19936029</v>
      </c>
      <c r="N71" s="20"/>
      <c r="O71" s="20"/>
      <c r="P71" s="20"/>
      <c r="Q71" s="20"/>
      <c r="R71" s="20"/>
      <c r="S71" s="20"/>
      <c r="T71" s="20"/>
      <c r="U71" s="20"/>
      <c r="V71" s="20">
        <v>43489612</v>
      </c>
      <c r="W71" s="20">
        <v>41769562</v>
      </c>
      <c r="X71" s="20"/>
      <c r="Y71" s="19"/>
      <c r="Z71" s="22">
        <v>83539124</v>
      </c>
    </row>
    <row r="72" spans="1:26" ht="13.5" hidden="1">
      <c r="A72" s="38" t="s">
        <v>115</v>
      </c>
      <c r="B72" s="18">
        <v>58012701</v>
      </c>
      <c r="C72" s="18"/>
      <c r="D72" s="19">
        <v>45588808</v>
      </c>
      <c r="E72" s="20">
        <v>45588808</v>
      </c>
      <c r="F72" s="20">
        <v>58936917</v>
      </c>
      <c r="G72" s="20">
        <v>-924216</v>
      </c>
      <c r="H72" s="20">
        <v>-877533</v>
      </c>
      <c r="I72" s="20">
        <v>57135168</v>
      </c>
      <c r="J72" s="20">
        <v>-1564438</v>
      </c>
      <c r="K72" s="20">
        <v>-955832</v>
      </c>
      <c r="L72" s="20">
        <v>-910100</v>
      </c>
      <c r="M72" s="20">
        <v>-3430370</v>
      </c>
      <c r="N72" s="20"/>
      <c r="O72" s="20"/>
      <c r="P72" s="20"/>
      <c r="Q72" s="20"/>
      <c r="R72" s="20"/>
      <c r="S72" s="20"/>
      <c r="T72" s="20"/>
      <c r="U72" s="20"/>
      <c r="V72" s="20">
        <v>53704798</v>
      </c>
      <c r="W72" s="20">
        <v>22794404</v>
      </c>
      <c r="X72" s="20"/>
      <c r="Y72" s="19"/>
      <c r="Z72" s="22">
        <v>45588808</v>
      </c>
    </row>
    <row r="73" spans="1:26" ht="13.5" hidden="1">
      <c r="A73" s="38" t="s">
        <v>116</v>
      </c>
      <c r="B73" s="18">
        <v>5450241</v>
      </c>
      <c r="C73" s="18"/>
      <c r="D73" s="19">
        <v>31268667</v>
      </c>
      <c r="E73" s="20">
        <v>31268667</v>
      </c>
      <c r="F73" s="20">
        <v>2721862</v>
      </c>
      <c r="G73" s="20">
        <v>2728477</v>
      </c>
      <c r="H73" s="20">
        <v>2737299</v>
      </c>
      <c r="I73" s="20">
        <v>8187638</v>
      </c>
      <c r="J73" s="20">
        <v>2737545</v>
      </c>
      <c r="K73" s="20">
        <v>2743348</v>
      </c>
      <c r="L73" s="20">
        <v>2749290</v>
      </c>
      <c r="M73" s="20">
        <v>8230183</v>
      </c>
      <c r="N73" s="20"/>
      <c r="O73" s="20"/>
      <c r="P73" s="20"/>
      <c r="Q73" s="20"/>
      <c r="R73" s="20"/>
      <c r="S73" s="20"/>
      <c r="T73" s="20"/>
      <c r="U73" s="20"/>
      <c r="V73" s="20">
        <v>16417821</v>
      </c>
      <c r="W73" s="20">
        <v>15634334</v>
      </c>
      <c r="X73" s="20"/>
      <c r="Y73" s="19"/>
      <c r="Z73" s="22">
        <v>31268667</v>
      </c>
    </row>
    <row r="74" spans="1:26" ht="13.5" hidden="1">
      <c r="A74" s="38" t="s">
        <v>117</v>
      </c>
      <c r="B74" s="18">
        <v>3359979</v>
      </c>
      <c r="C74" s="18"/>
      <c r="D74" s="19">
        <v>12060350</v>
      </c>
      <c r="E74" s="20">
        <v>12060350</v>
      </c>
      <c r="F74" s="20">
        <v>598208</v>
      </c>
      <c r="G74" s="20">
        <v>4168698</v>
      </c>
      <c r="H74" s="20">
        <v>1573737</v>
      </c>
      <c r="I74" s="20">
        <v>6340643</v>
      </c>
      <c r="J74" s="20">
        <v>681222</v>
      </c>
      <c r="K74" s="20">
        <v>564116</v>
      </c>
      <c r="L74" s="20">
        <v>883958</v>
      </c>
      <c r="M74" s="20">
        <v>2129296</v>
      </c>
      <c r="N74" s="20"/>
      <c r="O74" s="20"/>
      <c r="P74" s="20"/>
      <c r="Q74" s="20"/>
      <c r="R74" s="20"/>
      <c r="S74" s="20"/>
      <c r="T74" s="20"/>
      <c r="U74" s="20"/>
      <c r="V74" s="20">
        <v>8469939</v>
      </c>
      <c r="W74" s="20">
        <v>6030175</v>
      </c>
      <c r="X74" s="20"/>
      <c r="Y74" s="19"/>
      <c r="Z74" s="22">
        <v>12060350</v>
      </c>
    </row>
    <row r="75" spans="1:26" ht="13.5" hidden="1">
      <c r="A75" s="39" t="s">
        <v>118</v>
      </c>
      <c r="B75" s="27">
        <v>38685</v>
      </c>
      <c r="C75" s="27"/>
      <c r="D75" s="28">
        <v>272825</v>
      </c>
      <c r="E75" s="29">
        <v>272825</v>
      </c>
      <c r="F75" s="29">
        <v>19198</v>
      </c>
      <c r="G75" s="29">
        <v>19488</v>
      </c>
      <c r="H75" s="29">
        <v>17843</v>
      </c>
      <c r="I75" s="29">
        <v>56529</v>
      </c>
      <c r="J75" s="29">
        <v>20066</v>
      </c>
      <c r="K75" s="29">
        <v>17163</v>
      </c>
      <c r="L75" s="29">
        <v>18181</v>
      </c>
      <c r="M75" s="29">
        <v>55410</v>
      </c>
      <c r="N75" s="29"/>
      <c r="O75" s="29"/>
      <c r="P75" s="29"/>
      <c r="Q75" s="29"/>
      <c r="R75" s="29"/>
      <c r="S75" s="29"/>
      <c r="T75" s="29"/>
      <c r="U75" s="29"/>
      <c r="V75" s="29">
        <v>111939</v>
      </c>
      <c r="W75" s="29">
        <v>136413</v>
      </c>
      <c r="X75" s="29"/>
      <c r="Y75" s="28"/>
      <c r="Z75" s="30">
        <v>272825</v>
      </c>
    </row>
    <row r="76" spans="1:26" ht="13.5" hidden="1">
      <c r="A76" s="41" t="s">
        <v>120</v>
      </c>
      <c r="B76" s="31">
        <v>505912520</v>
      </c>
      <c r="C76" s="31"/>
      <c r="D76" s="32">
        <v>510352831</v>
      </c>
      <c r="E76" s="33">
        <v>592777397</v>
      </c>
      <c r="F76" s="33">
        <v>188313216</v>
      </c>
      <c r="G76" s="33">
        <v>36374587</v>
      </c>
      <c r="H76" s="33">
        <v>33545034</v>
      </c>
      <c r="I76" s="33">
        <v>258232837</v>
      </c>
      <c r="J76" s="33">
        <v>32140918</v>
      </c>
      <c r="K76" s="33">
        <v>33131523</v>
      </c>
      <c r="L76" s="33">
        <v>34868767</v>
      </c>
      <c r="M76" s="33">
        <v>100141208</v>
      </c>
      <c r="N76" s="33"/>
      <c r="O76" s="33"/>
      <c r="P76" s="33"/>
      <c r="Q76" s="33"/>
      <c r="R76" s="33"/>
      <c r="S76" s="33"/>
      <c r="T76" s="33"/>
      <c r="U76" s="33"/>
      <c r="V76" s="33">
        <v>358374045</v>
      </c>
      <c r="W76" s="33">
        <v>296376846</v>
      </c>
      <c r="X76" s="33"/>
      <c r="Y76" s="32"/>
      <c r="Z76" s="34">
        <v>592777397</v>
      </c>
    </row>
    <row r="77" spans="1:26" ht="13.5" hidden="1">
      <c r="A77" s="36" t="s">
        <v>31</v>
      </c>
      <c r="B77" s="18">
        <v>77561543</v>
      </c>
      <c r="C77" s="18"/>
      <c r="D77" s="19">
        <v>83161230</v>
      </c>
      <c r="E77" s="20">
        <v>86574473</v>
      </c>
      <c r="F77" s="20">
        <v>79999448</v>
      </c>
      <c r="G77" s="20">
        <v>-2836512</v>
      </c>
      <c r="H77" s="20">
        <v>-2787026</v>
      </c>
      <c r="I77" s="20">
        <v>74375910</v>
      </c>
      <c r="J77" s="20">
        <v>-2807272</v>
      </c>
      <c r="K77" s="20">
        <v>-2787034</v>
      </c>
      <c r="L77" s="20">
        <v>-2595830</v>
      </c>
      <c r="M77" s="20">
        <v>-8190136</v>
      </c>
      <c r="N77" s="20"/>
      <c r="O77" s="20"/>
      <c r="P77" s="20"/>
      <c r="Q77" s="20"/>
      <c r="R77" s="20"/>
      <c r="S77" s="20"/>
      <c r="T77" s="20"/>
      <c r="U77" s="20"/>
      <c r="V77" s="20">
        <v>66185774</v>
      </c>
      <c r="W77" s="20">
        <v>43285500</v>
      </c>
      <c r="X77" s="20"/>
      <c r="Y77" s="19"/>
      <c r="Z77" s="22">
        <v>86574473</v>
      </c>
    </row>
    <row r="78" spans="1:26" ht="13.5" hidden="1">
      <c r="A78" s="37" t="s">
        <v>32</v>
      </c>
      <c r="B78" s="18">
        <v>428098208</v>
      </c>
      <c r="C78" s="18"/>
      <c r="D78" s="19">
        <v>426918778</v>
      </c>
      <c r="E78" s="20">
        <v>505930099</v>
      </c>
      <c r="F78" s="20">
        <v>108294571</v>
      </c>
      <c r="G78" s="20">
        <v>39191611</v>
      </c>
      <c r="H78" s="20">
        <v>36314217</v>
      </c>
      <c r="I78" s="20">
        <v>183800399</v>
      </c>
      <c r="J78" s="20">
        <v>34928124</v>
      </c>
      <c r="K78" s="20">
        <v>35901393</v>
      </c>
      <c r="L78" s="20">
        <v>37446415</v>
      </c>
      <c r="M78" s="20">
        <v>108275932</v>
      </c>
      <c r="N78" s="20"/>
      <c r="O78" s="20"/>
      <c r="P78" s="20"/>
      <c r="Q78" s="20"/>
      <c r="R78" s="20"/>
      <c r="S78" s="20"/>
      <c r="T78" s="20"/>
      <c r="U78" s="20"/>
      <c r="V78" s="20">
        <v>292076331</v>
      </c>
      <c r="W78" s="20">
        <v>252954936</v>
      </c>
      <c r="X78" s="20"/>
      <c r="Y78" s="19"/>
      <c r="Z78" s="22">
        <v>505930099</v>
      </c>
    </row>
    <row r="79" spans="1:26" ht="13.5" hidden="1">
      <c r="A79" s="38" t="s">
        <v>113</v>
      </c>
      <c r="B79" s="18">
        <v>252211116</v>
      </c>
      <c r="C79" s="18"/>
      <c r="D79" s="19">
        <v>260376464</v>
      </c>
      <c r="E79" s="20">
        <v>286000000</v>
      </c>
      <c r="F79" s="20">
        <v>24054402</v>
      </c>
      <c r="G79" s="20">
        <v>24386677</v>
      </c>
      <c r="H79" s="20">
        <v>24386903</v>
      </c>
      <c r="I79" s="20">
        <v>72827982</v>
      </c>
      <c r="J79" s="20">
        <v>24027286</v>
      </c>
      <c r="K79" s="20">
        <v>23587259</v>
      </c>
      <c r="L79" s="20">
        <v>25558437</v>
      </c>
      <c r="M79" s="20">
        <v>73172982</v>
      </c>
      <c r="N79" s="20"/>
      <c r="O79" s="20"/>
      <c r="P79" s="20"/>
      <c r="Q79" s="20"/>
      <c r="R79" s="20"/>
      <c r="S79" s="20"/>
      <c r="T79" s="20"/>
      <c r="U79" s="20"/>
      <c r="V79" s="20">
        <v>146000964</v>
      </c>
      <c r="W79" s="20">
        <v>142994280</v>
      </c>
      <c r="X79" s="20"/>
      <c r="Y79" s="19"/>
      <c r="Z79" s="22">
        <v>286000000</v>
      </c>
    </row>
    <row r="80" spans="1:26" ht="13.5" hidden="1">
      <c r="A80" s="38" t="s">
        <v>114</v>
      </c>
      <c r="B80" s="18">
        <v>84728759</v>
      </c>
      <c r="C80" s="18"/>
      <c r="D80" s="19">
        <v>72118361</v>
      </c>
      <c r="E80" s="20">
        <v>95615044</v>
      </c>
      <c r="F80" s="20">
        <v>6970343</v>
      </c>
      <c r="G80" s="20">
        <v>6784320</v>
      </c>
      <c r="H80" s="20">
        <v>6708974</v>
      </c>
      <c r="I80" s="20">
        <v>20463637</v>
      </c>
      <c r="J80" s="20">
        <v>7150986</v>
      </c>
      <c r="K80" s="20">
        <v>8153433</v>
      </c>
      <c r="L80" s="20">
        <v>7391326</v>
      </c>
      <c r="M80" s="20">
        <v>22695745</v>
      </c>
      <c r="N80" s="20"/>
      <c r="O80" s="20"/>
      <c r="P80" s="20"/>
      <c r="Q80" s="20"/>
      <c r="R80" s="20"/>
      <c r="S80" s="20"/>
      <c r="T80" s="20"/>
      <c r="U80" s="20"/>
      <c r="V80" s="20">
        <v>43159382</v>
      </c>
      <c r="W80" s="20">
        <v>47805612</v>
      </c>
      <c r="X80" s="20"/>
      <c r="Y80" s="19"/>
      <c r="Z80" s="22">
        <v>95615044</v>
      </c>
    </row>
    <row r="81" spans="1:26" ht="13.5" hidden="1">
      <c r="A81" s="38" t="s">
        <v>115</v>
      </c>
      <c r="B81" s="18">
        <v>52453872</v>
      </c>
      <c r="C81" s="18"/>
      <c r="D81" s="19">
        <v>36916619</v>
      </c>
      <c r="E81" s="20">
        <v>57562816</v>
      </c>
      <c r="F81" s="20">
        <v>56499085</v>
      </c>
      <c r="G81" s="20">
        <v>56151</v>
      </c>
      <c r="H81" s="20">
        <v>106531</v>
      </c>
      <c r="I81" s="20">
        <v>56661767</v>
      </c>
      <c r="J81" s="20">
        <v>-541313</v>
      </c>
      <c r="K81" s="20">
        <v>35726</v>
      </c>
      <c r="L81" s="20">
        <v>82460</v>
      </c>
      <c r="M81" s="20">
        <v>-423127</v>
      </c>
      <c r="N81" s="20"/>
      <c r="O81" s="20"/>
      <c r="P81" s="20"/>
      <c r="Q81" s="20"/>
      <c r="R81" s="20"/>
      <c r="S81" s="20"/>
      <c r="T81" s="20"/>
      <c r="U81" s="20"/>
      <c r="V81" s="20">
        <v>56238640</v>
      </c>
      <c r="W81" s="20">
        <v>28780254</v>
      </c>
      <c r="X81" s="20"/>
      <c r="Y81" s="19"/>
      <c r="Z81" s="22">
        <v>57562816</v>
      </c>
    </row>
    <row r="82" spans="1:26" ht="13.5" hidden="1">
      <c r="A82" s="38" t="s">
        <v>116</v>
      </c>
      <c r="B82" s="18">
        <v>38704461</v>
      </c>
      <c r="C82" s="18"/>
      <c r="D82" s="19">
        <v>29207891</v>
      </c>
      <c r="E82" s="20">
        <v>41459183</v>
      </c>
      <c r="F82" s="20">
        <v>3457033</v>
      </c>
      <c r="G82" s="20">
        <v>3465322</v>
      </c>
      <c r="H82" s="20">
        <v>3474933</v>
      </c>
      <c r="I82" s="20">
        <v>10397288</v>
      </c>
      <c r="J82" s="20">
        <v>3472324</v>
      </c>
      <c r="K82" s="20">
        <v>3465718</v>
      </c>
      <c r="L82" s="20">
        <v>3468226</v>
      </c>
      <c r="M82" s="20">
        <v>10406268</v>
      </c>
      <c r="N82" s="20"/>
      <c r="O82" s="20"/>
      <c r="P82" s="20"/>
      <c r="Q82" s="20"/>
      <c r="R82" s="20"/>
      <c r="S82" s="20"/>
      <c r="T82" s="20"/>
      <c r="U82" s="20"/>
      <c r="V82" s="20">
        <v>20803556</v>
      </c>
      <c r="W82" s="20">
        <v>20728764</v>
      </c>
      <c r="X82" s="20"/>
      <c r="Y82" s="19"/>
      <c r="Z82" s="22">
        <v>41459183</v>
      </c>
    </row>
    <row r="83" spans="1:26" ht="13.5" hidden="1">
      <c r="A83" s="38" t="s">
        <v>117</v>
      </c>
      <c r="B83" s="18"/>
      <c r="C83" s="18"/>
      <c r="D83" s="19">
        <v>28299443</v>
      </c>
      <c r="E83" s="20">
        <v>25293056</v>
      </c>
      <c r="F83" s="20">
        <v>17313708</v>
      </c>
      <c r="G83" s="20">
        <v>4499141</v>
      </c>
      <c r="H83" s="20">
        <v>1636876</v>
      </c>
      <c r="I83" s="20">
        <v>23449725</v>
      </c>
      <c r="J83" s="20">
        <v>818841</v>
      </c>
      <c r="K83" s="20">
        <v>659257</v>
      </c>
      <c r="L83" s="20">
        <v>945966</v>
      </c>
      <c r="M83" s="20">
        <v>2424064</v>
      </c>
      <c r="N83" s="20"/>
      <c r="O83" s="20"/>
      <c r="P83" s="20"/>
      <c r="Q83" s="20"/>
      <c r="R83" s="20"/>
      <c r="S83" s="20"/>
      <c r="T83" s="20"/>
      <c r="U83" s="20"/>
      <c r="V83" s="20">
        <v>25873789</v>
      </c>
      <c r="W83" s="20">
        <v>12646026</v>
      </c>
      <c r="X83" s="20"/>
      <c r="Y83" s="19"/>
      <c r="Z83" s="22">
        <v>25293056</v>
      </c>
    </row>
    <row r="84" spans="1:26" ht="13.5" hidden="1">
      <c r="A84" s="39" t="s">
        <v>118</v>
      </c>
      <c r="B84" s="27">
        <v>252769</v>
      </c>
      <c r="C84" s="27"/>
      <c r="D84" s="28">
        <v>272823</v>
      </c>
      <c r="E84" s="29">
        <v>272825</v>
      </c>
      <c r="F84" s="29">
        <v>19197</v>
      </c>
      <c r="G84" s="29">
        <v>19488</v>
      </c>
      <c r="H84" s="29">
        <v>17843</v>
      </c>
      <c r="I84" s="29">
        <v>56528</v>
      </c>
      <c r="J84" s="29">
        <v>20066</v>
      </c>
      <c r="K84" s="29">
        <v>17164</v>
      </c>
      <c r="L84" s="29">
        <v>18182</v>
      </c>
      <c r="M84" s="29">
        <v>55412</v>
      </c>
      <c r="N84" s="29"/>
      <c r="O84" s="29"/>
      <c r="P84" s="29"/>
      <c r="Q84" s="29"/>
      <c r="R84" s="29"/>
      <c r="S84" s="29"/>
      <c r="T84" s="29"/>
      <c r="U84" s="29"/>
      <c r="V84" s="29">
        <v>111940</v>
      </c>
      <c r="W84" s="29">
        <v>136410</v>
      </c>
      <c r="X84" s="29"/>
      <c r="Y84" s="28"/>
      <c r="Z84" s="30">
        <v>272825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147283673</v>
      </c>
      <c r="C5" s="18">
        <v>0</v>
      </c>
      <c r="D5" s="63">
        <v>164145570</v>
      </c>
      <c r="E5" s="64">
        <v>164145570</v>
      </c>
      <c r="F5" s="64">
        <v>159458618</v>
      </c>
      <c r="G5" s="64">
        <v>-28691306</v>
      </c>
      <c r="H5" s="64">
        <v>-298678</v>
      </c>
      <c r="I5" s="64">
        <v>130468634</v>
      </c>
      <c r="J5" s="64">
        <v>-6458341</v>
      </c>
      <c r="K5" s="64">
        <v>-119968</v>
      </c>
      <c r="L5" s="64">
        <v>27774</v>
      </c>
      <c r="M5" s="64">
        <v>-6550535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123918099</v>
      </c>
      <c r="W5" s="64">
        <v>82072785</v>
      </c>
      <c r="X5" s="64">
        <v>41845314</v>
      </c>
      <c r="Y5" s="65">
        <v>50.99</v>
      </c>
      <c r="Z5" s="66">
        <v>164145570</v>
      </c>
    </row>
    <row r="6" spans="1:26" ht="13.5">
      <c r="A6" s="62" t="s">
        <v>32</v>
      </c>
      <c r="B6" s="18">
        <v>587204660</v>
      </c>
      <c r="C6" s="18">
        <v>0</v>
      </c>
      <c r="D6" s="63">
        <v>626327630</v>
      </c>
      <c r="E6" s="64">
        <v>626327630</v>
      </c>
      <c r="F6" s="64">
        <v>155901071</v>
      </c>
      <c r="G6" s="64">
        <v>35765089</v>
      </c>
      <c r="H6" s="64">
        <v>42363676</v>
      </c>
      <c r="I6" s="64">
        <v>234029836</v>
      </c>
      <c r="J6" s="64">
        <v>40677444</v>
      </c>
      <c r="K6" s="64">
        <v>45837579</v>
      </c>
      <c r="L6" s="64">
        <v>45275104</v>
      </c>
      <c r="M6" s="64">
        <v>131790127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365819963</v>
      </c>
      <c r="W6" s="64">
        <v>313163815</v>
      </c>
      <c r="X6" s="64">
        <v>52656148</v>
      </c>
      <c r="Y6" s="65">
        <v>16.81</v>
      </c>
      <c r="Z6" s="66">
        <v>626327630</v>
      </c>
    </row>
    <row r="7" spans="1:26" ht="13.5">
      <c r="A7" s="62" t="s">
        <v>33</v>
      </c>
      <c r="B7" s="18">
        <v>13780605</v>
      </c>
      <c r="C7" s="18">
        <v>0</v>
      </c>
      <c r="D7" s="63">
        <v>13871690</v>
      </c>
      <c r="E7" s="64">
        <v>13871690</v>
      </c>
      <c r="F7" s="64">
        <v>1154274</v>
      </c>
      <c r="G7" s="64">
        <v>1399769</v>
      </c>
      <c r="H7" s="64">
        <v>1436844</v>
      </c>
      <c r="I7" s="64">
        <v>3990887</v>
      </c>
      <c r="J7" s="64">
        <v>1405628</v>
      </c>
      <c r="K7" s="64">
        <v>1476478</v>
      </c>
      <c r="L7" s="64">
        <v>1614473</v>
      </c>
      <c r="M7" s="64">
        <v>4496579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8487466</v>
      </c>
      <c r="W7" s="64">
        <v>6935845</v>
      </c>
      <c r="X7" s="64">
        <v>1551621</v>
      </c>
      <c r="Y7" s="65">
        <v>22.37</v>
      </c>
      <c r="Z7" s="66">
        <v>13871690</v>
      </c>
    </row>
    <row r="8" spans="1:26" ht="13.5">
      <c r="A8" s="62" t="s">
        <v>34</v>
      </c>
      <c r="B8" s="18">
        <v>149610785</v>
      </c>
      <c r="C8" s="18">
        <v>0</v>
      </c>
      <c r="D8" s="63">
        <v>262438466</v>
      </c>
      <c r="E8" s="64">
        <v>262438466</v>
      </c>
      <c r="F8" s="64">
        <v>0</v>
      </c>
      <c r="G8" s="64">
        <v>182288</v>
      </c>
      <c r="H8" s="64">
        <v>522688</v>
      </c>
      <c r="I8" s="64">
        <v>704976</v>
      </c>
      <c r="J8" s="64">
        <v>136829</v>
      </c>
      <c r="K8" s="64">
        <v>50351188</v>
      </c>
      <c r="L8" s="64">
        <v>12031697</v>
      </c>
      <c r="M8" s="64">
        <v>62519714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63224690</v>
      </c>
      <c r="W8" s="64">
        <v>131219233</v>
      </c>
      <c r="X8" s="64">
        <v>-67994543</v>
      </c>
      <c r="Y8" s="65">
        <v>-51.82</v>
      </c>
      <c r="Z8" s="66">
        <v>262438466</v>
      </c>
    </row>
    <row r="9" spans="1:26" ht="13.5">
      <c r="A9" s="62" t="s">
        <v>35</v>
      </c>
      <c r="B9" s="18">
        <v>55592406</v>
      </c>
      <c r="C9" s="18">
        <v>0</v>
      </c>
      <c r="D9" s="63">
        <v>58653428</v>
      </c>
      <c r="E9" s="64">
        <v>58653428</v>
      </c>
      <c r="F9" s="64">
        <v>6096277</v>
      </c>
      <c r="G9" s="64">
        <v>5833492</v>
      </c>
      <c r="H9" s="64">
        <v>2937237</v>
      </c>
      <c r="I9" s="64">
        <v>14867006</v>
      </c>
      <c r="J9" s="64">
        <v>2932875</v>
      </c>
      <c r="K9" s="64">
        <v>6050865</v>
      </c>
      <c r="L9" s="64">
        <v>2835705</v>
      </c>
      <c r="M9" s="64">
        <v>11819445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26686451</v>
      </c>
      <c r="W9" s="64">
        <v>29326714</v>
      </c>
      <c r="X9" s="64">
        <v>-2640263</v>
      </c>
      <c r="Y9" s="65">
        <v>-9</v>
      </c>
      <c r="Z9" s="66">
        <v>58653428</v>
      </c>
    </row>
    <row r="10" spans="1:26" ht="25.5">
      <c r="A10" s="67" t="s">
        <v>105</v>
      </c>
      <c r="B10" s="68">
        <f>SUM(B5:B9)</f>
        <v>953472129</v>
      </c>
      <c r="C10" s="68">
        <f>SUM(C5:C9)</f>
        <v>0</v>
      </c>
      <c r="D10" s="69">
        <f aca="true" t="shared" si="0" ref="D10:Z10">SUM(D5:D9)</f>
        <v>1125436784</v>
      </c>
      <c r="E10" s="70">
        <f t="shared" si="0"/>
        <v>1125436784</v>
      </c>
      <c r="F10" s="70">
        <f t="shared" si="0"/>
        <v>322610240</v>
      </c>
      <c r="G10" s="70">
        <f t="shared" si="0"/>
        <v>14489332</v>
      </c>
      <c r="H10" s="70">
        <f t="shared" si="0"/>
        <v>46961767</v>
      </c>
      <c r="I10" s="70">
        <f t="shared" si="0"/>
        <v>384061339</v>
      </c>
      <c r="J10" s="70">
        <f t="shared" si="0"/>
        <v>38694435</v>
      </c>
      <c r="K10" s="70">
        <f t="shared" si="0"/>
        <v>103596142</v>
      </c>
      <c r="L10" s="70">
        <f t="shared" si="0"/>
        <v>61784753</v>
      </c>
      <c r="M10" s="70">
        <f t="shared" si="0"/>
        <v>204075330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588136669</v>
      </c>
      <c r="W10" s="70">
        <f t="shared" si="0"/>
        <v>562718392</v>
      </c>
      <c r="X10" s="70">
        <f t="shared" si="0"/>
        <v>25418277</v>
      </c>
      <c r="Y10" s="71">
        <f>+IF(W10&lt;&gt;0,(X10/W10)*100,0)</f>
        <v>4.517051043890529</v>
      </c>
      <c r="Z10" s="72">
        <f t="shared" si="0"/>
        <v>1125436784</v>
      </c>
    </row>
    <row r="11" spans="1:26" ht="13.5">
      <c r="A11" s="62" t="s">
        <v>36</v>
      </c>
      <c r="B11" s="18">
        <v>269126113</v>
      </c>
      <c r="C11" s="18">
        <v>0</v>
      </c>
      <c r="D11" s="63">
        <v>291993753</v>
      </c>
      <c r="E11" s="64">
        <v>291993753</v>
      </c>
      <c r="F11" s="64">
        <v>19655897</v>
      </c>
      <c r="G11" s="64">
        <v>22375764</v>
      </c>
      <c r="H11" s="64">
        <v>23160653</v>
      </c>
      <c r="I11" s="64">
        <v>65192314</v>
      </c>
      <c r="J11" s="64">
        <v>24644025</v>
      </c>
      <c r="K11" s="64">
        <v>34318101</v>
      </c>
      <c r="L11" s="64">
        <v>22977054</v>
      </c>
      <c r="M11" s="64">
        <v>81939180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147131494</v>
      </c>
      <c r="W11" s="64">
        <v>145996877</v>
      </c>
      <c r="X11" s="64">
        <v>1134617</v>
      </c>
      <c r="Y11" s="65">
        <v>0.78</v>
      </c>
      <c r="Z11" s="66">
        <v>291993753</v>
      </c>
    </row>
    <row r="12" spans="1:26" ht="13.5">
      <c r="A12" s="62" t="s">
        <v>37</v>
      </c>
      <c r="B12" s="18">
        <v>14567527</v>
      </c>
      <c r="C12" s="18">
        <v>0</v>
      </c>
      <c r="D12" s="63">
        <v>16952094</v>
      </c>
      <c r="E12" s="64">
        <v>16952094</v>
      </c>
      <c r="F12" s="64">
        <v>1118017</v>
      </c>
      <c r="G12" s="64">
        <v>1217996</v>
      </c>
      <c r="H12" s="64">
        <v>1189693</v>
      </c>
      <c r="I12" s="64">
        <v>3525706</v>
      </c>
      <c r="J12" s="64">
        <v>1218663</v>
      </c>
      <c r="K12" s="64">
        <v>1206784</v>
      </c>
      <c r="L12" s="64">
        <v>1216280</v>
      </c>
      <c r="M12" s="64">
        <v>3641727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7167433</v>
      </c>
      <c r="W12" s="64">
        <v>8476047</v>
      </c>
      <c r="X12" s="64">
        <v>-1308614</v>
      </c>
      <c r="Y12" s="65">
        <v>-15.44</v>
      </c>
      <c r="Z12" s="66">
        <v>16952094</v>
      </c>
    </row>
    <row r="13" spans="1:26" ht="13.5">
      <c r="A13" s="62" t="s">
        <v>106</v>
      </c>
      <c r="B13" s="18">
        <v>106153538</v>
      </c>
      <c r="C13" s="18">
        <v>0</v>
      </c>
      <c r="D13" s="63">
        <v>100225134</v>
      </c>
      <c r="E13" s="64">
        <v>100225134</v>
      </c>
      <c r="F13" s="64">
        <v>0</v>
      </c>
      <c r="G13" s="64">
        <v>0</v>
      </c>
      <c r="H13" s="64">
        <v>28013706</v>
      </c>
      <c r="I13" s="64">
        <v>28013706</v>
      </c>
      <c r="J13" s="64">
        <v>9438846</v>
      </c>
      <c r="K13" s="64">
        <v>-37452549</v>
      </c>
      <c r="L13" s="64">
        <v>57095621</v>
      </c>
      <c r="M13" s="64">
        <v>29081918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57095624</v>
      </c>
      <c r="W13" s="64">
        <v>50112567</v>
      </c>
      <c r="X13" s="64">
        <v>6983057</v>
      </c>
      <c r="Y13" s="65">
        <v>13.93</v>
      </c>
      <c r="Z13" s="66">
        <v>100225134</v>
      </c>
    </row>
    <row r="14" spans="1:26" ht="13.5">
      <c r="A14" s="62" t="s">
        <v>38</v>
      </c>
      <c r="B14" s="18">
        <v>55450529</v>
      </c>
      <c r="C14" s="18">
        <v>0</v>
      </c>
      <c r="D14" s="63">
        <v>51535858</v>
      </c>
      <c r="E14" s="64">
        <v>51535858</v>
      </c>
      <c r="F14" s="64">
        <v>0</v>
      </c>
      <c r="G14" s="64">
        <v>0</v>
      </c>
      <c r="H14" s="64">
        <v>79365</v>
      </c>
      <c r="I14" s="64">
        <v>79365</v>
      </c>
      <c r="J14" s="64">
        <v>0</v>
      </c>
      <c r="K14" s="64">
        <v>0</v>
      </c>
      <c r="L14" s="64">
        <v>25774541</v>
      </c>
      <c r="M14" s="64">
        <v>25774541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25853906</v>
      </c>
      <c r="W14" s="64">
        <v>25767929</v>
      </c>
      <c r="X14" s="64">
        <v>85977</v>
      </c>
      <c r="Y14" s="65">
        <v>0.33</v>
      </c>
      <c r="Z14" s="66">
        <v>51535858</v>
      </c>
    </row>
    <row r="15" spans="1:26" ht="13.5">
      <c r="A15" s="62" t="s">
        <v>39</v>
      </c>
      <c r="B15" s="18">
        <v>276826310</v>
      </c>
      <c r="C15" s="18">
        <v>0</v>
      </c>
      <c r="D15" s="63">
        <v>302087440</v>
      </c>
      <c r="E15" s="64">
        <v>302087440</v>
      </c>
      <c r="F15" s="64">
        <v>25415</v>
      </c>
      <c r="G15" s="64">
        <v>35614878</v>
      </c>
      <c r="H15" s="64">
        <v>34323624</v>
      </c>
      <c r="I15" s="64">
        <v>69963917</v>
      </c>
      <c r="J15" s="64">
        <v>20441082</v>
      </c>
      <c r="K15" s="64">
        <v>21335837</v>
      </c>
      <c r="L15" s="64">
        <v>20338950</v>
      </c>
      <c r="M15" s="64">
        <v>62115869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132079786</v>
      </c>
      <c r="W15" s="64">
        <v>151043720</v>
      </c>
      <c r="X15" s="64">
        <v>-18963934</v>
      </c>
      <c r="Y15" s="65">
        <v>-12.56</v>
      </c>
      <c r="Z15" s="66">
        <v>302087440</v>
      </c>
    </row>
    <row r="16" spans="1:26" ht="13.5">
      <c r="A16" s="73" t="s">
        <v>40</v>
      </c>
      <c r="B16" s="18">
        <v>1520077</v>
      </c>
      <c r="C16" s="18">
        <v>0</v>
      </c>
      <c r="D16" s="63">
        <v>2318000</v>
      </c>
      <c r="E16" s="64">
        <v>2318000</v>
      </c>
      <c r="F16" s="64">
        <v>0</v>
      </c>
      <c r="G16" s="64">
        <v>135547</v>
      </c>
      <c r="H16" s="64">
        <v>65000</v>
      </c>
      <c r="I16" s="64">
        <v>200547</v>
      </c>
      <c r="J16" s="64">
        <v>124630</v>
      </c>
      <c r="K16" s="64">
        <v>252838</v>
      </c>
      <c r="L16" s="64">
        <v>398079</v>
      </c>
      <c r="M16" s="64">
        <v>775547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976094</v>
      </c>
      <c r="W16" s="64">
        <v>1159000</v>
      </c>
      <c r="X16" s="64">
        <v>-182906</v>
      </c>
      <c r="Y16" s="65">
        <v>-15.78</v>
      </c>
      <c r="Z16" s="66">
        <v>2318000</v>
      </c>
    </row>
    <row r="17" spans="1:26" ht="13.5">
      <c r="A17" s="62" t="s">
        <v>41</v>
      </c>
      <c r="B17" s="18">
        <v>281624604</v>
      </c>
      <c r="C17" s="18">
        <v>0</v>
      </c>
      <c r="D17" s="63">
        <v>408812170</v>
      </c>
      <c r="E17" s="64">
        <v>408812170</v>
      </c>
      <c r="F17" s="64">
        <v>11790703</v>
      </c>
      <c r="G17" s="64">
        <v>22605185</v>
      </c>
      <c r="H17" s="64">
        <v>21539903</v>
      </c>
      <c r="I17" s="64">
        <v>55935791</v>
      </c>
      <c r="J17" s="64">
        <v>21636727</v>
      </c>
      <c r="K17" s="64">
        <v>25573848</v>
      </c>
      <c r="L17" s="64">
        <v>23979904</v>
      </c>
      <c r="M17" s="64">
        <v>71190479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127126270</v>
      </c>
      <c r="W17" s="64">
        <v>204406085</v>
      </c>
      <c r="X17" s="64">
        <v>-77279815</v>
      </c>
      <c r="Y17" s="65">
        <v>-37.81</v>
      </c>
      <c r="Z17" s="66">
        <v>408812170</v>
      </c>
    </row>
    <row r="18" spans="1:26" ht="13.5">
      <c r="A18" s="74" t="s">
        <v>42</v>
      </c>
      <c r="B18" s="75">
        <f>SUM(B11:B17)</f>
        <v>1005268698</v>
      </c>
      <c r="C18" s="75">
        <f>SUM(C11:C17)</f>
        <v>0</v>
      </c>
      <c r="D18" s="76">
        <f aca="true" t="shared" si="1" ref="D18:Z18">SUM(D11:D17)</f>
        <v>1173924449</v>
      </c>
      <c r="E18" s="77">
        <f t="shared" si="1"/>
        <v>1173924449</v>
      </c>
      <c r="F18" s="77">
        <f t="shared" si="1"/>
        <v>32590032</v>
      </c>
      <c r="G18" s="77">
        <f t="shared" si="1"/>
        <v>81949370</v>
      </c>
      <c r="H18" s="77">
        <f t="shared" si="1"/>
        <v>108371944</v>
      </c>
      <c r="I18" s="77">
        <f t="shared" si="1"/>
        <v>222911346</v>
      </c>
      <c r="J18" s="77">
        <f t="shared" si="1"/>
        <v>77503973</v>
      </c>
      <c r="K18" s="77">
        <f t="shared" si="1"/>
        <v>45234859</v>
      </c>
      <c r="L18" s="77">
        <f t="shared" si="1"/>
        <v>151780429</v>
      </c>
      <c r="M18" s="77">
        <f t="shared" si="1"/>
        <v>274519261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497430607</v>
      </c>
      <c r="W18" s="77">
        <f t="shared" si="1"/>
        <v>586962225</v>
      </c>
      <c r="X18" s="77">
        <f t="shared" si="1"/>
        <v>-89531618</v>
      </c>
      <c r="Y18" s="71">
        <f>+IF(W18&lt;&gt;0,(X18/W18)*100,0)</f>
        <v>-15.253386706444354</v>
      </c>
      <c r="Z18" s="78">
        <f t="shared" si="1"/>
        <v>1173924449</v>
      </c>
    </row>
    <row r="19" spans="1:26" ht="13.5">
      <c r="A19" s="74" t="s">
        <v>43</v>
      </c>
      <c r="B19" s="79">
        <f>+B10-B18</f>
        <v>-51796569</v>
      </c>
      <c r="C19" s="79">
        <f>+C10-C18</f>
        <v>0</v>
      </c>
      <c r="D19" s="80">
        <f aca="true" t="shared" si="2" ref="D19:Z19">+D10-D18</f>
        <v>-48487665</v>
      </c>
      <c r="E19" s="81">
        <f t="shared" si="2"/>
        <v>-48487665</v>
      </c>
      <c r="F19" s="81">
        <f t="shared" si="2"/>
        <v>290020208</v>
      </c>
      <c r="G19" s="81">
        <f t="shared" si="2"/>
        <v>-67460038</v>
      </c>
      <c r="H19" s="81">
        <f t="shared" si="2"/>
        <v>-61410177</v>
      </c>
      <c r="I19" s="81">
        <f t="shared" si="2"/>
        <v>161149993</v>
      </c>
      <c r="J19" s="81">
        <f t="shared" si="2"/>
        <v>-38809538</v>
      </c>
      <c r="K19" s="81">
        <f t="shared" si="2"/>
        <v>58361283</v>
      </c>
      <c r="L19" s="81">
        <f t="shared" si="2"/>
        <v>-89995676</v>
      </c>
      <c r="M19" s="81">
        <f t="shared" si="2"/>
        <v>-70443931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90706062</v>
      </c>
      <c r="W19" s="81">
        <f>IF(E10=E18,0,W10-W18)</f>
        <v>-24243833</v>
      </c>
      <c r="X19" s="81">
        <f t="shared" si="2"/>
        <v>114949895</v>
      </c>
      <c r="Y19" s="82">
        <f>+IF(W19&lt;&gt;0,(X19/W19)*100,0)</f>
        <v>-474.1407639625302</v>
      </c>
      <c r="Z19" s="83">
        <f t="shared" si="2"/>
        <v>-48487665</v>
      </c>
    </row>
    <row r="20" spans="1:26" ht="13.5">
      <c r="A20" s="62" t="s">
        <v>44</v>
      </c>
      <c r="B20" s="18">
        <v>82905085</v>
      </c>
      <c r="C20" s="18">
        <v>0</v>
      </c>
      <c r="D20" s="63">
        <v>157542484</v>
      </c>
      <c r="E20" s="64">
        <v>157542484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18872656</v>
      </c>
      <c r="M20" s="64">
        <v>18872656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18872656</v>
      </c>
      <c r="W20" s="64">
        <v>78771242</v>
      </c>
      <c r="X20" s="64">
        <v>-59898586</v>
      </c>
      <c r="Y20" s="65">
        <v>-76.04</v>
      </c>
      <c r="Z20" s="66">
        <v>157542484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31108516</v>
      </c>
      <c r="C22" s="90">
        <f>SUM(C19:C21)</f>
        <v>0</v>
      </c>
      <c r="D22" s="91">
        <f aca="true" t="shared" si="3" ref="D22:Z22">SUM(D19:D21)</f>
        <v>109054819</v>
      </c>
      <c r="E22" s="92">
        <f t="shared" si="3"/>
        <v>109054819</v>
      </c>
      <c r="F22" s="92">
        <f t="shared" si="3"/>
        <v>290020208</v>
      </c>
      <c r="G22" s="92">
        <f t="shared" si="3"/>
        <v>-67460038</v>
      </c>
      <c r="H22" s="92">
        <f t="shared" si="3"/>
        <v>-61410177</v>
      </c>
      <c r="I22" s="92">
        <f t="shared" si="3"/>
        <v>161149993</v>
      </c>
      <c r="J22" s="92">
        <f t="shared" si="3"/>
        <v>-38809538</v>
      </c>
      <c r="K22" s="92">
        <f t="shared" si="3"/>
        <v>58361283</v>
      </c>
      <c r="L22" s="92">
        <f t="shared" si="3"/>
        <v>-71123020</v>
      </c>
      <c r="M22" s="92">
        <f t="shared" si="3"/>
        <v>-51571275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109578718</v>
      </c>
      <c r="W22" s="92">
        <f t="shared" si="3"/>
        <v>54527409</v>
      </c>
      <c r="X22" s="92">
        <f t="shared" si="3"/>
        <v>55051309</v>
      </c>
      <c r="Y22" s="93">
        <f>+IF(W22&lt;&gt;0,(X22/W22)*100,0)</f>
        <v>100.96080119999833</v>
      </c>
      <c r="Z22" s="94">
        <f t="shared" si="3"/>
        <v>109054819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31108516</v>
      </c>
      <c r="C24" s="79">
        <f>SUM(C22:C23)</f>
        <v>0</v>
      </c>
      <c r="D24" s="80">
        <f aca="true" t="shared" si="4" ref="D24:Z24">SUM(D22:D23)</f>
        <v>109054819</v>
      </c>
      <c r="E24" s="81">
        <f t="shared" si="4"/>
        <v>109054819</v>
      </c>
      <c r="F24" s="81">
        <f t="shared" si="4"/>
        <v>290020208</v>
      </c>
      <c r="G24" s="81">
        <f t="shared" si="4"/>
        <v>-67460038</v>
      </c>
      <c r="H24" s="81">
        <f t="shared" si="4"/>
        <v>-61410177</v>
      </c>
      <c r="I24" s="81">
        <f t="shared" si="4"/>
        <v>161149993</v>
      </c>
      <c r="J24" s="81">
        <f t="shared" si="4"/>
        <v>-38809538</v>
      </c>
      <c r="K24" s="81">
        <f t="shared" si="4"/>
        <v>58361283</v>
      </c>
      <c r="L24" s="81">
        <f t="shared" si="4"/>
        <v>-71123020</v>
      </c>
      <c r="M24" s="81">
        <f t="shared" si="4"/>
        <v>-51571275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109578718</v>
      </c>
      <c r="W24" s="81">
        <f t="shared" si="4"/>
        <v>54527409</v>
      </c>
      <c r="X24" s="81">
        <f t="shared" si="4"/>
        <v>55051309</v>
      </c>
      <c r="Y24" s="82">
        <f>+IF(W24&lt;&gt;0,(X24/W24)*100,0)</f>
        <v>100.96080119999833</v>
      </c>
      <c r="Z24" s="83">
        <f t="shared" si="4"/>
        <v>109054819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119960838</v>
      </c>
      <c r="C27" s="21">
        <v>0</v>
      </c>
      <c r="D27" s="103">
        <v>251023959</v>
      </c>
      <c r="E27" s="104">
        <v>251023959</v>
      </c>
      <c r="F27" s="104">
        <v>884264</v>
      </c>
      <c r="G27" s="104">
        <v>5147609</v>
      </c>
      <c r="H27" s="104">
        <v>11242037</v>
      </c>
      <c r="I27" s="104">
        <v>17273910</v>
      </c>
      <c r="J27" s="104">
        <v>7499516</v>
      </c>
      <c r="K27" s="104">
        <v>14408463</v>
      </c>
      <c r="L27" s="104">
        <v>17937786</v>
      </c>
      <c r="M27" s="104">
        <v>39845765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57119675</v>
      </c>
      <c r="W27" s="104">
        <v>125511980</v>
      </c>
      <c r="X27" s="104">
        <v>-68392305</v>
      </c>
      <c r="Y27" s="105">
        <v>-54.49</v>
      </c>
      <c r="Z27" s="106">
        <v>251023959</v>
      </c>
    </row>
    <row r="28" spans="1:26" ht="13.5">
      <c r="A28" s="107" t="s">
        <v>44</v>
      </c>
      <c r="B28" s="18">
        <v>82905086</v>
      </c>
      <c r="C28" s="18">
        <v>0</v>
      </c>
      <c r="D28" s="63">
        <v>130051430</v>
      </c>
      <c r="E28" s="64">
        <v>130051430</v>
      </c>
      <c r="F28" s="64">
        <v>389529</v>
      </c>
      <c r="G28" s="64">
        <v>3910282</v>
      </c>
      <c r="H28" s="64">
        <v>9244030</v>
      </c>
      <c r="I28" s="64">
        <v>13543841</v>
      </c>
      <c r="J28" s="64">
        <v>5948259</v>
      </c>
      <c r="K28" s="64">
        <v>9801632</v>
      </c>
      <c r="L28" s="64">
        <v>14117732</v>
      </c>
      <c r="M28" s="64">
        <v>29867623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43411464</v>
      </c>
      <c r="W28" s="64">
        <v>65025715</v>
      </c>
      <c r="X28" s="64">
        <v>-21614251</v>
      </c>
      <c r="Y28" s="65">
        <v>-33.24</v>
      </c>
      <c r="Z28" s="66">
        <v>130051430</v>
      </c>
    </row>
    <row r="29" spans="1:26" ht="13.5">
      <c r="A29" s="62" t="s">
        <v>110</v>
      </c>
      <c r="B29" s="18">
        <v>749384</v>
      </c>
      <c r="C29" s="18">
        <v>0</v>
      </c>
      <c r="D29" s="63">
        <v>6000000</v>
      </c>
      <c r="E29" s="64">
        <v>6000000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3000000</v>
      </c>
      <c r="X29" s="64">
        <v>-3000000</v>
      </c>
      <c r="Y29" s="65">
        <v>-100</v>
      </c>
      <c r="Z29" s="66">
        <v>6000000</v>
      </c>
    </row>
    <row r="30" spans="1:26" ht="13.5">
      <c r="A30" s="62" t="s">
        <v>48</v>
      </c>
      <c r="B30" s="18">
        <v>0</v>
      </c>
      <c r="C30" s="18">
        <v>0</v>
      </c>
      <c r="D30" s="63">
        <v>64580000</v>
      </c>
      <c r="E30" s="64">
        <v>64580000</v>
      </c>
      <c r="F30" s="64">
        <v>0</v>
      </c>
      <c r="G30" s="64">
        <v>0</v>
      </c>
      <c r="H30" s="64">
        <v>0</v>
      </c>
      <c r="I30" s="64">
        <v>0</v>
      </c>
      <c r="J30" s="64">
        <v>14849</v>
      </c>
      <c r="K30" s="64">
        <v>0</v>
      </c>
      <c r="L30" s="64">
        <v>0</v>
      </c>
      <c r="M30" s="64">
        <v>14849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14849</v>
      </c>
      <c r="W30" s="64">
        <v>32290000</v>
      </c>
      <c r="X30" s="64">
        <v>-32275151</v>
      </c>
      <c r="Y30" s="65">
        <v>-99.95</v>
      </c>
      <c r="Z30" s="66">
        <v>64580000</v>
      </c>
    </row>
    <row r="31" spans="1:26" ht="13.5">
      <c r="A31" s="62" t="s">
        <v>49</v>
      </c>
      <c r="B31" s="18">
        <v>36306372</v>
      </c>
      <c r="C31" s="18">
        <v>0</v>
      </c>
      <c r="D31" s="63">
        <v>50392529</v>
      </c>
      <c r="E31" s="64">
        <v>50392529</v>
      </c>
      <c r="F31" s="64">
        <v>494735</v>
      </c>
      <c r="G31" s="64">
        <v>1237327</v>
      </c>
      <c r="H31" s="64">
        <v>1998007</v>
      </c>
      <c r="I31" s="64">
        <v>3730069</v>
      </c>
      <c r="J31" s="64">
        <v>1536408</v>
      </c>
      <c r="K31" s="64">
        <v>4606831</v>
      </c>
      <c r="L31" s="64">
        <v>3820054</v>
      </c>
      <c r="M31" s="64">
        <v>9963293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13693362</v>
      </c>
      <c r="W31" s="64">
        <v>25196265</v>
      </c>
      <c r="X31" s="64">
        <v>-11502903</v>
      </c>
      <c r="Y31" s="65">
        <v>-45.65</v>
      </c>
      <c r="Z31" s="66">
        <v>50392529</v>
      </c>
    </row>
    <row r="32" spans="1:26" ht="13.5">
      <c r="A32" s="74" t="s">
        <v>50</v>
      </c>
      <c r="B32" s="21">
        <f>SUM(B28:B31)</f>
        <v>119960842</v>
      </c>
      <c r="C32" s="21">
        <f>SUM(C28:C31)</f>
        <v>0</v>
      </c>
      <c r="D32" s="103">
        <f aca="true" t="shared" si="5" ref="D32:Z32">SUM(D28:D31)</f>
        <v>251023959</v>
      </c>
      <c r="E32" s="104">
        <f t="shared" si="5"/>
        <v>251023959</v>
      </c>
      <c r="F32" s="104">
        <f t="shared" si="5"/>
        <v>884264</v>
      </c>
      <c r="G32" s="104">
        <f t="shared" si="5"/>
        <v>5147609</v>
      </c>
      <c r="H32" s="104">
        <f t="shared" si="5"/>
        <v>11242037</v>
      </c>
      <c r="I32" s="104">
        <f t="shared" si="5"/>
        <v>17273910</v>
      </c>
      <c r="J32" s="104">
        <f t="shared" si="5"/>
        <v>7499516</v>
      </c>
      <c r="K32" s="104">
        <f t="shared" si="5"/>
        <v>14408463</v>
      </c>
      <c r="L32" s="104">
        <f t="shared" si="5"/>
        <v>17937786</v>
      </c>
      <c r="M32" s="104">
        <f t="shared" si="5"/>
        <v>39845765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57119675</v>
      </c>
      <c r="W32" s="104">
        <f t="shared" si="5"/>
        <v>125511980</v>
      </c>
      <c r="X32" s="104">
        <f t="shared" si="5"/>
        <v>-68392305</v>
      </c>
      <c r="Y32" s="105">
        <f>+IF(W32&lt;&gt;0,(X32/W32)*100,0)</f>
        <v>-54.49065897932611</v>
      </c>
      <c r="Z32" s="106">
        <f t="shared" si="5"/>
        <v>251023959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574022816</v>
      </c>
      <c r="C35" s="18">
        <v>0</v>
      </c>
      <c r="D35" s="63">
        <v>503096291</v>
      </c>
      <c r="E35" s="64">
        <v>503096291</v>
      </c>
      <c r="F35" s="64">
        <v>858277448</v>
      </c>
      <c r="G35" s="64">
        <v>872845475</v>
      </c>
      <c r="H35" s="64">
        <v>837525018</v>
      </c>
      <c r="I35" s="64">
        <v>837525018</v>
      </c>
      <c r="J35" s="64">
        <v>813985028</v>
      </c>
      <c r="K35" s="64">
        <v>863708218</v>
      </c>
      <c r="L35" s="64">
        <v>815385732</v>
      </c>
      <c r="M35" s="64">
        <v>815385732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815385732</v>
      </c>
      <c r="W35" s="64">
        <v>251548146</v>
      </c>
      <c r="X35" s="64">
        <v>563837586</v>
      </c>
      <c r="Y35" s="65">
        <v>224.15</v>
      </c>
      <c r="Z35" s="66">
        <v>503096291</v>
      </c>
    </row>
    <row r="36" spans="1:26" ht="13.5">
      <c r="A36" s="62" t="s">
        <v>53</v>
      </c>
      <c r="B36" s="18">
        <v>2494455168</v>
      </c>
      <c r="C36" s="18">
        <v>0</v>
      </c>
      <c r="D36" s="63">
        <v>2351469150</v>
      </c>
      <c r="E36" s="64">
        <v>2351469150</v>
      </c>
      <c r="F36" s="64">
        <v>2495297198</v>
      </c>
      <c r="G36" s="64">
        <v>2500373599</v>
      </c>
      <c r="H36" s="64">
        <v>2511605382</v>
      </c>
      <c r="I36" s="64">
        <v>2511605382</v>
      </c>
      <c r="J36" s="64">
        <v>2519228639</v>
      </c>
      <c r="K36" s="64">
        <v>2533639477</v>
      </c>
      <c r="L36" s="64">
        <v>2497748168</v>
      </c>
      <c r="M36" s="64">
        <v>2497748168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2497748168</v>
      </c>
      <c r="W36" s="64">
        <v>1175734575</v>
      </c>
      <c r="X36" s="64">
        <v>1322013593</v>
      </c>
      <c r="Y36" s="65">
        <v>112.44</v>
      </c>
      <c r="Z36" s="66">
        <v>2351469150</v>
      </c>
    </row>
    <row r="37" spans="1:26" ht="13.5">
      <c r="A37" s="62" t="s">
        <v>54</v>
      </c>
      <c r="B37" s="18">
        <v>265198222</v>
      </c>
      <c r="C37" s="18">
        <v>0</v>
      </c>
      <c r="D37" s="63">
        <v>180021576</v>
      </c>
      <c r="E37" s="64">
        <v>180021576</v>
      </c>
      <c r="F37" s="64">
        <v>250288911</v>
      </c>
      <c r="G37" s="64">
        <v>304948534</v>
      </c>
      <c r="H37" s="64">
        <v>313876754</v>
      </c>
      <c r="I37" s="64">
        <v>313876754</v>
      </c>
      <c r="J37" s="64">
        <v>319860136</v>
      </c>
      <c r="K37" s="64">
        <v>266644834</v>
      </c>
      <c r="L37" s="64">
        <v>257926521</v>
      </c>
      <c r="M37" s="64">
        <v>257926521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257926521</v>
      </c>
      <c r="W37" s="64">
        <v>90010788</v>
      </c>
      <c r="X37" s="64">
        <v>167915733</v>
      </c>
      <c r="Y37" s="65">
        <v>186.55</v>
      </c>
      <c r="Z37" s="66">
        <v>180021576</v>
      </c>
    </row>
    <row r="38" spans="1:26" ht="13.5">
      <c r="A38" s="62" t="s">
        <v>55</v>
      </c>
      <c r="B38" s="18">
        <v>580935130</v>
      </c>
      <c r="C38" s="18">
        <v>0</v>
      </c>
      <c r="D38" s="63">
        <v>602174128</v>
      </c>
      <c r="E38" s="64">
        <v>602174128</v>
      </c>
      <c r="F38" s="64">
        <v>580935156</v>
      </c>
      <c r="G38" s="64">
        <v>580935156</v>
      </c>
      <c r="H38" s="64">
        <v>580935156</v>
      </c>
      <c r="I38" s="64">
        <v>580935156</v>
      </c>
      <c r="J38" s="64">
        <v>580935156</v>
      </c>
      <c r="K38" s="64">
        <v>580935130</v>
      </c>
      <c r="L38" s="64">
        <v>563512245</v>
      </c>
      <c r="M38" s="64">
        <v>563512245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563512245</v>
      </c>
      <c r="W38" s="64">
        <v>301087064</v>
      </c>
      <c r="X38" s="64">
        <v>262425181</v>
      </c>
      <c r="Y38" s="65">
        <v>87.16</v>
      </c>
      <c r="Z38" s="66">
        <v>602174128</v>
      </c>
    </row>
    <row r="39" spans="1:26" ht="13.5">
      <c r="A39" s="62" t="s">
        <v>56</v>
      </c>
      <c r="B39" s="18">
        <v>2222344631</v>
      </c>
      <c r="C39" s="18">
        <v>0</v>
      </c>
      <c r="D39" s="63">
        <v>2072369737</v>
      </c>
      <c r="E39" s="64">
        <v>2072369737</v>
      </c>
      <c r="F39" s="64">
        <v>2522350577</v>
      </c>
      <c r="G39" s="64">
        <v>2487335382</v>
      </c>
      <c r="H39" s="64">
        <v>2454318491</v>
      </c>
      <c r="I39" s="64">
        <v>2454318491</v>
      </c>
      <c r="J39" s="64">
        <v>2432418375</v>
      </c>
      <c r="K39" s="64">
        <v>2549767733</v>
      </c>
      <c r="L39" s="64">
        <v>2491695135</v>
      </c>
      <c r="M39" s="64">
        <v>2491695135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2491695135</v>
      </c>
      <c r="W39" s="64">
        <v>1036184869</v>
      </c>
      <c r="X39" s="64">
        <v>1455510266</v>
      </c>
      <c r="Y39" s="65">
        <v>140.47</v>
      </c>
      <c r="Z39" s="66">
        <v>2072369737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158554143</v>
      </c>
      <c r="C42" s="18">
        <v>0</v>
      </c>
      <c r="D42" s="63">
        <v>206885267</v>
      </c>
      <c r="E42" s="64">
        <v>206885267</v>
      </c>
      <c r="F42" s="64">
        <v>31442336</v>
      </c>
      <c r="G42" s="64">
        <v>65512329</v>
      </c>
      <c r="H42" s="64">
        <v>-1557396</v>
      </c>
      <c r="I42" s="64">
        <v>95397269</v>
      </c>
      <c r="J42" s="64">
        <v>10719232</v>
      </c>
      <c r="K42" s="64">
        <v>73745038</v>
      </c>
      <c r="L42" s="64">
        <v>13365360</v>
      </c>
      <c r="M42" s="64">
        <v>97829630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193226899</v>
      </c>
      <c r="W42" s="64">
        <v>126453753</v>
      </c>
      <c r="X42" s="64">
        <v>66773146</v>
      </c>
      <c r="Y42" s="65">
        <v>52.8</v>
      </c>
      <c r="Z42" s="66">
        <v>206885267</v>
      </c>
    </row>
    <row r="43" spans="1:26" ht="13.5">
      <c r="A43" s="62" t="s">
        <v>59</v>
      </c>
      <c r="B43" s="18">
        <v>-79670650</v>
      </c>
      <c r="C43" s="18">
        <v>0</v>
      </c>
      <c r="D43" s="63">
        <v>-233379731</v>
      </c>
      <c r="E43" s="64">
        <v>-233379731</v>
      </c>
      <c r="F43" s="64">
        <v>-2149542</v>
      </c>
      <c r="G43" s="64">
        <v>-1597036</v>
      </c>
      <c r="H43" s="64">
        <v>-3404371</v>
      </c>
      <c r="I43" s="64">
        <v>-7150949</v>
      </c>
      <c r="J43" s="64">
        <v>-3933436</v>
      </c>
      <c r="K43" s="64">
        <v>-6008259</v>
      </c>
      <c r="L43" s="64">
        <v>-9475746</v>
      </c>
      <c r="M43" s="64">
        <v>-19417441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-26568390</v>
      </c>
      <c r="W43" s="64">
        <v>-116549114</v>
      </c>
      <c r="X43" s="64">
        <v>89980724</v>
      </c>
      <c r="Y43" s="65">
        <v>-77.2</v>
      </c>
      <c r="Z43" s="66">
        <v>-233379731</v>
      </c>
    </row>
    <row r="44" spans="1:26" ht="13.5">
      <c r="A44" s="62" t="s">
        <v>60</v>
      </c>
      <c r="B44" s="18">
        <v>-30907385</v>
      </c>
      <c r="C44" s="18">
        <v>0</v>
      </c>
      <c r="D44" s="63">
        <v>30195773</v>
      </c>
      <c r="E44" s="64">
        <v>30195773</v>
      </c>
      <c r="F44" s="64">
        <v>250558</v>
      </c>
      <c r="G44" s="64">
        <v>270938</v>
      </c>
      <c r="H44" s="64">
        <v>352511</v>
      </c>
      <c r="I44" s="64">
        <v>874007</v>
      </c>
      <c r="J44" s="64">
        <v>143526</v>
      </c>
      <c r="K44" s="64">
        <v>194554</v>
      </c>
      <c r="L44" s="64">
        <v>-17264711</v>
      </c>
      <c r="M44" s="64">
        <v>-16926631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-16052624</v>
      </c>
      <c r="W44" s="64">
        <v>1911463</v>
      </c>
      <c r="X44" s="64">
        <v>-17964087</v>
      </c>
      <c r="Y44" s="65">
        <v>-939.81</v>
      </c>
      <c r="Z44" s="66">
        <v>30195773</v>
      </c>
    </row>
    <row r="45" spans="1:26" ht="13.5">
      <c r="A45" s="74" t="s">
        <v>61</v>
      </c>
      <c r="B45" s="21">
        <v>266877126</v>
      </c>
      <c r="C45" s="21">
        <v>0</v>
      </c>
      <c r="D45" s="103">
        <v>270482586</v>
      </c>
      <c r="E45" s="104">
        <v>270482586</v>
      </c>
      <c r="F45" s="104">
        <v>296324628</v>
      </c>
      <c r="G45" s="104">
        <v>360510859</v>
      </c>
      <c r="H45" s="104">
        <v>355901603</v>
      </c>
      <c r="I45" s="104">
        <v>355901603</v>
      </c>
      <c r="J45" s="104">
        <v>362830925</v>
      </c>
      <c r="K45" s="104">
        <v>430762258</v>
      </c>
      <c r="L45" s="104">
        <v>417387161</v>
      </c>
      <c r="M45" s="104">
        <v>417387161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417387161</v>
      </c>
      <c r="W45" s="104">
        <v>278597379</v>
      </c>
      <c r="X45" s="104">
        <v>138789782</v>
      </c>
      <c r="Y45" s="105">
        <v>49.82</v>
      </c>
      <c r="Z45" s="106">
        <v>270482586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49531655</v>
      </c>
      <c r="C49" s="56">
        <v>0</v>
      </c>
      <c r="D49" s="133">
        <v>5375723</v>
      </c>
      <c r="E49" s="58">
        <v>4571986</v>
      </c>
      <c r="F49" s="58">
        <v>0</v>
      </c>
      <c r="G49" s="58">
        <v>0</v>
      </c>
      <c r="H49" s="58">
        <v>0</v>
      </c>
      <c r="I49" s="58">
        <v>13366248</v>
      </c>
      <c r="J49" s="58">
        <v>0</v>
      </c>
      <c r="K49" s="58">
        <v>0</v>
      </c>
      <c r="L49" s="58">
        <v>0</v>
      </c>
      <c r="M49" s="58">
        <v>3920852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2899730</v>
      </c>
      <c r="W49" s="58">
        <v>15675113</v>
      </c>
      <c r="X49" s="58">
        <v>54851060</v>
      </c>
      <c r="Y49" s="58">
        <v>150192367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29189157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29189157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101.45680442381403</v>
      </c>
      <c r="C58" s="5">
        <f>IF(C67=0,0,+(C76/C67)*100)</f>
        <v>0</v>
      </c>
      <c r="D58" s="6">
        <f aca="true" t="shared" si="6" ref="D58:Z58">IF(D67=0,0,+(D76/D67)*100)</f>
        <v>103.78578847116108</v>
      </c>
      <c r="E58" s="7">
        <f t="shared" si="6"/>
        <v>103.78578847116108</v>
      </c>
      <c r="F58" s="7">
        <f t="shared" si="6"/>
        <v>18.647412886974013</v>
      </c>
      <c r="G58" s="7">
        <f t="shared" si="6"/>
        <v>1246.2380219068232</v>
      </c>
      <c r="H58" s="7">
        <f t="shared" si="6"/>
        <v>186.1789854549576</v>
      </c>
      <c r="I58" s="7">
        <f t="shared" si="6"/>
        <v>60.899209038454714</v>
      </c>
      <c r="J58" s="7">
        <f t="shared" si="6"/>
        <v>217.6989212136636</v>
      </c>
      <c r="K58" s="7">
        <f t="shared" si="6"/>
        <v>150.81904847834278</v>
      </c>
      <c r="L58" s="7">
        <f t="shared" si="6"/>
        <v>122.466323987301</v>
      </c>
      <c r="M58" s="7">
        <f t="shared" si="6"/>
        <v>158.91008543877865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85.97984672721549</v>
      </c>
      <c r="W58" s="7">
        <f t="shared" si="6"/>
        <v>112.47502031876459</v>
      </c>
      <c r="X58" s="7">
        <f t="shared" si="6"/>
        <v>0</v>
      </c>
      <c r="Y58" s="7">
        <f t="shared" si="6"/>
        <v>0</v>
      </c>
      <c r="Z58" s="8">
        <f t="shared" si="6"/>
        <v>103.78578847116108</v>
      </c>
    </row>
    <row r="59" spans="1:26" ht="13.5">
      <c r="A59" s="36" t="s">
        <v>31</v>
      </c>
      <c r="B59" s="9">
        <f aca="true" t="shared" si="7" ref="B59:Z66">IF(B68=0,0,+(B77/B68)*100)</f>
        <v>109.0090872357383</v>
      </c>
      <c r="C59" s="9">
        <f t="shared" si="7"/>
        <v>0</v>
      </c>
      <c r="D59" s="2">
        <f t="shared" si="7"/>
        <v>95.00000062919516</v>
      </c>
      <c r="E59" s="10">
        <f t="shared" si="7"/>
        <v>95.00000062919516</v>
      </c>
      <c r="F59" s="10">
        <f t="shared" si="7"/>
        <v>6.6286049150576805</v>
      </c>
      <c r="G59" s="10">
        <f t="shared" si="7"/>
        <v>-80.65903474714274</v>
      </c>
      <c r="H59" s="10">
        <f t="shared" si="7"/>
        <v>-3031.6395039870054</v>
      </c>
      <c r="I59" s="10">
        <f t="shared" si="7"/>
        <v>44.031699791291786</v>
      </c>
      <c r="J59" s="10">
        <f t="shared" si="7"/>
        <v>-292.7605450793351</v>
      </c>
      <c r="K59" s="10">
        <f t="shared" si="7"/>
        <v>-3179.18806410414</v>
      </c>
      <c r="L59" s="10">
        <f t="shared" si="7"/>
        <v>-3990.0989800229345</v>
      </c>
      <c r="M59" s="10">
        <f t="shared" si="7"/>
        <v>-648.0481783267974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86.75417662958128</v>
      </c>
      <c r="W59" s="10">
        <f t="shared" si="7"/>
        <v>136.8752343751966</v>
      </c>
      <c r="X59" s="10">
        <f t="shared" si="7"/>
        <v>0</v>
      </c>
      <c r="Y59" s="10">
        <f t="shared" si="7"/>
        <v>0</v>
      </c>
      <c r="Z59" s="11">
        <f t="shared" si="7"/>
        <v>95.00000062919516</v>
      </c>
    </row>
    <row r="60" spans="1:26" ht="13.5">
      <c r="A60" s="37" t="s">
        <v>32</v>
      </c>
      <c r="B60" s="12">
        <f t="shared" si="7"/>
        <v>99.71948962394134</v>
      </c>
      <c r="C60" s="12">
        <f t="shared" si="7"/>
        <v>0</v>
      </c>
      <c r="D60" s="3">
        <f t="shared" si="7"/>
        <v>105.99999859498455</v>
      </c>
      <c r="E60" s="13">
        <f t="shared" si="7"/>
        <v>105.99999859498455</v>
      </c>
      <c r="F60" s="13">
        <f t="shared" si="7"/>
        <v>30.798034094326393</v>
      </c>
      <c r="G60" s="13">
        <f t="shared" si="7"/>
        <v>170.72360983080458</v>
      </c>
      <c r="H60" s="13">
        <f t="shared" si="7"/>
        <v>129.93543572564383</v>
      </c>
      <c r="I60" s="13">
        <f t="shared" si="7"/>
        <v>70.12752980778058</v>
      </c>
      <c r="J60" s="13">
        <f t="shared" si="7"/>
        <v>135.2791955168078</v>
      </c>
      <c r="K60" s="13">
        <f t="shared" si="7"/>
        <v>124.89274575343518</v>
      </c>
      <c r="L60" s="13">
        <f t="shared" si="7"/>
        <v>84.21879715615893</v>
      </c>
      <c r="M60" s="13">
        <f t="shared" si="7"/>
        <v>114.1254519012642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85.97820042970153</v>
      </c>
      <c r="W60" s="13">
        <f t="shared" si="7"/>
        <v>106.32786964866933</v>
      </c>
      <c r="X60" s="13">
        <f t="shared" si="7"/>
        <v>0</v>
      </c>
      <c r="Y60" s="13">
        <f t="shared" si="7"/>
        <v>0</v>
      </c>
      <c r="Z60" s="14">
        <f t="shared" si="7"/>
        <v>105.99999859498455</v>
      </c>
    </row>
    <row r="61" spans="1:26" ht="13.5">
      <c r="A61" s="38" t="s">
        <v>113</v>
      </c>
      <c r="B61" s="12">
        <f t="shared" si="7"/>
        <v>100.8495003776475</v>
      </c>
      <c r="C61" s="12">
        <f t="shared" si="7"/>
        <v>0</v>
      </c>
      <c r="D61" s="3">
        <f t="shared" si="7"/>
        <v>106</v>
      </c>
      <c r="E61" s="13">
        <f t="shared" si="7"/>
        <v>106</v>
      </c>
      <c r="F61" s="13">
        <f t="shared" si="7"/>
        <v>78.09016877342204</v>
      </c>
      <c r="G61" s="13">
        <f t="shared" si="7"/>
        <v>124.35173548130226</v>
      </c>
      <c r="H61" s="13">
        <f t="shared" si="7"/>
        <v>95.87575965883553</v>
      </c>
      <c r="I61" s="13">
        <f t="shared" si="7"/>
        <v>96.86579281426624</v>
      </c>
      <c r="J61" s="13">
        <f t="shared" si="7"/>
        <v>107.78137261443712</v>
      </c>
      <c r="K61" s="13">
        <f t="shared" si="7"/>
        <v>99.20498232250638</v>
      </c>
      <c r="L61" s="13">
        <f t="shared" si="7"/>
        <v>97.7620722528944</v>
      </c>
      <c r="M61" s="13">
        <f t="shared" si="7"/>
        <v>101.4542732541734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99.11678112872717</v>
      </c>
      <c r="W61" s="13">
        <f t="shared" si="7"/>
        <v>107.29340272267874</v>
      </c>
      <c r="X61" s="13">
        <f t="shared" si="7"/>
        <v>0</v>
      </c>
      <c r="Y61" s="13">
        <f t="shared" si="7"/>
        <v>0</v>
      </c>
      <c r="Z61" s="14">
        <f t="shared" si="7"/>
        <v>106</v>
      </c>
    </row>
    <row r="62" spans="1:26" ht="13.5">
      <c r="A62" s="38" t="s">
        <v>114</v>
      </c>
      <c r="B62" s="12">
        <f t="shared" si="7"/>
        <v>92.7913356990605</v>
      </c>
      <c r="C62" s="12">
        <f t="shared" si="7"/>
        <v>0</v>
      </c>
      <c r="D62" s="3">
        <f t="shared" si="7"/>
        <v>105.99999976937993</v>
      </c>
      <c r="E62" s="13">
        <f t="shared" si="7"/>
        <v>105.99999976937993</v>
      </c>
      <c r="F62" s="13">
        <f t="shared" si="7"/>
        <v>51.241965736935825</v>
      </c>
      <c r="G62" s="13">
        <f t="shared" si="7"/>
        <v>166.05286140766285</v>
      </c>
      <c r="H62" s="13">
        <f t="shared" si="7"/>
        <v>111.3229514521911</v>
      </c>
      <c r="I62" s="13">
        <f t="shared" si="7"/>
        <v>88.58190907642945</v>
      </c>
      <c r="J62" s="13">
        <f t="shared" si="7"/>
        <v>149.5409194734726</v>
      </c>
      <c r="K62" s="13">
        <f t="shared" si="7"/>
        <v>102.04561747898151</v>
      </c>
      <c r="L62" s="13">
        <f t="shared" si="7"/>
        <v>100.02143985091057</v>
      </c>
      <c r="M62" s="13">
        <f t="shared" si="7"/>
        <v>113.2302584609161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99.62558056839944</v>
      </c>
      <c r="W62" s="13">
        <f t="shared" si="7"/>
        <v>99.47552844283481</v>
      </c>
      <c r="X62" s="13">
        <f t="shared" si="7"/>
        <v>0</v>
      </c>
      <c r="Y62" s="13">
        <f t="shared" si="7"/>
        <v>0</v>
      </c>
      <c r="Z62" s="14">
        <f t="shared" si="7"/>
        <v>105.99999976937993</v>
      </c>
    </row>
    <row r="63" spans="1:26" ht="13.5">
      <c r="A63" s="38" t="s">
        <v>115</v>
      </c>
      <c r="B63" s="12">
        <f t="shared" si="7"/>
        <v>86.93662957489343</v>
      </c>
      <c r="C63" s="12">
        <f t="shared" si="7"/>
        <v>0</v>
      </c>
      <c r="D63" s="3">
        <f t="shared" si="7"/>
        <v>105.99999075066697</v>
      </c>
      <c r="E63" s="13">
        <f t="shared" si="7"/>
        <v>105.99999075066697</v>
      </c>
      <c r="F63" s="13">
        <f t="shared" si="7"/>
        <v>7.707948750013337</v>
      </c>
      <c r="G63" s="13">
        <f t="shared" si="7"/>
        <v>-1012.9930548304346</v>
      </c>
      <c r="H63" s="13">
        <f t="shared" si="7"/>
        <v>2899.608717849999</v>
      </c>
      <c r="I63" s="13">
        <f t="shared" si="7"/>
        <v>33.11270789281842</v>
      </c>
      <c r="J63" s="13">
        <f t="shared" si="7"/>
        <v>771.6743356350083</v>
      </c>
      <c r="K63" s="13">
        <f t="shared" si="7"/>
        <v>249.822581184481</v>
      </c>
      <c r="L63" s="13">
        <f t="shared" si="7"/>
        <v>65.71436065038708</v>
      </c>
      <c r="M63" s="13">
        <f t="shared" si="7"/>
        <v>322.40622949939194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48.50137133638349</v>
      </c>
      <c r="W63" s="13">
        <f t="shared" si="7"/>
        <v>107.36101765430868</v>
      </c>
      <c r="X63" s="13">
        <f t="shared" si="7"/>
        <v>0</v>
      </c>
      <c r="Y63" s="13">
        <f t="shared" si="7"/>
        <v>0</v>
      </c>
      <c r="Z63" s="14">
        <f t="shared" si="7"/>
        <v>105.99999075066697</v>
      </c>
    </row>
    <row r="64" spans="1:26" ht="13.5">
      <c r="A64" s="38" t="s">
        <v>116</v>
      </c>
      <c r="B64" s="12">
        <f t="shared" si="7"/>
        <v>94.89611011778884</v>
      </c>
      <c r="C64" s="12">
        <f t="shared" si="7"/>
        <v>0</v>
      </c>
      <c r="D64" s="3">
        <f t="shared" si="7"/>
        <v>106.00000361422673</v>
      </c>
      <c r="E64" s="13">
        <f t="shared" si="7"/>
        <v>106.00000361422673</v>
      </c>
      <c r="F64" s="13">
        <f t="shared" si="7"/>
        <v>7.261746824468802</v>
      </c>
      <c r="G64" s="13">
        <f t="shared" si="7"/>
        <v>-1491.213360561089</v>
      </c>
      <c r="H64" s="13">
        <f t="shared" si="7"/>
        <v>-1925.0512855183604</v>
      </c>
      <c r="I64" s="13">
        <f t="shared" si="7"/>
        <v>32.578349333705184</v>
      </c>
      <c r="J64" s="13">
        <f t="shared" si="7"/>
        <v>6789.561040311162</v>
      </c>
      <c r="K64" s="13">
        <f t="shared" si="7"/>
        <v>-4349.513404095191</v>
      </c>
      <c r="L64" s="13">
        <f t="shared" si="7"/>
        <v>-202.08698331897116</v>
      </c>
      <c r="M64" s="13">
        <f t="shared" si="7"/>
        <v>-3813.700993364003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51.29984620967042</v>
      </c>
      <c r="W64" s="13">
        <f t="shared" si="7"/>
        <v>109.05784079382876</v>
      </c>
      <c r="X64" s="13">
        <f t="shared" si="7"/>
        <v>0</v>
      </c>
      <c r="Y64" s="13">
        <f t="shared" si="7"/>
        <v>0</v>
      </c>
      <c r="Z64" s="14">
        <f t="shared" si="7"/>
        <v>106.00000361422673</v>
      </c>
    </row>
    <row r="65" spans="1:26" ht="13.5">
      <c r="A65" s="38" t="s">
        <v>117</v>
      </c>
      <c r="B65" s="12">
        <f t="shared" si="7"/>
        <v>2913.397821506498</v>
      </c>
      <c r="C65" s="12">
        <f t="shared" si="7"/>
        <v>0</v>
      </c>
      <c r="D65" s="3">
        <f t="shared" si="7"/>
        <v>105.9987135850776</v>
      </c>
      <c r="E65" s="13">
        <f t="shared" si="7"/>
        <v>105.9987135850776</v>
      </c>
      <c r="F65" s="13">
        <f t="shared" si="7"/>
        <v>-364.2437055020595</v>
      </c>
      <c r="G65" s="13">
        <f t="shared" si="7"/>
        <v>51905.67226890756</v>
      </c>
      <c r="H65" s="13">
        <f t="shared" si="7"/>
        <v>89718.070273285</v>
      </c>
      <c r="I65" s="13">
        <f t="shared" si="7"/>
        <v>340.72165644486574</v>
      </c>
      <c r="J65" s="13">
        <f t="shared" si="7"/>
        <v>46918.13084112149</v>
      </c>
      <c r="K65" s="13">
        <f t="shared" si="7"/>
        <v>405690.76809453475</v>
      </c>
      <c r="L65" s="13">
        <f t="shared" si="7"/>
        <v>5193898.425196851</v>
      </c>
      <c r="M65" s="13">
        <f t="shared" si="7"/>
        <v>-2944.7579447579446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311.11616629288056</v>
      </c>
      <c r="W65" s="13">
        <f t="shared" si="7"/>
        <v>110.23879076997294</v>
      </c>
      <c r="X65" s="13">
        <f t="shared" si="7"/>
        <v>0</v>
      </c>
      <c r="Y65" s="13">
        <f t="shared" si="7"/>
        <v>0</v>
      </c>
      <c r="Z65" s="14">
        <f t="shared" si="7"/>
        <v>105.9987135850776</v>
      </c>
    </row>
    <row r="66" spans="1:26" ht="13.5">
      <c r="A66" s="39" t="s">
        <v>118</v>
      </c>
      <c r="B66" s="15">
        <f t="shared" si="7"/>
        <v>84.13284983454967</v>
      </c>
      <c r="C66" s="15">
        <f t="shared" si="7"/>
        <v>0</v>
      </c>
      <c r="D66" s="4">
        <f t="shared" si="7"/>
        <v>106.00010685522743</v>
      </c>
      <c r="E66" s="16">
        <f t="shared" si="7"/>
        <v>106.00010685522743</v>
      </c>
      <c r="F66" s="16">
        <f t="shared" si="7"/>
        <v>87.82064133039302</v>
      </c>
      <c r="G66" s="16">
        <f t="shared" si="7"/>
        <v>88.33561903186083</v>
      </c>
      <c r="H66" s="16">
        <f t="shared" si="7"/>
        <v>77.76024922755943</v>
      </c>
      <c r="I66" s="16">
        <f t="shared" si="7"/>
        <v>84.37541121231254</v>
      </c>
      <c r="J66" s="16">
        <f t="shared" si="7"/>
        <v>-1.1077159221727946</v>
      </c>
      <c r="K66" s="16">
        <f t="shared" si="7"/>
        <v>-2.731640575283187</v>
      </c>
      <c r="L66" s="16">
        <f t="shared" si="7"/>
        <v>-0.18332592467695702</v>
      </c>
      <c r="M66" s="16">
        <f t="shared" si="7"/>
        <v>-1.4023784611651957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39.91035972544903</v>
      </c>
      <c r="W66" s="16">
        <f t="shared" si="7"/>
        <v>106.00010685522743</v>
      </c>
      <c r="X66" s="16">
        <f t="shared" si="7"/>
        <v>0</v>
      </c>
      <c r="Y66" s="16">
        <f t="shared" si="7"/>
        <v>0</v>
      </c>
      <c r="Z66" s="17">
        <f t="shared" si="7"/>
        <v>106.00010685522743</v>
      </c>
    </row>
    <row r="67" spans="1:26" ht="13.5" hidden="1">
      <c r="A67" s="40" t="s">
        <v>119</v>
      </c>
      <c r="B67" s="23">
        <v>734287103</v>
      </c>
      <c r="C67" s="23"/>
      <c r="D67" s="24">
        <v>789565720</v>
      </c>
      <c r="E67" s="25">
        <v>789565720</v>
      </c>
      <c r="F67" s="25">
        <v>315634857</v>
      </c>
      <c r="G67" s="25">
        <v>6815776</v>
      </c>
      <c r="H67" s="25">
        <v>41963164</v>
      </c>
      <c r="I67" s="25">
        <v>364413797</v>
      </c>
      <c r="J67" s="25">
        <v>34310594</v>
      </c>
      <c r="K67" s="25">
        <v>45840449</v>
      </c>
      <c r="L67" s="25">
        <v>45170505</v>
      </c>
      <c r="M67" s="25">
        <v>125321548</v>
      </c>
      <c r="N67" s="25"/>
      <c r="O67" s="25"/>
      <c r="P67" s="25"/>
      <c r="Q67" s="25"/>
      <c r="R67" s="25"/>
      <c r="S67" s="25"/>
      <c r="T67" s="25"/>
      <c r="U67" s="25"/>
      <c r="V67" s="25">
        <v>489735345</v>
      </c>
      <c r="W67" s="25">
        <v>394782860</v>
      </c>
      <c r="X67" s="25"/>
      <c r="Y67" s="24"/>
      <c r="Z67" s="26">
        <v>789565720</v>
      </c>
    </row>
    <row r="68" spans="1:26" ht="13.5" hidden="1">
      <c r="A68" s="36" t="s">
        <v>31</v>
      </c>
      <c r="B68" s="18">
        <v>143438449</v>
      </c>
      <c r="C68" s="18"/>
      <c r="D68" s="19">
        <v>158933200</v>
      </c>
      <c r="E68" s="20">
        <v>158933200</v>
      </c>
      <c r="F68" s="20">
        <v>159419533</v>
      </c>
      <c r="G68" s="20">
        <v>-29263586</v>
      </c>
      <c r="H68" s="20">
        <v>-752319</v>
      </c>
      <c r="I68" s="20">
        <v>129403628</v>
      </c>
      <c r="J68" s="20">
        <v>-6718655</v>
      </c>
      <c r="K68" s="20">
        <v>-374266</v>
      </c>
      <c r="L68" s="20">
        <v>-430794</v>
      </c>
      <c r="M68" s="20">
        <v>-7523715</v>
      </c>
      <c r="N68" s="20"/>
      <c r="O68" s="20"/>
      <c r="P68" s="20"/>
      <c r="Q68" s="20"/>
      <c r="R68" s="20"/>
      <c r="S68" s="20"/>
      <c r="T68" s="20"/>
      <c r="U68" s="20"/>
      <c r="V68" s="20">
        <v>121879913</v>
      </c>
      <c r="W68" s="20">
        <v>79466600</v>
      </c>
      <c r="X68" s="20"/>
      <c r="Y68" s="19"/>
      <c r="Z68" s="22">
        <v>158933200</v>
      </c>
    </row>
    <row r="69" spans="1:26" ht="13.5" hidden="1">
      <c r="A69" s="37" t="s">
        <v>32</v>
      </c>
      <c r="B69" s="18">
        <v>587204660</v>
      </c>
      <c r="C69" s="18"/>
      <c r="D69" s="19">
        <v>626327630</v>
      </c>
      <c r="E69" s="20">
        <v>626327630</v>
      </c>
      <c r="F69" s="20">
        <v>155901071</v>
      </c>
      <c r="G69" s="20">
        <v>35765089</v>
      </c>
      <c r="H69" s="20">
        <v>42363676</v>
      </c>
      <c r="I69" s="20">
        <v>234029836</v>
      </c>
      <c r="J69" s="20">
        <v>40677444</v>
      </c>
      <c r="K69" s="20">
        <v>45837579</v>
      </c>
      <c r="L69" s="20">
        <v>45275104</v>
      </c>
      <c r="M69" s="20">
        <v>131790127</v>
      </c>
      <c r="N69" s="20"/>
      <c r="O69" s="20"/>
      <c r="P69" s="20"/>
      <c r="Q69" s="20"/>
      <c r="R69" s="20"/>
      <c r="S69" s="20"/>
      <c r="T69" s="20"/>
      <c r="U69" s="20"/>
      <c r="V69" s="20">
        <v>365819963</v>
      </c>
      <c r="W69" s="20">
        <v>313163815</v>
      </c>
      <c r="X69" s="20"/>
      <c r="Y69" s="19"/>
      <c r="Z69" s="22">
        <v>626327630</v>
      </c>
    </row>
    <row r="70" spans="1:26" ht="13.5" hidden="1">
      <c r="A70" s="38" t="s">
        <v>113</v>
      </c>
      <c r="B70" s="18">
        <v>413335190</v>
      </c>
      <c r="C70" s="18"/>
      <c r="D70" s="19">
        <v>444275700</v>
      </c>
      <c r="E70" s="20">
        <v>444275700</v>
      </c>
      <c r="F70" s="20">
        <v>45452121</v>
      </c>
      <c r="G70" s="20">
        <v>32367073</v>
      </c>
      <c r="H70" s="20">
        <v>36612488</v>
      </c>
      <c r="I70" s="20">
        <v>114431682</v>
      </c>
      <c r="J70" s="20">
        <v>35248704</v>
      </c>
      <c r="K70" s="20">
        <v>37217663</v>
      </c>
      <c r="L70" s="20">
        <v>37730530</v>
      </c>
      <c r="M70" s="20">
        <v>110196897</v>
      </c>
      <c r="N70" s="20"/>
      <c r="O70" s="20"/>
      <c r="P70" s="20"/>
      <c r="Q70" s="20"/>
      <c r="R70" s="20"/>
      <c r="S70" s="20"/>
      <c r="T70" s="20"/>
      <c r="U70" s="20"/>
      <c r="V70" s="20">
        <v>224628579</v>
      </c>
      <c r="W70" s="20">
        <v>222137850</v>
      </c>
      <c r="X70" s="20"/>
      <c r="Y70" s="19"/>
      <c r="Z70" s="22">
        <v>444275700</v>
      </c>
    </row>
    <row r="71" spans="1:26" ht="13.5" hidden="1">
      <c r="A71" s="38" t="s">
        <v>114</v>
      </c>
      <c r="B71" s="18">
        <v>81477133</v>
      </c>
      <c r="C71" s="18"/>
      <c r="D71" s="19">
        <v>86722720</v>
      </c>
      <c r="E71" s="20">
        <v>86722720</v>
      </c>
      <c r="F71" s="20">
        <v>12759571</v>
      </c>
      <c r="G71" s="20">
        <v>4456408</v>
      </c>
      <c r="H71" s="20">
        <v>5769282</v>
      </c>
      <c r="I71" s="20">
        <v>22985261</v>
      </c>
      <c r="J71" s="20">
        <v>4693621</v>
      </c>
      <c r="K71" s="20">
        <v>6931159</v>
      </c>
      <c r="L71" s="20">
        <v>7033631</v>
      </c>
      <c r="M71" s="20">
        <v>18658411</v>
      </c>
      <c r="N71" s="20"/>
      <c r="O71" s="20"/>
      <c r="P71" s="20"/>
      <c r="Q71" s="20"/>
      <c r="R71" s="20"/>
      <c r="S71" s="20"/>
      <c r="T71" s="20"/>
      <c r="U71" s="20"/>
      <c r="V71" s="20">
        <v>41643672</v>
      </c>
      <c r="W71" s="20">
        <v>43361360</v>
      </c>
      <c r="X71" s="20"/>
      <c r="Y71" s="19"/>
      <c r="Z71" s="22">
        <v>86722720</v>
      </c>
    </row>
    <row r="72" spans="1:26" ht="13.5" hidden="1">
      <c r="A72" s="38" t="s">
        <v>115</v>
      </c>
      <c r="B72" s="18">
        <v>54624961</v>
      </c>
      <c r="C72" s="18"/>
      <c r="D72" s="19">
        <v>56220270</v>
      </c>
      <c r="E72" s="20">
        <v>56220270</v>
      </c>
      <c r="F72" s="20">
        <v>56144639</v>
      </c>
      <c r="G72" s="20">
        <v>-708694</v>
      </c>
      <c r="H72" s="20">
        <v>238958</v>
      </c>
      <c r="I72" s="20">
        <v>55674903</v>
      </c>
      <c r="J72" s="20">
        <v>677188</v>
      </c>
      <c r="K72" s="20">
        <v>1764469</v>
      </c>
      <c r="L72" s="20">
        <v>686299</v>
      </c>
      <c r="M72" s="20">
        <v>3127956</v>
      </c>
      <c r="N72" s="20"/>
      <c r="O72" s="20"/>
      <c r="P72" s="20"/>
      <c r="Q72" s="20"/>
      <c r="R72" s="20"/>
      <c r="S72" s="20"/>
      <c r="T72" s="20"/>
      <c r="U72" s="20"/>
      <c r="V72" s="20">
        <v>58802859</v>
      </c>
      <c r="W72" s="20">
        <v>28110135</v>
      </c>
      <c r="X72" s="20"/>
      <c r="Y72" s="19"/>
      <c r="Z72" s="22">
        <v>56220270</v>
      </c>
    </row>
    <row r="73" spans="1:26" ht="13.5" hidden="1">
      <c r="A73" s="38" t="s">
        <v>116</v>
      </c>
      <c r="B73" s="18">
        <v>37420439</v>
      </c>
      <c r="C73" s="18"/>
      <c r="D73" s="19">
        <v>38735810</v>
      </c>
      <c r="E73" s="20">
        <v>38735810</v>
      </c>
      <c r="F73" s="20">
        <v>41178150</v>
      </c>
      <c r="G73" s="20">
        <v>-351602</v>
      </c>
      <c r="H73" s="20">
        <v>-258845</v>
      </c>
      <c r="I73" s="20">
        <v>40567703</v>
      </c>
      <c r="J73" s="20">
        <v>55791</v>
      </c>
      <c r="K73" s="20">
        <v>-77066</v>
      </c>
      <c r="L73" s="20">
        <v>-175229</v>
      </c>
      <c r="M73" s="20">
        <v>-196504</v>
      </c>
      <c r="N73" s="20"/>
      <c r="O73" s="20"/>
      <c r="P73" s="20"/>
      <c r="Q73" s="20"/>
      <c r="R73" s="20"/>
      <c r="S73" s="20"/>
      <c r="T73" s="20"/>
      <c r="U73" s="20"/>
      <c r="V73" s="20">
        <v>40371199</v>
      </c>
      <c r="W73" s="20">
        <v>19367905</v>
      </c>
      <c r="X73" s="20"/>
      <c r="Y73" s="19"/>
      <c r="Z73" s="22">
        <v>38735810</v>
      </c>
    </row>
    <row r="74" spans="1:26" ht="13.5" hidden="1">
      <c r="A74" s="38" t="s">
        <v>117</v>
      </c>
      <c r="B74" s="18">
        <v>346937</v>
      </c>
      <c r="C74" s="18"/>
      <c r="D74" s="19">
        <v>373130</v>
      </c>
      <c r="E74" s="20">
        <v>373130</v>
      </c>
      <c r="F74" s="20">
        <v>366590</v>
      </c>
      <c r="G74" s="20">
        <v>1904</v>
      </c>
      <c r="H74" s="20">
        <v>1793</v>
      </c>
      <c r="I74" s="20">
        <v>370287</v>
      </c>
      <c r="J74" s="20">
        <v>2140</v>
      </c>
      <c r="K74" s="20">
        <v>1354</v>
      </c>
      <c r="L74" s="20">
        <v>-127</v>
      </c>
      <c r="M74" s="20">
        <v>3367</v>
      </c>
      <c r="N74" s="20"/>
      <c r="O74" s="20"/>
      <c r="P74" s="20"/>
      <c r="Q74" s="20"/>
      <c r="R74" s="20"/>
      <c r="S74" s="20"/>
      <c r="T74" s="20"/>
      <c r="U74" s="20"/>
      <c r="V74" s="20">
        <v>373654</v>
      </c>
      <c r="W74" s="20">
        <v>186565</v>
      </c>
      <c r="X74" s="20"/>
      <c r="Y74" s="19"/>
      <c r="Z74" s="22">
        <v>373130</v>
      </c>
    </row>
    <row r="75" spans="1:26" ht="13.5" hidden="1">
      <c r="A75" s="39" t="s">
        <v>118</v>
      </c>
      <c r="B75" s="27">
        <v>3643994</v>
      </c>
      <c r="C75" s="27"/>
      <c r="D75" s="28">
        <v>4304890</v>
      </c>
      <c r="E75" s="29">
        <v>4304890</v>
      </c>
      <c r="F75" s="29">
        <v>314253</v>
      </c>
      <c r="G75" s="29">
        <v>314273</v>
      </c>
      <c r="H75" s="29">
        <v>351807</v>
      </c>
      <c r="I75" s="29">
        <v>980333</v>
      </c>
      <c r="J75" s="29">
        <v>351805</v>
      </c>
      <c r="K75" s="29">
        <v>377136</v>
      </c>
      <c r="L75" s="29">
        <v>326195</v>
      </c>
      <c r="M75" s="29">
        <v>1055136</v>
      </c>
      <c r="N75" s="29"/>
      <c r="O75" s="29"/>
      <c r="P75" s="29"/>
      <c r="Q75" s="29"/>
      <c r="R75" s="29"/>
      <c r="S75" s="29"/>
      <c r="T75" s="29"/>
      <c r="U75" s="29"/>
      <c r="V75" s="29">
        <v>2035469</v>
      </c>
      <c r="W75" s="29">
        <v>2152445</v>
      </c>
      <c r="X75" s="29"/>
      <c r="Y75" s="28"/>
      <c r="Z75" s="30">
        <v>4304890</v>
      </c>
    </row>
    <row r="76" spans="1:26" ht="13.5" hidden="1">
      <c r="A76" s="41" t="s">
        <v>120</v>
      </c>
      <c r="B76" s="31">
        <v>744984230</v>
      </c>
      <c r="C76" s="31"/>
      <c r="D76" s="32">
        <v>819457008</v>
      </c>
      <c r="E76" s="33">
        <v>819457008</v>
      </c>
      <c r="F76" s="33">
        <v>58857735</v>
      </c>
      <c r="G76" s="33">
        <v>84940792</v>
      </c>
      <c r="H76" s="33">
        <v>78126593</v>
      </c>
      <c r="I76" s="33">
        <v>221925120</v>
      </c>
      <c r="J76" s="33">
        <v>74693793</v>
      </c>
      <c r="K76" s="33">
        <v>69136129</v>
      </c>
      <c r="L76" s="33">
        <v>55318657</v>
      </c>
      <c r="M76" s="33">
        <v>199148579</v>
      </c>
      <c r="N76" s="33"/>
      <c r="O76" s="33"/>
      <c r="P76" s="33"/>
      <c r="Q76" s="33"/>
      <c r="R76" s="33"/>
      <c r="S76" s="33"/>
      <c r="T76" s="33"/>
      <c r="U76" s="33"/>
      <c r="V76" s="33">
        <v>421073699</v>
      </c>
      <c r="W76" s="33">
        <v>444032102</v>
      </c>
      <c r="X76" s="33"/>
      <c r="Y76" s="32"/>
      <c r="Z76" s="34">
        <v>819457008</v>
      </c>
    </row>
    <row r="77" spans="1:26" ht="13.5" hidden="1">
      <c r="A77" s="36" t="s">
        <v>31</v>
      </c>
      <c r="B77" s="18">
        <v>156360944</v>
      </c>
      <c r="C77" s="18"/>
      <c r="D77" s="19">
        <v>150986541</v>
      </c>
      <c r="E77" s="20">
        <v>150986541</v>
      </c>
      <c r="F77" s="20">
        <v>10567291</v>
      </c>
      <c r="G77" s="20">
        <v>23603726</v>
      </c>
      <c r="H77" s="20">
        <v>22807600</v>
      </c>
      <c r="I77" s="20">
        <v>56978617</v>
      </c>
      <c r="J77" s="20">
        <v>19669571</v>
      </c>
      <c r="K77" s="20">
        <v>11898620</v>
      </c>
      <c r="L77" s="20">
        <v>17189107</v>
      </c>
      <c r="M77" s="20">
        <v>48757298</v>
      </c>
      <c r="N77" s="20"/>
      <c r="O77" s="20"/>
      <c r="P77" s="20"/>
      <c r="Q77" s="20"/>
      <c r="R77" s="20"/>
      <c r="S77" s="20"/>
      <c r="T77" s="20"/>
      <c r="U77" s="20"/>
      <c r="V77" s="20">
        <v>105735915</v>
      </c>
      <c r="W77" s="20">
        <v>108770095</v>
      </c>
      <c r="X77" s="20"/>
      <c r="Y77" s="19"/>
      <c r="Z77" s="22">
        <v>150986541</v>
      </c>
    </row>
    <row r="78" spans="1:26" ht="13.5" hidden="1">
      <c r="A78" s="37" t="s">
        <v>32</v>
      </c>
      <c r="B78" s="18">
        <v>585557490</v>
      </c>
      <c r="C78" s="18"/>
      <c r="D78" s="19">
        <v>663907279</v>
      </c>
      <c r="E78" s="20">
        <v>663907279</v>
      </c>
      <c r="F78" s="20">
        <v>48014465</v>
      </c>
      <c r="G78" s="20">
        <v>61059451</v>
      </c>
      <c r="H78" s="20">
        <v>55045427</v>
      </c>
      <c r="I78" s="20">
        <v>164119343</v>
      </c>
      <c r="J78" s="20">
        <v>55028119</v>
      </c>
      <c r="K78" s="20">
        <v>57247811</v>
      </c>
      <c r="L78" s="20">
        <v>38130148</v>
      </c>
      <c r="M78" s="20">
        <v>150406078</v>
      </c>
      <c r="N78" s="20"/>
      <c r="O78" s="20"/>
      <c r="P78" s="20"/>
      <c r="Q78" s="20"/>
      <c r="R78" s="20"/>
      <c r="S78" s="20"/>
      <c r="T78" s="20"/>
      <c r="U78" s="20"/>
      <c r="V78" s="20">
        <v>314525421</v>
      </c>
      <c r="W78" s="20">
        <v>332980413</v>
      </c>
      <c r="X78" s="20"/>
      <c r="Y78" s="19"/>
      <c r="Z78" s="22">
        <v>663907279</v>
      </c>
    </row>
    <row r="79" spans="1:26" ht="13.5" hidden="1">
      <c r="A79" s="38" t="s">
        <v>113</v>
      </c>
      <c r="B79" s="18">
        <v>416846474</v>
      </c>
      <c r="C79" s="18"/>
      <c r="D79" s="19">
        <v>470932242</v>
      </c>
      <c r="E79" s="20">
        <v>470932242</v>
      </c>
      <c r="F79" s="20">
        <v>35493638</v>
      </c>
      <c r="G79" s="20">
        <v>40249017</v>
      </c>
      <c r="H79" s="20">
        <v>35102501</v>
      </c>
      <c r="I79" s="20">
        <v>110845156</v>
      </c>
      <c r="J79" s="20">
        <v>37991537</v>
      </c>
      <c r="K79" s="20">
        <v>36921776</v>
      </c>
      <c r="L79" s="20">
        <v>36886148</v>
      </c>
      <c r="M79" s="20">
        <v>111799461</v>
      </c>
      <c r="N79" s="20"/>
      <c r="O79" s="20"/>
      <c r="P79" s="20"/>
      <c r="Q79" s="20"/>
      <c r="R79" s="20"/>
      <c r="S79" s="20"/>
      <c r="T79" s="20"/>
      <c r="U79" s="20"/>
      <c r="V79" s="20">
        <v>222644617</v>
      </c>
      <c r="W79" s="20">
        <v>238339258</v>
      </c>
      <c r="X79" s="20"/>
      <c r="Y79" s="19"/>
      <c r="Z79" s="22">
        <v>470932242</v>
      </c>
    </row>
    <row r="80" spans="1:26" ht="13.5" hidden="1">
      <c r="A80" s="38" t="s">
        <v>114</v>
      </c>
      <c r="B80" s="18">
        <v>75603720</v>
      </c>
      <c r="C80" s="18"/>
      <c r="D80" s="19">
        <v>91926083</v>
      </c>
      <c r="E80" s="20">
        <v>91926083</v>
      </c>
      <c r="F80" s="20">
        <v>6538255</v>
      </c>
      <c r="G80" s="20">
        <v>7399993</v>
      </c>
      <c r="H80" s="20">
        <v>6422535</v>
      </c>
      <c r="I80" s="20">
        <v>20360783</v>
      </c>
      <c r="J80" s="20">
        <v>7018884</v>
      </c>
      <c r="K80" s="20">
        <v>7072944</v>
      </c>
      <c r="L80" s="20">
        <v>7035139</v>
      </c>
      <c r="M80" s="20">
        <v>21126967</v>
      </c>
      <c r="N80" s="20"/>
      <c r="O80" s="20"/>
      <c r="P80" s="20"/>
      <c r="Q80" s="20"/>
      <c r="R80" s="20"/>
      <c r="S80" s="20"/>
      <c r="T80" s="20"/>
      <c r="U80" s="20"/>
      <c r="V80" s="20">
        <v>41487750</v>
      </c>
      <c r="W80" s="20">
        <v>43133942</v>
      </c>
      <c r="X80" s="20"/>
      <c r="Y80" s="19"/>
      <c r="Z80" s="22">
        <v>91926083</v>
      </c>
    </row>
    <row r="81" spans="1:26" ht="13.5" hidden="1">
      <c r="A81" s="38" t="s">
        <v>115</v>
      </c>
      <c r="B81" s="18">
        <v>47489100</v>
      </c>
      <c r="C81" s="18"/>
      <c r="D81" s="19">
        <v>59593481</v>
      </c>
      <c r="E81" s="20">
        <v>59593481</v>
      </c>
      <c r="F81" s="20">
        <v>4327600</v>
      </c>
      <c r="G81" s="20">
        <v>7179021</v>
      </c>
      <c r="H81" s="20">
        <v>6928847</v>
      </c>
      <c r="I81" s="20">
        <v>18435468</v>
      </c>
      <c r="J81" s="20">
        <v>5225686</v>
      </c>
      <c r="K81" s="20">
        <v>4408042</v>
      </c>
      <c r="L81" s="20">
        <v>450997</v>
      </c>
      <c r="M81" s="20">
        <v>10084725</v>
      </c>
      <c r="N81" s="20"/>
      <c r="O81" s="20"/>
      <c r="P81" s="20"/>
      <c r="Q81" s="20"/>
      <c r="R81" s="20"/>
      <c r="S81" s="20"/>
      <c r="T81" s="20"/>
      <c r="U81" s="20"/>
      <c r="V81" s="20">
        <v>28520193</v>
      </c>
      <c r="W81" s="20">
        <v>30179327</v>
      </c>
      <c r="X81" s="20"/>
      <c r="Y81" s="19"/>
      <c r="Z81" s="22">
        <v>59593481</v>
      </c>
    </row>
    <row r="82" spans="1:26" ht="13.5" hidden="1">
      <c r="A82" s="38" t="s">
        <v>116</v>
      </c>
      <c r="B82" s="18">
        <v>35510541</v>
      </c>
      <c r="C82" s="18"/>
      <c r="D82" s="19">
        <v>41059960</v>
      </c>
      <c r="E82" s="20">
        <v>41059960</v>
      </c>
      <c r="F82" s="20">
        <v>2990253</v>
      </c>
      <c r="G82" s="20">
        <v>5243136</v>
      </c>
      <c r="H82" s="20">
        <v>4982899</v>
      </c>
      <c r="I82" s="20">
        <v>13216288</v>
      </c>
      <c r="J82" s="20">
        <v>3787964</v>
      </c>
      <c r="K82" s="20">
        <v>3351996</v>
      </c>
      <c r="L82" s="20">
        <v>354115</v>
      </c>
      <c r="M82" s="20">
        <v>7494075</v>
      </c>
      <c r="N82" s="20"/>
      <c r="O82" s="20"/>
      <c r="P82" s="20"/>
      <c r="Q82" s="20"/>
      <c r="R82" s="20"/>
      <c r="S82" s="20"/>
      <c r="T82" s="20"/>
      <c r="U82" s="20"/>
      <c r="V82" s="20">
        <v>20710363</v>
      </c>
      <c r="W82" s="20">
        <v>21122219</v>
      </c>
      <c r="X82" s="20"/>
      <c r="Y82" s="19"/>
      <c r="Z82" s="22">
        <v>41059960</v>
      </c>
    </row>
    <row r="83" spans="1:26" ht="13.5" hidden="1">
      <c r="A83" s="38" t="s">
        <v>117</v>
      </c>
      <c r="B83" s="18">
        <v>10107655</v>
      </c>
      <c r="C83" s="18"/>
      <c r="D83" s="19">
        <v>395513</v>
      </c>
      <c r="E83" s="20">
        <v>395513</v>
      </c>
      <c r="F83" s="20">
        <v>-1335281</v>
      </c>
      <c r="G83" s="20">
        <v>988284</v>
      </c>
      <c r="H83" s="20">
        <v>1608645</v>
      </c>
      <c r="I83" s="20">
        <v>1261648</v>
      </c>
      <c r="J83" s="20">
        <v>1004048</v>
      </c>
      <c r="K83" s="20">
        <v>5493053</v>
      </c>
      <c r="L83" s="20">
        <v>-6596251</v>
      </c>
      <c r="M83" s="20">
        <v>-99150</v>
      </c>
      <c r="N83" s="20"/>
      <c r="O83" s="20"/>
      <c r="P83" s="20"/>
      <c r="Q83" s="20"/>
      <c r="R83" s="20"/>
      <c r="S83" s="20"/>
      <c r="T83" s="20"/>
      <c r="U83" s="20"/>
      <c r="V83" s="20">
        <v>1162498</v>
      </c>
      <c r="W83" s="20">
        <v>205667</v>
      </c>
      <c r="X83" s="20"/>
      <c r="Y83" s="19"/>
      <c r="Z83" s="22">
        <v>395513</v>
      </c>
    </row>
    <row r="84" spans="1:26" ht="13.5" hidden="1">
      <c r="A84" s="39" t="s">
        <v>118</v>
      </c>
      <c r="B84" s="27">
        <v>3065796</v>
      </c>
      <c r="C84" s="27"/>
      <c r="D84" s="28">
        <v>4563188</v>
      </c>
      <c r="E84" s="29">
        <v>4563188</v>
      </c>
      <c r="F84" s="29">
        <v>275979</v>
      </c>
      <c r="G84" s="29">
        <v>277615</v>
      </c>
      <c r="H84" s="29">
        <v>273566</v>
      </c>
      <c r="I84" s="29">
        <v>827160</v>
      </c>
      <c r="J84" s="29">
        <v>-3897</v>
      </c>
      <c r="K84" s="29">
        <v>-10302</v>
      </c>
      <c r="L84" s="29">
        <v>-598</v>
      </c>
      <c r="M84" s="29">
        <v>-14797</v>
      </c>
      <c r="N84" s="29"/>
      <c r="O84" s="29"/>
      <c r="P84" s="29"/>
      <c r="Q84" s="29"/>
      <c r="R84" s="29"/>
      <c r="S84" s="29"/>
      <c r="T84" s="29"/>
      <c r="U84" s="29"/>
      <c r="V84" s="29">
        <v>812363</v>
      </c>
      <c r="W84" s="29">
        <v>2281594</v>
      </c>
      <c r="X84" s="29"/>
      <c r="Y84" s="28"/>
      <c r="Z84" s="30">
        <v>4563188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46850016</v>
      </c>
      <c r="C5" s="18">
        <v>0</v>
      </c>
      <c r="D5" s="63">
        <v>53367301</v>
      </c>
      <c r="E5" s="64">
        <v>53367301</v>
      </c>
      <c r="F5" s="64">
        <v>53343030</v>
      </c>
      <c r="G5" s="64">
        <v>-8513</v>
      </c>
      <c r="H5" s="64">
        <v>-4155</v>
      </c>
      <c r="I5" s="64">
        <v>53330362</v>
      </c>
      <c r="J5" s="64">
        <v>-4055</v>
      </c>
      <c r="K5" s="64">
        <v>304749</v>
      </c>
      <c r="L5" s="64">
        <v>1370</v>
      </c>
      <c r="M5" s="64">
        <v>302064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53632426</v>
      </c>
      <c r="W5" s="64">
        <v>26683651</v>
      </c>
      <c r="X5" s="64">
        <v>26948775</v>
      </c>
      <c r="Y5" s="65">
        <v>100.99</v>
      </c>
      <c r="Z5" s="66">
        <v>53367301</v>
      </c>
    </row>
    <row r="6" spans="1:26" ht="13.5">
      <c r="A6" s="62" t="s">
        <v>32</v>
      </c>
      <c r="B6" s="18">
        <v>225388208</v>
      </c>
      <c r="C6" s="18">
        <v>0</v>
      </c>
      <c r="D6" s="63">
        <v>247582320</v>
      </c>
      <c r="E6" s="64">
        <v>247582320</v>
      </c>
      <c r="F6" s="64">
        <v>56795978</v>
      </c>
      <c r="G6" s="64">
        <v>17188981</v>
      </c>
      <c r="H6" s="64">
        <v>18133734</v>
      </c>
      <c r="I6" s="64">
        <v>92118693</v>
      </c>
      <c r="J6" s="64">
        <v>16791170</v>
      </c>
      <c r="K6" s="64">
        <v>15068570</v>
      </c>
      <c r="L6" s="64">
        <v>18297476</v>
      </c>
      <c r="M6" s="64">
        <v>50157216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142275909</v>
      </c>
      <c r="W6" s="64">
        <v>123791160</v>
      </c>
      <c r="X6" s="64">
        <v>18484749</v>
      </c>
      <c r="Y6" s="65">
        <v>14.93</v>
      </c>
      <c r="Z6" s="66">
        <v>247582320</v>
      </c>
    </row>
    <row r="7" spans="1:26" ht="13.5">
      <c r="A7" s="62" t="s">
        <v>33</v>
      </c>
      <c r="B7" s="18">
        <v>1400914</v>
      </c>
      <c r="C7" s="18">
        <v>0</v>
      </c>
      <c r="D7" s="63">
        <v>1493511</v>
      </c>
      <c r="E7" s="64">
        <v>1493511</v>
      </c>
      <c r="F7" s="64">
        <v>42362</v>
      </c>
      <c r="G7" s="64">
        <v>71575</v>
      </c>
      <c r="H7" s="64">
        <v>184547</v>
      </c>
      <c r="I7" s="64">
        <v>298484</v>
      </c>
      <c r="J7" s="64">
        <v>268095</v>
      </c>
      <c r="K7" s="64">
        <v>166483</v>
      </c>
      <c r="L7" s="64">
        <v>310413</v>
      </c>
      <c r="M7" s="64">
        <v>744991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1043475</v>
      </c>
      <c r="W7" s="64">
        <v>746756</v>
      </c>
      <c r="X7" s="64">
        <v>296719</v>
      </c>
      <c r="Y7" s="65">
        <v>39.73</v>
      </c>
      <c r="Z7" s="66">
        <v>1493511</v>
      </c>
    </row>
    <row r="8" spans="1:26" ht="13.5">
      <c r="A8" s="62" t="s">
        <v>34</v>
      </c>
      <c r="B8" s="18">
        <v>71939042</v>
      </c>
      <c r="C8" s="18">
        <v>0</v>
      </c>
      <c r="D8" s="63">
        <v>85939000</v>
      </c>
      <c r="E8" s="64">
        <v>85939000</v>
      </c>
      <c r="F8" s="64">
        <v>19149000</v>
      </c>
      <c r="G8" s="64">
        <v>0</v>
      </c>
      <c r="H8" s="64">
        <v>5460000</v>
      </c>
      <c r="I8" s="64">
        <v>24609000</v>
      </c>
      <c r="J8" s="64">
        <v>0</v>
      </c>
      <c r="K8" s="64">
        <v>15319000</v>
      </c>
      <c r="L8" s="64">
        <v>0</v>
      </c>
      <c r="M8" s="64">
        <v>15319000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39928000</v>
      </c>
      <c r="W8" s="64">
        <v>42969500</v>
      </c>
      <c r="X8" s="64">
        <v>-3041500</v>
      </c>
      <c r="Y8" s="65">
        <v>-7.08</v>
      </c>
      <c r="Z8" s="66">
        <v>85939000</v>
      </c>
    </row>
    <row r="9" spans="1:26" ht="13.5">
      <c r="A9" s="62" t="s">
        <v>35</v>
      </c>
      <c r="B9" s="18">
        <v>27650644</v>
      </c>
      <c r="C9" s="18">
        <v>0</v>
      </c>
      <c r="D9" s="63">
        <v>33632302</v>
      </c>
      <c r="E9" s="64">
        <v>33632302</v>
      </c>
      <c r="F9" s="64">
        <v>2317537</v>
      </c>
      <c r="G9" s="64">
        <v>1978844</v>
      </c>
      <c r="H9" s="64">
        <v>1823215</v>
      </c>
      <c r="I9" s="64">
        <v>6119596</v>
      </c>
      <c r="J9" s="64">
        <v>2645500</v>
      </c>
      <c r="K9" s="64">
        <v>2998887</v>
      </c>
      <c r="L9" s="64">
        <v>2163922</v>
      </c>
      <c r="M9" s="64">
        <v>7808309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13927905</v>
      </c>
      <c r="W9" s="64">
        <v>16816151</v>
      </c>
      <c r="X9" s="64">
        <v>-2888246</v>
      </c>
      <c r="Y9" s="65">
        <v>-17.18</v>
      </c>
      <c r="Z9" s="66">
        <v>33632302</v>
      </c>
    </row>
    <row r="10" spans="1:26" ht="25.5">
      <c r="A10" s="67" t="s">
        <v>105</v>
      </c>
      <c r="B10" s="68">
        <f>SUM(B5:B9)</f>
        <v>373228824</v>
      </c>
      <c r="C10" s="68">
        <f>SUM(C5:C9)</f>
        <v>0</v>
      </c>
      <c r="D10" s="69">
        <f aca="true" t="shared" si="0" ref="D10:Z10">SUM(D5:D9)</f>
        <v>422014434</v>
      </c>
      <c r="E10" s="70">
        <f t="shared" si="0"/>
        <v>422014434</v>
      </c>
      <c r="F10" s="70">
        <f t="shared" si="0"/>
        <v>131647907</v>
      </c>
      <c r="G10" s="70">
        <f t="shared" si="0"/>
        <v>19230887</v>
      </c>
      <c r="H10" s="70">
        <f t="shared" si="0"/>
        <v>25597341</v>
      </c>
      <c r="I10" s="70">
        <f t="shared" si="0"/>
        <v>176476135</v>
      </c>
      <c r="J10" s="70">
        <f t="shared" si="0"/>
        <v>19700710</v>
      </c>
      <c r="K10" s="70">
        <f t="shared" si="0"/>
        <v>33857689</v>
      </c>
      <c r="L10" s="70">
        <f t="shared" si="0"/>
        <v>20773181</v>
      </c>
      <c r="M10" s="70">
        <f t="shared" si="0"/>
        <v>74331580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250807715</v>
      </c>
      <c r="W10" s="70">
        <f t="shared" si="0"/>
        <v>211007218</v>
      </c>
      <c r="X10" s="70">
        <f t="shared" si="0"/>
        <v>39800497</v>
      </c>
      <c r="Y10" s="71">
        <f>+IF(W10&lt;&gt;0,(X10/W10)*100,0)</f>
        <v>18.86214954030625</v>
      </c>
      <c r="Z10" s="72">
        <f t="shared" si="0"/>
        <v>422014434</v>
      </c>
    </row>
    <row r="11" spans="1:26" ht="13.5">
      <c r="A11" s="62" t="s">
        <v>36</v>
      </c>
      <c r="B11" s="18">
        <v>140547726</v>
      </c>
      <c r="C11" s="18">
        <v>0</v>
      </c>
      <c r="D11" s="63">
        <v>136625059</v>
      </c>
      <c r="E11" s="64">
        <v>136625059</v>
      </c>
      <c r="F11" s="64">
        <v>11209396</v>
      </c>
      <c r="G11" s="64">
        <v>11330925</v>
      </c>
      <c r="H11" s="64">
        <v>11080403</v>
      </c>
      <c r="I11" s="64">
        <v>33620724</v>
      </c>
      <c r="J11" s="64">
        <v>11536512</v>
      </c>
      <c r="K11" s="64">
        <v>16674125</v>
      </c>
      <c r="L11" s="64">
        <v>11770839</v>
      </c>
      <c r="M11" s="64">
        <v>39981476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73602200</v>
      </c>
      <c r="W11" s="64">
        <v>68312530</v>
      </c>
      <c r="X11" s="64">
        <v>5289670</v>
      </c>
      <c r="Y11" s="65">
        <v>7.74</v>
      </c>
      <c r="Z11" s="66">
        <v>136625059</v>
      </c>
    </row>
    <row r="12" spans="1:26" ht="13.5">
      <c r="A12" s="62" t="s">
        <v>37</v>
      </c>
      <c r="B12" s="18">
        <v>7196674</v>
      </c>
      <c r="C12" s="18">
        <v>0</v>
      </c>
      <c r="D12" s="63">
        <v>7579178</v>
      </c>
      <c r="E12" s="64">
        <v>7579178</v>
      </c>
      <c r="F12" s="64">
        <v>591552</v>
      </c>
      <c r="G12" s="64">
        <v>625599</v>
      </c>
      <c r="H12" s="64">
        <v>661780</v>
      </c>
      <c r="I12" s="64">
        <v>1878931</v>
      </c>
      <c r="J12" s="64">
        <v>649337</v>
      </c>
      <c r="K12" s="64">
        <v>648792</v>
      </c>
      <c r="L12" s="64">
        <v>663405</v>
      </c>
      <c r="M12" s="64">
        <v>1961534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3840465</v>
      </c>
      <c r="W12" s="64">
        <v>3789589</v>
      </c>
      <c r="X12" s="64">
        <v>50876</v>
      </c>
      <c r="Y12" s="65">
        <v>1.34</v>
      </c>
      <c r="Z12" s="66">
        <v>7579178</v>
      </c>
    </row>
    <row r="13" spans="1:26" ht="13.5">
      <c r="A13" s="62" t="s">
        <v>106</v>
      </c>
      <c r="B13" s="18">
        <v>18452261</v>
      </c>
      <c r="C13" s="18">
        <v>0</v>
      </c>
      <c r="D13" s="63">
        <v>21638173</v>
      </c>
      <c r="E13" s="64">
        <v>21638173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10819087</v>
      </c>
      <c r="X13" s="64">
        <v>-10819087</v>
      </c>
      <c r="Y13" s="65">
        <v>-100</v>
      </c>
      <c r="Z13" s="66">
        <v>21638173</v>
      </c>
    </row>
    <row r="14" spans="1:26" ht="13.5">
      <c r="A14" s="62" t="s">
        <v>38</v>
      </c>
      <c r="B14" s="18">
        <v>8286981</v>
      </c>
      <c r="C14" s="18">
        <v>0</v>
      </c>
      <c r="D14" s="63">
        <v>4541128</v>
      </c>
      <c r="E14" s="64">
        <v>4541128</v>
      </c>
      <c r="F14" s="64">
        <v>0</v>
      </c>
      <c r="G14" s="64">
        <v>0</v>
      </c>
      <c r="H14" s="64">
        <v>0</v>
      </c>
      <c r="I14" s="64">
        <v>0</v>
      </c>
      <c r="J14" s="64">
        <v>8060</v>
      </c>
      <c r="K14" s="64">
        <v>15772</v>
      </c>
      <c r="L14" s="64">
        <v>5850808</v>
      </c>
      <c r="M14" s="64">
        <v>5874640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5874640</v>
      </c>
      <c r="W14" s="64">
        <v>2270564</v>
      </c>
      <c r="X14" s="64">
        <v>3604076</v>
      </c>
      <c r="Y14" s="65">
        <v>158.73</v>
      </c>
      <c r="Z14" s="66">
        <v>4541128</v>
      </c>
    </row>
    <row r="15" spans="1:26" ht="13.5">
      <c r="A15" s="62" t="s">
        <v>39</v>
      </c>
      <c r="B15" s="18">
        <v>107434133</v>
      </c>
      <c r="C15" s="18">
        <v>0</v>
      </c>
      <c r="D15" s="63">
        <v>102896050</v>
      </c>
      <c r="E15" s="64">
        <v>102896050</v>
      </c>
      <c r="F15" s="64">
        <v>1552353</v>
      </c>
      <c r="G15" s="64">
        <v>5333264</v>
      </c>
      <c r="H15" s="64">
        <v>13571682</v>
      </c>
      <c r="I15" s="64">
        <v>20457299</v>
      </c>
      <c r="J15" s="64">
        <v>7912039</v>
      </c>
      <c r="K15" s="64">
        <v>8135872</v>
      </c>
      <c r="L15" s="64">
        <v>7886520</v>
      </c>
      <c r="M15" s="64">
        <v>23934431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44391730</v>
      </c>
      <c r="W15" s="64">
        <v>51448025</v>
      </c>
      <c r="X15" s="64">
        <v>-7056295</v>
      </c>
      <c r="Y15" s="65">
        <v>-13.72</v>
      </c>
      <c r="Z15" s="66">
        <v>102896050</v>
      </c>
    </row>
    <row r="16" spans="1:26" ht="13.5">
      <c r="A16" s="73" t="s">
        <v>40</v>
      </c>
      <c r="B16" s="18">
        <v>27278259</v>
      </c>
      <c r="C16" s="18">
        <v>0</v>
      </c>
      <c r="D16" s="63">
        <v>29135927</v>
      </c>
      <c r="E16" s="64">
        <v>29135927</v>
      </c>
      <c r="F16" s="64">
        <v>645480</v>
      </c>
      <c r="G16" s="64">
        <v>1294521</v>
      </c>
      <c r="H16" s="64">
        <v>1325752</v>
      </c>
      <c r="I16" s="64">
        <v>3265753</v>
      </c>
      <c r="J16" s="64">
        <v>445045</v>
      </c>
      <c r="K16" s="64">
        <v>9769217</v>
      </c>
      <c r="L16" s="64">
        <v>2739594</v>
      </c>
      <c r="M16" s="64">
        <v>12953856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16219609</v>
      </c>
      <c r="W16" s="64">
        <v>14567964</v>
      </c>
      <c r="X16" s="64">
        <v>1651645</v>
      </c>
      <c r="Y16" s="65">
        <v>11.34</v>
      </c>
      <c r="Z16" s="66">
        <v>29135927</v>
      </c>
    </row>
    <row r="17" spans="1:26" ht="13.5">
      <c r="A17" s="62" t="s">
        <v>41</v>
      </c>
      <c r="B17" s="18">
        <v>118176166</v>
      </c>
      <c r="C17" s="18">
        <v>0</v>
      </c>
      <c r="D17" s="63">
        <v>119243193</v>
      </c>
      <c r="E17" s="64">
        <v>119243193</v>
      </c>
      <c r="F17" s="64">
        <v>14280460</v>
      </c>
      <c r="G17" s="64">
        <v>10379431</v>
      </c>
      <c r="H17" s="64">
        <v>9486080</v>
      </c>
      <c r="I17" s="64">
        <v>34145971</v>
      </c>
      <c r="J17" s="64">
        <v>10318092</v>
      </c>
      <c r="K17" s="64">
        <v>2160115</v>
      </c>
      <c r="L17" s="64">
        <v>10875158</v>
      </c>
      <c r="M17" s="64">
        <v>23353365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57499336</v>
      </c>
      <c r="W17" s="64">
        <v>59621597</v>
      </c>
      <c r="X17" s="64">
        <v>-2122261</v>
      </c>
      <c r="Y17" s="65">
        <v>-3.56</v>
      </c>
      <c r="Z17" s="66">
        <v>119243193</v>
      </c>
    </row>
    <row r="18" spans="1:26" ht="13.5">
      <c r="A18" s="74" t="s">
        <v>42</v>
      </c>
      <c r="B18" s="75">
        <f>SUM(B11:B17)</f>
        <v>427372200</v>
      </c>
      <c r="C18" s="75">
        <f>SUM(C11:C17)</f>
        <v>0</v>
      </c>
      <c r="D18" s="76">
        <f aca="true" t="shared" si="1" ref="D18:Z18">SUM(D11:D17)</f>
        <v>421658708</v>
      </c>
      <c r="E18" s="77">
        <f t="shared" si="1"/>
        <v>421658708</v>
      </c>
      <c r="F18" s="77">
        <f t="shared" si="1"/>
        <v>28279241</v>
      </c>
      <c r="G18" s="77">
        <f t="shared" si="1"/>
        <v>28963740</v>
      </c>
      <c r="H18" s="77">
        <f t="shared" si="1"/>
        <v>36125697</v>
      </c>
      <c r="I18" s="77">
        <f t="shared" si="1"/>
        <v>93368678</v>
      </c>
      <c r="J18" s="77">
        <f t="shared" si="1"/>
        <v>30869085</v>
      </c>
      <c r="K18" s="77">
        <f t="shared" si="1"/>
        <v>37403893</v>
      </c>
      <c r="L18" s="77">
        <f t="shared" si="1"/>
        <v>39786324</v>
      </c>
      <c r="M18" s="77">
        <f t="shared" si="1"/>
        <v>108059302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201427980</v>
      </c>
      <c r="W18" s="77">
        <f t="shared" si="1"/>
        <v>210829356</v>
      </c>
      <c r="X18" s="77">
        <f t="shared" si="1"/>
        <v>-9401376</v>
      </c>
      <c r="Y18" s="71">
        <f>+IF(W18&lt;&gt;0,(X18/W18)*100,0)</f>
        <v>-4.459234794608015</v>
      </c>
      <c r="Z18" s="78">
        <f t="shared" si="1"/>
        <v>421658708</v>
      </c>
    </row>
    <row r="19" spans="1:26" ht="13.5">
      <c r="A19" s="74" t="s">
        <v>43</v>
      </c>
      <c r="B19" s="79">
        <f>+B10-B18</f>
        <v>-54143376</v>
      </c>
      <c r="C19" s="79">
        <f>+C10-C18</f>
        <v>0</v>
      </c>
      <c r="D19" s="80">
        <f aca="true" t="shared" si="2" ref="D19:Z19">+D10-D18</f>
        <v>355726</v>
      </c>
      <c r="E19" s="81">
        <f t="shared" si="2"/>
        <v>355726</v>
      </c>
      <c r="F19" s="81">
        <f t="shared" si="2"/>
        <v>103368666</v>
      </c>
      <c r="G19" s="81">
        <f t="shared" si="2"/>
        <v>-9732853</v>
      </c>
      <c r="H19" s="81">
        <f t="shared" si="2"/>
        <v>-10528356</v>
      </c>
      <c r="I19" s="81">
        <f t="shared" si="2"/>
        <v>83107457</v>
      </c>
      <c r="J19" s="81">
        <f t="shared" si="2"/>
        <v>-11168375</v>
      </c>
      <c r="K19" s="81">
        <f t="shared" si="2"/>
        <v>-3546204</v>
      </c>
      <c r="L19" s="81">
        <f t="shared" si="2"/>
        <v>-19013143</v>
      </c>
      <c r="M19" s="81">
        <f t="shared" si="2"/>
        <v>-33727722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49379735</v>
      </c>
      <c r="W19" s="81">
        <f>IF(E10=E18,0,W10-W18)</f>
        <v>177862</v>
      </c>
      <c r="X19" s="81">
        <f t="shared" si="2"/>
        <v>49201873</v>
      </c>
      <c r="Y19" s="82">
        <f>+IF(W19&lt;&gt;0,(X19/W19)*100,0)</f>
        <v>27662.948240770937</v>
      </c>
      <c r="Z19" s="83">
        <f t="shared" si="2"/>
        <v>355726</v>
      </c>
    </row>
    <row r="20" spans="1:26" ht="13.5">
      <c r="A20" s="62" t="s">
        <v>44</v>
      </c>
      <c r="B20" s="18">
        <v>37658684</v>
      </c>
      <c r="C20" s="18">
        <v>0</v>
      </c>
      <c r="D20" s="63">
        <v>42824000</v>
      </c>
      <c r="E20" s="64">
        <v>42824000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21412000</v>
      </c>
      <c r="X20" s="64">
        <v>-21412000</v>
      </c>
      <c r="Y20" s="65">
        <v>-100</v>
      </c>
      <c r="Z20" s="66">
        <v>42824000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-16484692</v>
      </c>
      <c r="C22" s="90">
        <f>SUM(C19:C21)</f>
        <v>0</v>
      </c>
      <c r="D22" s="91">
        <f aca="true" t="shared" si="3" ref="D22:Z22">SUM(D19:D21)</f>
        <v>43179726</v>
      </c>
      <c r="E22" s="92">
        <f t="shared" si="3"/>
        <v>43179726</v>
      </c>
      <c r="F22" s="92">
        <f t="shared" si="3"/>
        <v>103368666</v>
      </c>
      <c r="G22" s="92">
        <f t="shared" si="3"/>
        <v>-9732853</v>
      </c>
      <c r="H22" s="92">
        <f t="shared" si="3"/>
        <v>-10528356</v>
      </c>
      <c r="I22" s="92">
        <f t="shared" si="3"/>
        <v>83107457</v>
      </c>
      <c r="J22" s="92">
        <f t="shared" si="3"/>
        <v>-11168375</v>
      </c>
      <c r="K22" s="92">
        <f t="shared" si="3"/>
        <v>-3546204</v>
      </c>
      <c r="L22" s="92">
        <f t="shared" si="3"/>
        <v>-19013143</v>
      </c>
      <c r="M22" s="92">
        <f t="shared" si="3"/>
        <v>-33727722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49379735</v>
      </c>
      <c r="W22" s="92">
        <f t="shared" si="3"/>
        <v>21589862</v>
      </c>
      <c r="X22" s="92">
        <f t="shared" si="3"/>
        <v>27789873</v>
      </c>
      <c r="Y22" s="93">
        <f>+IF(W22&lt;&gt;0,(X22/W22)*100,0)</f>
        <v>128.71723311617276</v>
      </c>
      <c r="Z22" s="94">
        <f t="shared" si="3"/>
        <v>43179726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-16484692</v>
      </c>
      <c r="C24" s="79">
        <f>SUM(C22:C23)</f>
        <v>0</v>
      </c>
      <c r="D24" s="80">
        <f aca="true" t="shared" si="4" ref="D24:Z24">SUM(D22:D23)</f>
        <v>43179726</v>
      </c>
      <c r="E24" s="81">
        <f t="shared" si="4"/>
        <v>43179726</v>
      </c>
      <c r="F24" s="81">
        <f t="shared" si="4"/>
        <v>103368666</v>
      </c>
      <c r="G24" s="81">
        <f t="shared" si="4"/>
        <v>-9732853</v>
      </c>
      <c r="H24" s="81">
        <f t="shared" si="4"/>
        <v>-10528356</v>
      </c>
      <c r="I24" s="81">
        <f t="shared" si="4"/>
        <v>83107457</v>
      </c>
      <c r="J24" s="81">
        <f t="shared" si="4"/>
        <v>-11168375</v>
      </c>
      <c r="K24" s="81">
        <f t="shared" si="4"/>
        <v>-3546204</v>
      </c>
      <c r="L24" s="81">
        <f t="shared" si="4"/>
        <v>-19013143</v>
      </c>
      <c r="M24" s="81">
        <f t="shared" si="4"/>
        <v>-33727722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49379735</v>
      </c>
      <c r="W24" s="81">
        <f t="shared" si="4"/>
        <v>21589862</v>
      </c>
      <c r="X24" s="81">
        <f t="shared" si="4"/>
        <v>27789873</v>
      </c>
      <c r="Y24" s="82">
        <f>+IF(W24&lt;&gt;0,(X24/W24)*100,0)</f>
        <v>128.71723311617276</v>
      </c>
      <c r="Z24" s="83">
        <f t="shared" si="4"/>
        <v>43179726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42881048</v>
      </c>
      <c r="C27" s="21">
        <v>0</v>
      </c>
      <c r="D27" s="103">
        <v>43423629</v>
      </c>
      <c r="E27" s="104">
        <v>43423629</v>
      </c>
      <c r="F27" s="104">
        <v>919692</v>
      </c>
      <c r="G27" s="104">
        <v>3619933</v>
      </c>
      <c r="H27" s="104">
        <v>5591535</v>
      </c>
      <c r="I27" s="104">
        <v>10131160</v>
      </c>
      <c r="J27" s="104">
        <v>4159932</v>
      </c>
      <c r="K27" s="104">
        <v>806272</v>
      </c>
      <c r="L27" s="104">
        <v>5920037</v>
      </c>
      <c r="M27" s="104">
        <v>10886241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21017401</v>
      </c>
      <c r="W27" s="104">
        <v>21711815</v>
      </c>
      <c r="X27" s="104">
        <v>-694414</v>
      </c>
      <c r="Y27" s="105">
        <v>-3.2</v>
      </c>
      <c r="Z27" s="106">
        <v>43423629</v>
      </c>
    </row>
    <row r="28" spans="1:26" ht="13.5">
      <c r="A28" s="107" t="s">
        <v>44</v>
      </c>
      <c r="B28" s="18">
        <v>34501213</v>
      </c>
      <c r="C28" s="18">
        <v>0</v>
      </c>
      <c r="D28" s="63">
        <v>39165816</v>
      </c>
      <c r="E28" s="64">
        <v>39165816</v>
      </c>
      <c r="F28" s="64">
        <v>442207</v>
      </c>
      <c r="G28" s="64">
        <v>1729255</v>
      </c>
      <c r="H28" s="64">
        <v>5643568</v>
      </c>
      <c r="I28" s="64">
        <v>7815030</v>
      </c>
      <c r="J28" s="64">
        <v>3218701</v>
      </c>
      <c r="K28" s="64">
        <v>41588</v>
      </c>
      <c r="L28" s="64">
        <v>4362018</v>
      </c>
      <c r="M28" s="64">
        <v>7622307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15437337</v>
      </c>
      <c r="W28" s="64">
        <v>19582908</v>
      </c>
      <c r="X28" s="64">
        <v>-4145571</v>
      </c>
      <c r="Y28" s="65">
        <v>-21.17</v>
      </c>
      <c r="Z28" s="66">
        <v>39165816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6060840</v>
      </c>
      <c r="C30" s="18">
        <v>0</v>
      </c>
      <c r="D30" s="63">
        <v>2516591</v>
      </c>
      <c r="E30" s="64">
        <v>2516591</v>
      </c>
      <c r="F30" s="64">
        <v>477485</v>
      </c>
      <c r="G30" s="64">
        <v>1890678</v>
      </c>
      <c r="H30" s="64">
        <v>-52033</v>
      </c>
      <c r="I30" s="64">
        <v>2316130</v>
      </c>
      <c r="J30" s="64">
        <v>838531</v>
      </c>
      <c r="K30" s="64">
        <v>763320</v>
      </c>
      <c r="L30" s="64">
        <v>1522424</v>
      </c>
      <c r="M30" s="64">
        <v>3124275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5440405</v>
      </c>
      <c r="W30" s="64">
        <v>1258296</v>
      </c>
      <c r="X30" s="64">
        <v>4182109</v>
      </c>
      <c r="Y30" s="65">
        <v>332.36</v>
      </c>
      <c r="Z30" s="66">
        <v>2516591</v>
      </c>
    </row>
    <row r="31" spans="1:26" ht="13.5">
      <c r="A31" s="62" t="s">
        <v>49</v>
      </c>
      <c r="B31" s="18">
        <v>2318995</v>
      </c>
      <c r="C31" s="18">
        <v>0</v>
      </c>
      <c r="D31" s="63">
        <v>1741222</v>
      </c>
      <c r="E31" s="64">
        <v>1741222</v>
      </c>
      <c r="F31" s="64">
        <v>0</v>
      </c>
      <c r="G31" s="64">
        <v>0</v>
      </c>
      <c r="H31" s="64">
        <v>0</v>
      </c>
      <c r="I31" s="64">
        <v>0</v>
      </c>
      <c r="J31" s="64">
        <v>102700</v>
      </c>
      <c r="K31" s="64">
        <v>1364</v>
      </c>
      <c r="L31" s="64">
        <v>35595</v>
      </c>
      <c r="M31" s="64">
        <v>139659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139659</v>
      </c>
      <c r="W31" s="64">
        <v>870611</v>
      </c>
      <c r="X31" s="64">
        <v>-730952</v>
      </c>
      <c r="Y31" s="65">
        <v>-83.96</v>
      </c>
      <c r="Z31" s="66">
        <v>1741222</v>
      </c>
    </row>
    <row r="32" spans="1:26" ht="13.5">
      <c r="A32" s="74" t="s">
        <v>50</v>
      </c>
      <c r="B32" s="21">
        <f>SUM(B28:B31)</f>
        <v>42881048</v>
      </c>
      <c r="C32" s="21">
        <f>SUM(C28:C31)</f>
        <v>0</v>
      </c>
      <c r="D32" s="103">
        <f aca="true" t="shared" si="5" ref="D32:Z32">SUM(D28:D31)</f>
        <v>43423629</v>
      </c>
      <c r="E32" s="104">
        <f t="shared" si="5"/>
        <v>43423629</v>
      </c>
      <c r="F32" s="104">
        <f t="shared" si="5"/>
        <v>919692</v>
      </c>
      <c r="G32" s="104">
        <f t="shared" si="5"/>
        <v>3619933</v>
      </c>
      <c r="H32" s="104">
        <f t="shared" si="5"/>
        <v>5591535</v>
      </c>
      <c r="I32" s="104">
        <f t="shared" si="5"/>
        <v>10131160</v>
      </c>
      <c r="J32" s="104">
        <f t="shared" si="5"/>
        <v>4159932</v>
      </c>
      <c r="K32" s="104">
        <f t="shared" si="5"/>
        <v>806272</v>
      </c>
      <c r="L32" s="104">
        <f t="shared" si="5"/>
        <v>5920037</v>
      </c>
      <c r="M32" s="104">
        <f t="shared" si="5"/>
        <v>10886241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21017401</v>
      </c>
      <c r="W32" s="104">
        <f t="shared" si="5"/>
        <v>21711815</v>
      </c>
      <c r="X32" s="104">
        <f t="shared" si="5"/>
        <v>-694414</v>
      </c>
      <c r="Y32" s="105">
        <f>+IF(W32&lt;&gt;0,(X32/W32)*100,0)</f>
        <v>-3.198323124989781</v>
      </c>
      <c r="Z32" s="106">
        <f t="shared" si="5"/>
        <v>43423629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98286105</v>
      </c>
      <c r="C35" s="18">
        <v>0</v>
      </c>
      <c r="D35" s="63">
        <v>93878739</v>
      </c>
      <c r="E35" s="64">
        <v>93878739</v>
      </c>
      <c r="F35" s="64">
        <v>81902132</v>
      </c>
      <c r="G35" s="64">
        <v>95699069</v>
      </c>
      <c r="H35" s="64">
        <v>93774994</v>
      </c>
      <c r="I35" s="64">
        <v>93774994</v>
      </c>
      <c r="J35" s="64">
        <v>93298464</v>
      </c>
      <c r="K35" s="64">
        <v>90571407</v>
      </c>
      <c r="L35" s="64">
        <v>70240711</v>
      </c>
      <c r="M35" s="64">
        <v>70240711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70240711</v>
      </c>
      <c r="W35" s="64">
        <v>46939370</v>
      </c>
      <c r="X35" s="64">
        <v>23301341</v>
      </c>
      <c r="Y35" s="65">
        <v>49.64</v>
      </c>
      <c r="Z35" s="66">
        <v>93878739</v>
      </c>
    </row>
    <row r="36" spans="1:26" ht="13.5">
      <c r="A36" s="62" t="s">
        <v>53</v>
      </c>
      <c r="B36" s="18">
        <v>656119647</v>
      </c>
      <c r="C36" s="18">
        <v>0</v>
      </c>
      <c r="D36" s="63">
        <v>443178228</v>
      </c>
      <c r="E36" s="64">
        <v>443178228</v>
      </c>
      <c r="F36" s="64">
        <v>469097921</v>
      </c>
      <c r="G36" s="64">
        <v>447717854</v>
      </c>
      <c r="H36" s="64">
        <v>453309389</v>
      </c>
      <c r="I36" s="64">
        <v>453309389</v>
      </c>
      <c r="J36" s="64">
        <v>371470321</v>
      </c>
      <c r="K36" s="64">
        <v>372276596</v>
      </c>
      <c r="L36" s="64">
        <v>378196633</v>
      </c>
      <c r="M36" s="64">
        <v>378196633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378196633</v>
      </c>
      <c r="W36" s="64">
        <v>221589114</v>
      </c>
      <c r="X36" s="64">
        <v>156607519</v>
      </c>
      <c r="Y36" s="65">
        <v>70.67</v>
      </c>
      <c r="Z36" s="66">
        <v>443178228</v>
      </c>
    </row>
    <row r="37" spans="1:26" ht="13.5">
      <c r="A37" s="62" t="s">
        <v>54</v>
      </c>
      <c r="B37" s="18">
        <v>86936023</v>
      </c>
      <c r="C37" s="18">
        <v>0</v>
      </c>
      <c r="D37" s="63">
        <v>56930236</v>
      </c>
      <c r="E37" s="64">
        <v>56930236</v>
      </c>
      <c r="F37" s="64">
        <v>79419296</v>
      </c>
      <c r="G37" s="64">
        <v>54873127</v>
      </c>
      <c r="H37" s="64">
        <v>54873127</v>
      </c>
      <c r="I37" s="64">
        <v>54873127</v>
      </c>
      <c r="J37" s="64">
        <v>54873127</v>
      </c>
      <c r="K37" s="64">
        <v>54873127</v>
      </c>
      <c r="L37" s="64">
        <v>54873127</v>
      </c>
      <c r="M37" s="64">
        <v>54873127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54873127</v>
      </c>
      <c r="W37" s="64">
        <v>28465118</v>
      </c>
      <c r="X37" s="64">
        <v>26408009</v>
      </c>
      <c r="Y37" s="65">
        <v>92.77</v>
      </c>
      <c r="Z37" s="66">
        <v>56930236</v>
      </c>
    </row>
    <row r="38" spans="1:26" ht="13.5">
      <c r="A38" s="62" t="s">
        <v>55</v>
      </c>
      <c r="B38" s="18">
        <v>239775628</v>
      </c>
      <c r="C38" s="18">
        <v>0</v>
      </c>
      <c r="D38" s="63">
        <v>133603842</v>
      </c>
      <c r="E38" s="64">
        <v>133603842</v>
      </c>
      <c r="F38" s="64">
        <v>133603841</v>
      </c>
      <c r="G38" s="64">
        <v>146845386</v>
      </c>
      <c r="H38" s="64">
        <v>146845386</v>
      </c>
      <c r="I38" s="64">
        <v>146845386</v>
      </c>
      <c r="J38" s="64">
        <v>146845386</v>
      </c>
      <c r="K38" s="64">
        <v>146845386</v>
      </c>
      <c r="L38" s="64">
        <v>141431613</v>
      </c>
      <c r="M38" s="64">
        <v>141431613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141431613</v>
      </c>
      <c r="W38" s="64">
        <v>66801921</v>
      </c>
      <c r="X38" s="64">
        <v>74629692</v>
      </c>
      <c r="Y38" s="65">
        <v>111.72</v>
      </c>
      <c r="Z38" s="66">
        <v>133603842</v>
      </c>
    </row>
    <row r="39" spans="1:26" ht="13.5">
      <c r="A39" s="62" t="s">
        <v>56</v>
      </c>
      <c r="B39" s="18">
        <v>427694101</v>
      </c>
      <c r="C39" s="18">
        <v>0</v>
      </c>
      <c r="D39" s="63">
        <v>346522889</v>
      </c>
      <c r="E39" s="64">
        <v>346522889</v>
      </c>
      <c r="F39" s="64">
        <v>337976916</v>
      </c>
      <c r="G39" s="64">
        <v>341698410</v>
      </c>
      <c r="H39" s="64">
        <v>345365870</v>
      </c>
      <c r="I39" s="64">
        <v>345365870</v>
      </c>
      <c r="J39" s="64">
        <v>263050272</v>
      </c>
      <c r="K39" s="64">
        <v>261129490</v>
      </c>
      <c r="L39" s="64">
        <v>252132604</v>
      </c>
      <c r="M39" s="64">
        <v>252132604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252132604</v>
      </c>
      <c r="W39" s="64">
        <v>173261445</v>
      </c>
      <c r="X39" s="64">
        <v>78871159</v>
      </c>
      <c r="Y39" s="65">
        <v>45.52</v>
      </c>
      <c r="Z39" s="66">
        <v>346522889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17463807</v>
      </c>
      <c r="C42" s="18">
        <v>0</v>
      </c>
      <c r="D42" s="63">
        <v>56804000</v>
      </c>
      <c r="E42" s="64">
        <v>56804000</v>
      </c>
      <c r="F42" s="64">
        <v>12771444</v>
      </c>
      <c r="G42" s="64">
        <v>17680972</v>
      </c>
      <c r="H42" s="64">
        <v>3667460</v>
      </c>
      <c r="I42" s="64">
        <v>34119876</v>
      </c>
      <c r="J42" s="64">
        <v>3683400</v>
      </c>
      <c r="K42" s="64">
        <v>-1920783</v>
      </c>
      <c r="L42" s="64">
        <v>-8996886</v>
      </c>
      <c r="M42" s="64">
        <v>-7234269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26885607</v>
      </c>
      <c r="W42" s="64">
        <v>40490692</v>
      </c>
      <c r="X42" s="64">
        <v>-13605085</v>
      </c>
      <c r="Y42" s="65">
        <v>-33.6</v>
      </c>
      <c r="Z42" s="66">
        <v>56804000</v>
      </c>
    </row>
    <row r="43" spans="1:26" ht="13.5">
      <c r="A43" s="62" t="s">
        <v>59</v>
      </c>
      <c r="B43" s="18">
        <v>-45899187</v>
      </c>
      <c r="C43" s="18">
        <v>0</v>
      </c>
      <c r="D43" s="63">
        <v>-41816000</v>
      </c>
      <c r="E43" s="64">
        <v>-41816000</v>
      </c>
      <c r="F43" s="64">
        <v>-919693</v>
      </c>
      <c r="G43" s="64">
        <v>-3884035</v>
      </c>
      <c r="H43" s="64">
        <v>-5591535</v>
      </c>
      <c r="I43" s="64">
        <v>-10395263</v>
      </c>
      <c r="J43" s="64">
        <v>-4159932</v>
      </c>
      <c r="K43" s="64">
        <v>-806272</v>
      </c>
      <c r="L43" s="64">
        <v>-5920037</v>
      </c>
      <c r="M43" s="64">
        <v>-10886241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-21281504</v>
      </c>
      <c r="W43" s="64">
        <v>-20409361</v>
      </c>
      <c r="X43" s="64">
        <v>-872143</v>
      </c>
      <c r="Y43" s="65">
        <v>4.27</v>
      </c>
      <c r="Z43" s="66">
        <v>-41816000</v>
      </c>
    </row>
    <row r="44" spans="1:26" ht="13.5">
      <c r="A44" s="62" t="s">
        <v>60</v>
      </c>
      <c r="B44" s="18">
        <v>29845507</v>
      </c>
      <c r="C44" s="18">
        <v>0</v>
      </c>
      <c r="D44" s="63">
        <v>-10216536</v>
      </c>
      <c r="E44" s="64">
        <v>-10216536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-5413773</v>
      </c>
      <c r="M44" s="64">
        <v>-5413773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-5413773</v>
      </c>
      <c r="W44" s="64">
        <v>-5108268</v>
      </c>
      <c r="X44" s="64">
        <v>-305505</v>
      </c>
      <c r="Y44" s="65">
        <v>5.98</v>
      </c>
      <c r="Z44" s="66">
        <v>-10216536</v>
      </c>
    </row>
    <row r="45" spans="1:26" ht="13.5">
      <c r="A45" s="74" t="s">
        <v>61</v>
      </c>
      <c r="B45" s="21">
        <v>16974605</v>
      </c>
      <c r="C45" s="21">
        <v>0</v>
      </c>
      <c r="D45" s="103">
        <v>22263866</v>
      </c>
      <c r="E45" s="104">
        <v>22263866</v>
      </c>
      <c r="F45" s="104">
        <v>29023392</v>
      </c>
      <c r="G45" s="104">
        <v>42820329</v>
      </c>
      <c r="H45" s="104">
        <v>40896254</v>
      </c>
      <c r="I45" s="104">
        <v>40896254</v>
      </c>
      <c r="J45" s="104">
        <v>40419722</v>
      </c>
      <c r="K45" s="104">
        <v>37692667</v>
      </c>
      <c r="L45" s="104">
        <v>17361971</v>
      </c>
      <c r="M45" s="104">
        <v>17361971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17361971</v>
      </c>
      <c r="W45" s="104">
        <v>32465465</v>
      </c>
      <c r="X45" s="104">
        <v>-15103494</v>
      </c>
      <c r="Y45" s="105">
        <v>-46.52</v>
      </c>
      <c r="Z45" s="106">
        <v>22263866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35029985</v>
      </c>
      <c r="C49" s="56">
        <v>0</v>
      </c>
      <c r="D49" s="133">
        <v>3976846</v>
      </c>
      <c r="E49" s="58">
        <v>4794814</v>
      </c>
      <c r="F49" s="58">
        <v>0</v>
      </c>
      <c r="G49" s="58">
        <v>0</v>
      </c>
      <c r="H49" s="58">
        <v>0</v>
      </c>
      <c r="I49" s="58">
        <v>68488491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112290136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100.00000036029357</v>
      </c>
      <c r="C58" s="5">
        <f>IF(C67=0,0,+(C76/C67)*100)</f>
        <v>0</v>
      </c>
      <c r="D58" s="6">
        <f aca="true" t="shared" si="6" ref="D58:Z58">IF(D67=0,0,+(D76/D67)*100)</f>
        <v>96.78673295477266</v>
      </c>
      <c r="E58" s="7">
        <f t="shared" si="6"/>
        <v>96.78673295477266</v>
      </c>
      <c r="F58" s="7">
        <f t="shared" si="6"/>
        <v>21.08477349081557</v>
      </c>
      <c r="G58" s="7">
        <f t="shared" si="6"/>
        <v>159.4291804211734</v>
      </c>
      <c r="H58" s="7">
        <f t="shared" si="6"/>
        <v>181.13340862422666</v>
      </c>
      <c r="I58" s="7">
        <f t="shared" si="6"/>
        <v>57.96802287198703</v>
      </c>
      <c r="J58" s="7">
        <f t="shared" si="6"/>
        <v>106.72580816478707</v>
      </c>
      <c r="K58" s="7">
        <f t="shared" si="6"/>
        <v>123.04968669919833</v>
      </c>
      <c r="L58" s="7">
        <f t="shared" si="6"/>
        <v>92.33020487821267</v>
      </c>
      <c r="M58" s="7">
        <f t="shared" si="6"/>
        <v>106.48088529777799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70.62591894733123</v>
      </c>
      <c r="W58" s="7">
        <f t="shared" si="6"/>
        <v>102.16700532446976</v>
      </c>
      <c r="X58" s="7">
        <f t="shared" si="6"/>
        <v>0</v>
      </c>
      <c r="Y58" s="7">
        <f t="shared" si="6"/>
        <v>0</v>
      </c>
      <c r="Z58" s="8">
        <f t="shared" si="6"/>
        <v>96.78673295477266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98.0993961077402</v>
      </c>
      <c r="E59" s="10">
        <f t="shared" si="7"/>
        <v>98.0993961077402</v>
      </c>
      <c r="F59" s="10">
        <f t="shared" si="7"/>
        <v>5.552170545992607</v>
      </c>
      <c r="G59" s="10">
        <f t="shared" si="7"/>
        <v>-78208.65734758604</v>
      </c>
      <c r="H59" s="10">
        <f t="shared" si="7"/>
        <v>-200810.20457280386</v>
      </c>
      <c r="I59" s="10">
        <f t="shared" si="7"/>
        <v>33.6829946888416</v>
      </c>
      <c r="J59" s="10">
        <f t="shared" si="7"/>
        <v>-41411.76325524044</v>
      </c>
      <c r="K59" s="10">
        <f t="shared" si="7"/>
        <v>974.0071337395692</v>
      </c>
      <c r="L59" s="10">
        <f t="shared" si="7"/>
        <v>206823.2116788321</v>
      </c>
      <c r="M59" s="10">
        <f t="shared" si="7"/>
        <v>2476.628131786641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47.44194305139208</v>
      </c>
      <c r="W59" s="10">
        <f t="shared" si="7"/>
        <v>111.54395625995859</v>
      </c>
      <c r="X59" s="10">
        <f t="shared" si="7"/>
        <v>0</v>
      </c>
      <c r="Y59" s="10">
        <f t="shared" si="7"/>
        <v>0</v>
      </c>
      <c r="Z59" s="11">
        <f t="shared" si="7"/>
        <v>98.0993961077402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96.29847559389539</v>
      </c>
      <c r="E60" s="13">
        <f t="shared" si="7"/>
        <v>96.29847559389539</v>
      </c>
      <c r="F60" s="13">
        <f t="shared" si="7"/>
        <v>35.057139081221564</v>
      </c>
      <c r="G60" s="13">
        <f t="shared" si="7"/>
        <v>122.09644655491793</v>
      </c>
      <c r="H60" s="13">
        <f t="shared" si="7"/>
        <v>137.227760151329</v>
      </c>
      <c r="I60" s="13">
        <f t="shared" si="7"/>
        <v>71.41080149715108</v>
      </c>
      <c r="J60" s="13">
        <f t="shared" si="7"/>
        <v>96.86491173634714</v>
      </c>
      <c r="K60" s="13">
        <f t="shared" si="7"/>
        <v>106.51125488350918</v>
      </c>
      <c r="L60" s="13">
        <f t="shared" si="7"/>
        <v>76.63637323530305</v>
      </c>
      <c r="M60" s="13">
        <f t="shared" si="7"/>
        <v>92.38351067969961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78.80441234784169</v>
      </c>
      <c r="W60" s="13">
        <f t="shared" si="7"/>
        <v>100.10407851416853</v>
      </c>
      <c r="X60" s="13">
        <f t="shared" si="7"/>
        <v>0</v>
      </c>
      <c r="Y60" s="13">
        <f t="shared" si="7"/>
        <v>0</v>
      </c>
      <c r="Z60" s="14">
        <f t="shared" si="7"/>
        <v>96.29847559389539</v>
      </c>
    </row>
    <row r="61" spans="1:26" ht="13.5">
      <c r="A61" s="38" t="s">
        <v>113</v>
      </c>
      <c r="B61" s="12">
        <f t="shared" si="7"/>
        <v>96.46459353584954</v>
      </c>
      <c r="C61" s="12">
        <f t="shared" si="7"/>
        <v>0</v>
      </c>
      <c r="D61" s="3">
        <f t="shared" si="7"/>
        <v>93.05481154940318</v>
      </c>
      <c r="E61" s="13">
        <f t="shared" si="7"/>
        <v>93.05481154940318</v>
      </c>
      <c r="F61" s="13">
        <f t="shared" si="7"/>
        <v>95.58768277197588</v>
      </c>
      <c r="G61" s="13">
        <f t="shared" si="7"/>
        <v>77.4466571626301</v>
      </c>
      <c r="H61" s="13">
        <f t="shared" si="7"/>
        <v>112.54184689099674</v>
      </c>
      <c r="I61" s="13">
        <f t="shared" si="7"/>
        <v>95.40078038248045</v>
      </c>
      <c r="J61" s="13">
        <f t="shared" si="7"/>
        <v>82.62622844924611</v>
      </c>
      <c r="K61" s="13">
        <f t="shared" si="7"/>
        <v>83.28388367753575</v>
      </c>
      <c r="L61" s="13">
        <f t="shared" si="7"/>
        <v>77.89915724329705</v>
      </c>
      <c r="M61" s="13">
        <f t="shared" si="7"/>
        <v>81.20137786884871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88.71123621698712</v>
      </c>
      <c r="W61" s="13">
        <f t="shared" si="7"/>
        <v>94.42577051780302</v>
      </c>
      <c r="X61" s="13">
        <f t="shared" si="7"/>
        <v>0</v>
      </c>
      <c r="Y61" s="13">
        <f t="shared" si="7"/>
        <v>0</v>
      </c>
      <c r="Z61" s="14">
        <f t="shared" si="7"/>
        <v>93.05481154940318</v>
      </c>
    </row>
    <row r="62" spans="1:26" ht="13.5">
      <c r="A62" s="38" t="s">
        <v>114</v>
      </c>
      <c r="B62" s="12">
        <f t="shared" si="7"/>
        <v>96.66394550589197</v>
      </c>
      <c r="C62" s="12">
        <f t="shared" si="7"/>
        <v>0</v>
      </c>
      <c r="D62" s="3">
        <f t="shared" si="7"/>
        <v>100.47266601192082</v>
      </c>
      <c r="E62" s="13">
        <f t="shared" si="7"/>
        <v>100.47266601192082</v>
      </c>
      <c r="F62" s="13">
        <f t="shared" si="7"/>
        <v>103.21011986269745</v>
      </c>
      <c r="G62" s="13">
        <f t="shared" si="7"/>
        <v>163.6392116176763</v>
      </c>
      <c r="H62" s="13">
        <f t="shared" si="7"/>
        <v>132.62015993969587</v>
      </c>
      <c r="I62" s="13">
        <f t="shared" si="7"/>
        <v>130.32057407793542</v>
      </c>
      <c r="J62" s="13">
        <f t="shared" si="7"/>
        <v>88.58287195427262</v>
      </c>
      <c r="K62" s="13">
        <f t="shared" si="7"/>
        <v>153.4906620145403</v>
      </c>
      <c r="L62" s="13">
        <f t="shared" si="7"/>
        <v>72.0742811496349</v>
      </c>
      <c r="M62" s="13">
        <f t="shared" si="7"/>
        <v>95.00506320608928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111.89946793965746</v>
      </c>
      <c r="W62" s="13">
        <f t="shared" si="7"/>
        <v>95.09679027780177</v>
      </c>
      <c r="X62" s="13">
        <f t="shared" si="7"/>
        <v>0</v>
      </c>
      <c r="Y62" s="13">
        <f t="shared" si="7"/>
        <v>0</v>
      </c>
      <c r="Z62" s="14">
        <f t="shared" si="7"/>
        <v>100.47266601192082</v>
      </c>
    </row>
    <row r="63" spans="1:26" ht="13.5">
      <c r="A63" s="38" t="s">
        <v>115</v>
      </c>
      <c r="B63" s="12">
        <f t="shared" si="7"/>
        <v>80.79219358153115</v>
      </c>
      <c r="C63" s="12">
        <f t="shared" si="7"/>
        <v>0</v>
      </c>
      <c r="D63" s="3">
        <f t="shared" si="7"/>
        <v>103.9652161271379</v>
      </c>
      <c r="E63" s="13">
        <f t="shared" si="7"/>
        <v>103.9652161271379</v>
      </c>
      <c r="F63" s="13">
        <f t="shared" si="7"/>
        <v>5.268684612197458</v>
      </c>
      <c r="G63" s="13">
        <f t="shared" si="7"/>
        <v>21915.994497936725</v>
      </c>
      <c r="H63" s="13">
        <f t="shared" si="7"/>
        <v>22050.447157632785</v>
      </c>
      <c r="I63" s="13">
        <f t="shared" si="7"/>
        <v>33.30955140216593</v>
      </c>
      <c r="J63" s="13">
        <f t="shared" si="7"/>
        <v>10545.594907068637</v>
      </c>
      <c r="K63" s="13">
        <f t="shared" si="7"/>
        <v>3808.2153690596565</v>
      </c>
      <c r="L63" s="13">
        <f t="shared" si="7"/>
        <v>1.0637003451742841</v>
      </c>
      <c r="M63" s="13">
        <f t="shared" si="7"/>
        <v>1362.407812172931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44.445980818626666</v>
      </c>
      <c r="W63" s="13">
        <f t="shared" si="7"/>
        <v>131.24676005363725</v>
      </c>
      <c r="X63" s="13">
        <f t="shared" si="7"/>
        <v>0</v>
      </c>
      <c r="Y63" s="13">
        <f t="shared" si="7"/>
        <v>0</v>
      </c>
      <c r="Z63" s="14">
        <f t="shared" si="7"/>
        <v>103.9652161271379</v>
      </c>
    </row>
    <row r="64" spans="1:26" ht="13.5">
      <c r="A64" s="38" t="s">
        <v>116</v>
      </c>
      <c r="B64" s="12">
        <f t="shared" si="7"/>
        <v>72.97708023406354</v>
      </c>
      <c r="C64" s="12">
        <f t="shared" si="7"/>
        <v>0</v>
      </c>
      <c r="D64" s="3">
        <f t="shared" si="7"/>
        <v>108.87057983562418</v>
      </c>
      <c r="E64" s="13">
        <f t="shared" si="7"/>
        <v>108.87057983562418</v>
      </c>
      <c r="F64" s="13">
        <f t="shared" si="7"/>
        <v>4.264404690622197</v>
      </c>
      <c r="G64" s="13">
        <f t="shared" si="7"/>
        <v>0</v>
      </c>
      <c r="H64" s="13">
        <f t="shared" si="7"/>
        <v>-115306.0324825986</v>
      </c>
      <c r="I64" s="13">
        <f t="shared" si="7"/>
        <v>20.30465347209028</v>
      </c>
      <c r="J64" s="13">
        <f t="shared" si="7"/>
        <v>-8121.245588067859</v>
      </c>
      <c r="K64" s="13">
        <f t="shared" si="7"/>
        <v>-51440.47619047619</v>
      </c>
      <c r="L64" s="13">
        <f t="shared" si="7"/>
        <v>9401.14388922336</v>
      </c>
      <c r="M64" s="13">
        <f t="shared" si="7"/>
        <v>-17767.919980718245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30.893860776311556</v>
      </c>
      <c r="W64" s="13">
        <f t="shared" si="7"/>
        <v>124.58288854967495</v>
      </c>
      <c r="X64" s="13">
        <f t="shared" si="7"/>
        <v>0</v>
      </c>
      <c r="Y64" s="13">
        <f t="shared" si="7"/>
        <v>0</v>
      </c>
      <c r="Z64" s="14">
        <f t="shared" si="7"/>
        <v>108.87057983562418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100.00001882101404</v>
      </c>
      <c r="C66" s="15">
        <f t="shared" si="7"/>
        <v>0</v>
      </c>
      <c r="D66" s="4">
        <f t="shared" si="7"/>
        <v>106.91235059760955</v>
      </c>
      <c r="E66" s="16">
        <f t="shared" si="7"/>
        <v>106.91235059760955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104.22310756972111</v>
      </c>
      <c r="X66" s="16">
        <f t="shared" si="7"/>
        <v>0</v>
      </c>
      <c r="Y66" s="16">
        <f t="shared" si="7"/>
        <v>0</v>
      </c>
      <c r="Z66" s="17">
        <f t="shared" si="7"/>
        <v>106.91235059760955</v>
      </c>
    </row>
    <row r="67" spans="1:26" ht="13.5" hidden="1">
      <c r="A67" s="40" t="s">
        <v>119</v>
      </c>
      <c r="B67" s="23">
        <v>277551434</v>
      </c>
      <c r="C67" s="23"/>
      <c r="D67" s="24">
        <v>305969621</v>
      </c>
      <c r="E67" s="25">
        <v>305969621</v>
      </c>
      <c r="F67" s="25">
        <v>110582293</v>
      </c>
      <c r="G67" s="25">
        <v>17608471</v>
      </c>
      <c r="H67" s="25">
        <v>18609599</v>
      </c>
      <c r="I67" s="25">
        <v>146800363</v>
      </c>
      <c r="J67" s="25">
        <v>17200669</v>
      </c>
      <c r="K67" s="25">
        <v>15812280</v>
      </c>
      <c r="L67" s="25">
        <v>18812054</v>
      </c>
      <c r="M67" s="25">
        <v>51825003</v>
      </c>
      <c r="N67" s="25"/>
      <c r="O67" s="25"/>
      <c r="P67" s="25"/>
      <c r="Q67" s="25"/>
      <c r="R67" s="25"/>
      <c r="S67" s="25"/>
      <c r="T67" s="25"/>
      <c r="U67" s="25"/>
      <c r="V67" s="25">
        <v>198625366</v>
      </c>
      <c r="W67" s="25">
        <v>152984811</v>
      </c>
      <c r="X67" s="25"/>
      <c r="Y67" s="24"/>
      <c r="Z67" s="26">
        <v>305969621</v>
      </c>
    </row>
    <row r="68" spans="1:26" ht="13.5" hidden="1">
      <c r="A68" s="36" t="s">
        <v>31</v>
      </c>
      <c r="B68" s="18">
        <v>46850016</v>
      </c>
      <c r="C68" s="18"/>
      <c r="D68" s="19">
        <v>53367301</v>
      </c>
      <c r="E68" s="20">
        <v>53367301</v>
      </c>
      <c r="F68" s="20">
        <v>53343030</v>
      </c>
      <c r="G68" s="20">
        <v>-8513</v>
      </c>
      <c r="H68" s="20">
        <v>-4155</v>
      </c>
      <c r="I68" s="20">
        <v>53330362</v>
      </c>
      <c r="J68" s="20">
        <v>-4055</v>
      </c>
      <c r="K68" s="20">
        <v>304749</v>
      </c>
      <c r="L68" s="20">
        <v>1370</v>
      </c>
      <c r="M68" s="20">
        <v>302064</v>
      </c>
      <c r="N68" s="20"/>
      <c r="O68" s="20"/>
      <c r="P68" s="20"/>
      <c r="Q68" s="20"/>
      <c r="R68" s="20"/>
      <c r="S68" s="20"/>
      <c r="T68" s="20"/>
      <c r="U68" s="20"/>
      <c r="V68" s="20">
        <v>53632426</v>
      </c>
      <c r="W68" s="20">
        <v>26683651</v>
      </c>
      <c r="X68" s="20"/>
      <c r="Y68" s="19"/>
      <c r="Z68" s="22">
        <v>53367301</v>
      </c>
    </row>
    <row r="69" spans="1:26" ht="13.5" hidden="1">
      <c r="A69" s="37" t="s">
        <v>32</v>
      </c>
      <c r="B69" s="18">
        <v>225388208</v>
      </c>
      <c r="C69" s="18"/>
      <c r="D69" s="19">
        <v>247582320</v>
      </c>
      <c r="E69" s="20">
        <v>247582320</v>
      </c>
      <c r="F69" s="20">
        <v>56795978</v>
      </c>
      <c r="G69" s="20">
        <v>17188981</v>
      </c>
      <c r="H69" s="20">
        <v>18133734</v>
      </c>
      <c r="I69" s="20">
        <v>92118693</v>
      </c>
      <c r="J69" s="20">
        <v>16791170</v>
      </c>
      <c r="K69" s="20">
        <v>15068570</v>
      </c>
      <c r="L69" s="20">
        <v>18297476</v>
      </c>
      <c r="M69" s="20">
        <v>50157216</v>
      </c>
      <c r="N69" s="20"/>
      <c r="O69" s="20"/>
      <c r="P69" s="20"/>
      <c r="Q69" s="20"/>
      <c r="R69" s="20"/>
      <c r="S69" s="20"/>
      <c r="T69" s="20"/>
      <c r="U69" s="20"/>
      <c r="V69" s="20">
        <v>142275909</v>
      </c>
      <c r="W69" s="20">
        <v>123791160</v>
      </c>
      <c r="X69" s="20"/>
      <c r="Y69" s="19"/>
      <c r="Z69" s="22">
        <v>247582320</v>
      </c>
    </row>
    <row r="70" spans="1:26" ht="13.5" hidden="1">
      <c r="A70" s="38" t="s">
        <v>113</v>
      </c>
      <c r="B70" s="18">
        <v>162138924</v>
      </c>
      <c r="C70" s="18"/>
      <c r="D70" s="19">
        <v>167255188</v>
      </c>
      <c r="E70" s="20">
        <v>167255188</v>
      </c>
      <c r="F70" s="20">
        <v>14777156</v>
      </c>
      <c r="G70" s="20">
        <v>14313918</v>
      </c>
      <c r="H70" s="20">
        <v>14831747</v>
      </c>
      <c r="I70" s="20">
        <v>43922821</v>
      </c>
      <c r="J70" s="20">
        <v>12750018</v>
      </c>
      <c r="K70" s="20">
        <v>12800898</v>
      </c>
      <c r="L70" s="20">
        <v>13574143</v>
      </c>
      <c r="M70" s="20">
        <v>39125059</v>
      </c>
      <c r="N70" s="20"/>
      <c r="O70" s="20"/>
      <c r="P70" s="20"/>
      <c r="Q70" s="20"/>
      <c r="R70" s="20"/>
      <c r="S70" s="20"/>
      <c r="T70" s="20"/>
      <c r="U70" s="20"/>
      <c r="V70" s="20">
        <v>83047880</v>
      </c>
      <c r="W70" s="20">
        <v>83627594</v>
      </c>
      <c r="X70" s="20"/>
      <c r="Y70" s="19"/>
      <c r="Z70" s="22">
        <v>167255188</v>
      </c>
    </row>
    <row r="71" spans="1:26" ht="13.5" hidden="1">
      <c r="A71" s="38" t="s">
        <v>114</v>
      </c>
      <c r="B71" s="18">
        <v>42430422</v>
      </c>
      <c r="C71" s="18"/>
      <c r="D71" s="19">
        <v>40384118</v>
      </c>
      <c r="E71" s="20">
        <v>40384118</v>
      </c>
      <c r="F71" s="20">
        <v>3790170</v>
      </c>
      <c r="G71" s="20">
        <v>2856888</v>
      </c>
      <c r="H71" s="20">
        <v>3289990</v>
      </c>
      <c r="I71" s="20">
        <v>9937048</v>
      </c>
      <c r="J71" s="20">
        <v>4036269</v>
      </c>
      <c r="K71" s="20">
        <v>2233244</v>
      </c>
      <c r="L71" s="20">
        <v>4565519</v>
      </c>
      <c r="M71" s="20">
        <v>10835032</v>
      </c>
      <c r="N71" s="20"/>
      <c r="O71" s="20"/>
      <c r="P71" s="20"/>
      <c r="Q71" s="20"/>
      <c r="R71" s="20"/>
      <c r="S71" s="20"/>
      <c r="T71" s="20"/>
      <c r="U71" s="20"/>
      <c r="V71" s="20">
        <v>20772080</v>
      </c>
      <c r="W71" s="20">
        <v>20192059</v>
      </c>
      <c r="X71" s="20"/>
      <c r="Y71" s="19"/>
      <c r="Z71" s="22">
        <v>40384118</v>
      </c>
    </row>
    <row r="72" spans="1:26" ht="13.5" hidden="1">
      <c r="A72" s="38" t="s">
        <v>115</v>
      </c>
      <c r="B72" s="18">
        <v>23083979</v>
      </c>
      <c r="C72" s="18"/>
      <c r="D72" s="19">
        <v>26138550</v>
      </c>
      <c r="E72" s="20">
        <v>26138550</v>
      </c>
      <c r="F72" s="20">
        <v>24280140</v>
      </c>
      <c r="G72" s="20">
        <v>18175</v>
      </c>
      <c r="H72" s="20">
        <v>12859</v>
      </c>
      <c r="I72" s="20">
        <v>24311174</v>
      </c>
      <c r="J72" s="20">
        <v>13666</v>
      </c>
      <c r="K72" s="20">
        <v>35604</v>
      </c>
      <c r="L72" s="20">
        <v>156153</v>
      </c>
      <c r="M72" s="20">
        <v>205423</v>
      </c>
      <c r="N72" s="20"/>
      <c r="O72" s="20"/>
      <c r="P72" s="20"/>
      <c r="Q72" s="20"/>
      <c r="R72" s="20"/>
      <c r="S72" s="20"/>
      <c r="T72" s="20"/>
      <c r="U72" s="20"/>
      <c r="V72" s="20">
        <v>24516597</v>
      </c>
      <c r="W72" s="20">
        <v>13069275</v>
      </c>
      <c r="X72" s="20"/>
      <c r="Y72" s="19"/>
      <c r="Z72" s="22">
        <v>26138550</v>
      </c>
    </row>
    <row r="73" spans="1:26" ht="13.5" hidden="1">
      <c r="A73" s="38" t="s">
        <v>116</v>
      </c>
      <c r="B73" s="18">
        <v>12766448</v>
      </c>
      <c r="C73" s="18"/>
      <c r="D73" s="19">
        <v>13804464</v>
      </c>
      <c r="E73" s="20">
        <v>13804464</v>
      </c>
      <c r="F73" s="20">
        <v>13948512</v>
      </c>
      <c r="G73" s="20"/>
      <c r="H73" s="20">
        <v>-862</v>
      </c>
      <c r="I73" s="20">
        <v>13947650</v>
      </c>
      <c r="J73" s="20">
        <v>-8783</v>
      </c>
      <c r="K73" s="20">
        <v>-1176</v>
      </c>
      <c r="L73" s="20">
        <v>1661</v>
      </c>
      <c r="M73" s="20">
        <v>-8298</v>
      </c>
      <c r="N73" s="20"/>
      <c r="O73" s="20"/>
      <c r="P73" s="20"/>
      <c r="Q73" s="20"/>
      <c r="R73" s="20"/>
      <c r="S73" s="20"/>
      <c r="T73" s="20"/>
      <c r="U73" s="20"/>
      <c r="V73" s="20">
        <v>13939352</v>
      </c>
      <c r="W73" s="20">
        <v>6902232</v>
      </c>
      <c r="X73" s="20"/>
      <c r="Y73" s="19"/>
      <c r="Z73" s="22">
        <v>13804464</v>
      </c>
    </row>
    <row r="74" spans="1:26" ht="13.5" hidden="1">
      <c r="A74" s="38" t="s">
        <v>117</v>
      </c>
      <c r="B74" s="18">
        <v>-15031565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5313210</v>
      </c>
      <c r="C75" s="27"/>
      <c r="D75" s="28">
        <v>5020000</v>
      </c>
      <c r="E75" s="29">
        <v>5020000</v>
      </c>
      <c r="F75" s="29">
        <v>443285</v>
      </c>
      <c r="G75" s="29">
        <v>428003</v>
      </c>
      <c r="H75" s="29">
        <v>480020</v>
      </c>
      <c r="I75" s="29">
        <v>1351308</v>
      </c>
      <c r="J75" s="29">
        <v>413554</v>
      </c>
      <c r="K75" s="29">
        <v>438961</v>
      </c>
      <c r="L75" s="29">
        <v>513208</v>
      </c>
      <c r="M75" s="29">
        <v>1365723</v>
      </c>
      <c r="N75" s="29"/>
      <c r="O75" s="29"/>
      <c r="P75" s="29"/>
      <c r="Q75" s="29"/>
      <c r="R75" s="29"/>
      <c r="S75" s="29"/>
      <c r="T75" s="29"/>
      <c r="U75" s="29"/>
      <c r="V75" s="29">
        <v>2717031</v>
      </c>
      <c r="W75" s="29">
        <v>2510000</v>
      </c>
      <c r="X75" s="29"/>
      <c r="Y75" s="28"/>
      <c r="Z75" s="30">
        <v>5020000</v>
      </c>
    </row>
    <row r="76" spans="1:26" ht="13.5" hidden="1">
      <c r="A76" s="41" t="s">
        <v>120</v>
      </c>
      <c r="B76" s="31">
        <v>277551435</v>
      </c>
      <c r="C76" s="31"/>
      <c r="D76" s="32">
        <v>296138000</v>
      </c>
      <c r="E76" s="33">
        <v>296138000</v>
      </c>
      <c r="F76" s="33">
        <v>23316026</v>
      </c>
      <c r="G76" s="33">
        <v>28073041</v>
      </c>
      <c r="H76" s="33">
        <v>33708201</v>
      </c>
      <c r="I76" s="33">
        <v>85097268</v>
      </c>
      <c r="J76" s="33">
        <v>18357553</v>
      </c>
      <c r="K76" s="33">
        <v>19456961</v>
      </c>
      <c r="L76" s="33">
        <v>17369208</v>
      </c>
      <c r="M76" s="33">
        <v>55183722</v>
      </c>
      <c r="N76" s="33"/>
      <c r="O76" s="33"/>
      <c r="P76" s="33"/>
      <c r="Q76" s="33"/>
      <c r="R76" s="33"/>
      <c r="S76" s="33"/>
      <c r="T76" s="33"/>
      <c r="U76" s="33"/>
      <c r="V76" s="33">
        <v>140280990</v>
      </c>
      <c r="W76" s="33">
        <v>156300000</v>
      </c>
      <c r="X76" s="33"/>
      <c r="Y76" s="32"/>
      <c r="Z76" s="34">
        <v>296138000</v>
      </c>
    </row>
    <row r="77" spans="1:26" ht="13.5" hidden="1">
      <c r="A77" s="36" t="s">
        <v>31</v>
      </c>
      <c r="B77" s="18">
        <v>46850016</v>
      </c>
      <c r="C77" s="18"/>
      <c r="D77" s="19">
        <v>52353000</v>
      </c>
      <c r="E77" s="20">
        <v>52353000</v>
      </c>
      <c r="F77" s="20">
        <v>2961696</v>
      </c>
      <c r="G77" s="20">
        <v>6657903</v>
      </c>
      <c r="H77" s="20">
        <v>8343664</v>
      </c>
      <c r="I77" s="20">
        <v>17963263</v>
      </c>
      <c r="J77" s="20">
        <v>1679247</v>
      </c>
      <c r="K77" s="20">
        <v>2968277</v>
      </c>
      <c r="L77" s="20">
        <v>2833478</v>
      </c>
      <c r="M77" s="20">
        <v>7481002</v>
      </c>
      <c r="N77" s="20"/>
      <c r="O77" s="20"/>
      <c r="P77" s="20"/>
      <c r="Q77" s="20"/>
      <c r="R77" s="20"/>
      <c r="S77" s="20"/>
      <c r="T77" s="20"/>
      <c r="U77" s="20"/>
      <c r="V77" s="20">
        <v>25444265</v>
      </c>
      <c r="W77" s="20">
        <v>29764000</v>
      </c>
      <c r="X77" s="20"/>
      <c r="Y77" s="19"/>
      <c r="Z77" s="22">
        <v>52353000</v>
      </c>
    </row>
    <row r="78" spans="1:26" ht="13.5" hidden="1">
      <c r="A78" s="37" t="s">
        <v>32</v>
      </c>
      <c r="B78" s="18">
        <v>225388208</v>
      </c>
      <c r="C78" s="18"/>
      <c r="D78" s="19">
        <v>238418000</v>
      </c>
      <c r="E78" s="20">
        <v>238418000</v>
      </c>
      <c r="F78" s="20">
        <v>19911045</v>
      </c>
      <c r="G78" s="20">
        <v>20987135</v>
      </c>
      <c r="H78" s="20">
        <v>24884517</v>
      </c>
      <c r="I78" s="20">
        <v>65782697</v>
      </c>
      <c r="J78" s="20">
        <v>16264752</v>
      </c>
      <c r="K78" s="20">
        <v>16049723</v>
      </c>
      <c r="L78" s="20">
        <v>14022522</v>
      </c>
      <c r="M78" s="20">
        <v>46336997</v>
      </c>
      <c r="N78" s="20"/>
      <c r="O78" s="20"/>
      <c r="P78" s="20"/>
      <c r="Q78" s="20"/>
      <c r="R78" s="20"/>
      <c r="S78" s="20"/>
      <c r="T78" s="20"/>
      <c r="U78" s="20"/>
      <c r="V78" s="20">
        <v>112119694</v>
      </c>
      <c r="W78" s="20">
        <v>123920000</v>
      </c>
      <c r="X78" s="20"/>
      <c r="Y78" s="19"/>
      <c r="Z78" s="22">
        <v>238418000</v>
      </c>
    </row>
    <row r="79" spans="1:26" ht="13.5" hidden="1">
      <c r="A79" s="38" t="s">
        <v>113</v>
      </c>
      <c r="B79" s="18">
        <v>156406654</v>
      </c>
      <c r="C79" s="18"/>
      <c r="D79" s="19">
        <v>155639000</v>
      </c>
      <c r="E79" s="20">
        <v>155639000</v>
      </c>
      <c r="F79" s="20">
        <v>14125141</v>
      </c>
      <c r="G79" s="20">
        <v>11085651</v>
      </c>
      <c r="H79" s="20">
        <v>16691922</v>
      </c>
      <c r="I79" s="20">
        <v>41902714</v>
      </c>
      <c r="J79" s="20">
        <v>10534859</v>
      </c>
      <c r="K79" s="20">
        <v>10661085</v>
      </c>
      <c r="L79" s="20">
        <v>10574143</v>
      </c>
      <c r="M79" s="20">
        <v>31770087</v>
      </c>
      <c r="N79" s="20"/>
      <c r="O79" s="20"/>
      <c r="P79" s="20"/>
      <c r="Q79" s="20"/>
      <c r="R79" s="20"/>
      <c r="S79" s="20"/>
      <c r="T79" s="20"/>
      <c r="U79" s="20"/>
      <c r="V79" s="20">
        <v>73672801</v>
      </c>
      <c r="W79" s="20">
        <v>78966000</v>
      </c>
      <c r="X79" s="20"/>
      <c r="Y79" s="19"/>
      <c r="Z79" s="22">
        <v>155639000</v>
      </c>
    </row>
    <row r="80" spans="1:26" ht="13.5" hidden="1">
      <c r="A80" s="38" t="s">
        <v>114</v>
      </c>
      <c r="B80" s="18">
        <v>41014920</v>
      </c>
      <c r="C80" s="18"/>
      <c r="D80" s="19">
        <v>40575000</v>
      </c>
      <c r="E80" s="20">
        <v>40575000</v>
      </c>
      <c r="F80" s="20">
        <v>3911839</v>
      </c>
      <c r="G80" s="20">
        <v>4674989</v>
      </c>
      <c r="H80" s="20">
        <v>4363190</v>
      </c>
      <c r="I80" s="20">
        <v>12950018</v>
      </c>
      <c r="J80" s="20">
        <v>3575443</v>
      </c>
      <c r="K80" s="20">
        <v>3427821</v>
      </c>
      <c r="L80" s="20">
        <v>3290565</v>
      </c>
      <c r="M80" s="20">
        <v>10293829</v>
      </c>
      <c r="N80" s="20"/>
      <c r="O80" s="20"/>
      <c r="P80" s="20"/>
      <c r="Q80" s="20"/>
      <c r="R80" s="20"/>
      <c r="S80" s="20"/>
      <c r="T80" s="20"/>
      <c r="U80" s="20"/>
      <c r="V80" s="20">
        <v>23243847</v>
      </c>
      <c r="W80" s="20">
        <v>19202000</v>
      </c>
      <c r="X80" s="20"/>
      <c r="Y80" s="19"/>
      <c r="Z80" s="22">
        <v>40575000</v>
      </c>
    </row>
    <row r="81" spans="1:26" ht="13.5" hidden="1">
      <c r="A81" s="38" t="s">
        <v>115</v>
      </c>
      <c r="B81" s="18">
        <v>18650053</v>
      </c>
      <c r="C81" s="18"/>
      <c r="D81" s="19">
        <v>27175000</v>
      </c>
      <c r="E81" s="20">
        <v>27175000</v>
      </c>
      <c r="F81" s="20">
        <v>1279244</v>
      </c>
      <c r="G81" s="20">
        <v>3983232</v>
      </c>
      <c r="H81" s="20">
        <v>2835467</v>
      </c>
      <c r="I81" s="20">
        <v>8097943</v>
      </c>
      <c r="J81" s="20">
        <v>1441161</v>
      </c>
      <c r="K81" s="20">
        <v>1355877</v>
      </c>
      <c r="L81" s="20">
        <v>1661</v>
      </c>
      <c r="M81" s="20">
        <v>2798699</v>
      </c>
      <c r="N81" s="20"/>
      <c r="O81" s="20"/>
      <c r="P81" s="20"/>
      <c r="Q81" s="20"/>
      <c r="R81" s="20"/>
      <c r="S81" s="20"/>
      <c r="T81" s="20"/>
      <c r="U81" s="20"/>
      <c r="V81" s="20">
        <v>10896642</v>
      </c>
      <c r="W81" s="20">
        <v>17153000</v>
      </c>
      <c r="X81" s="20"/>
      <c r="Y81" s="19"/>
      <c r="Z81" s="22">
        <v>27175000</v>
      </c>
    </row>
    <row r="82" spans="1:26" ht="13.5" hidden="1">
      <c r="A82" s="38" t="s">
        <v>116</v>
      </c>
      <c r="B82" s="18">
        <v>9316581</v>
      </c>
      <c r="C82" s="18"/>
      <c r="D82" s="19">
        <v>15029000</v>
      </c>
      <c r="E82" s="20">
        <v>15029000</v>
      </c>
      <c r="F82" s="20">
        <v>594821</v>
      </c>
      <c r="G82" s="20">
        <v>1243263</v>
      </c>
      <c r="H82" s="20">
        <v>993938</v>
      </c>
      <c r="I82" s="20">
        <v>2832022</v>
      </c>
      <c r="J82" s="20">
        <v>713289</v>
      </c>
      <c r="K82" s="20">
        <v>604940</v>
      </c>
      <c r="L82" s="20">
        <v>156153</v>
      </c>
      <c r="M82" s="20">
        <v>1474382</v>
      </c>
      <c r="N82" s="20"/>
      <c r="O82" s="20"/>
      <c r="P82" s="20"/>
      <c r="Q82" s="20"/>
      <c r="R82" s="20"/>
      <c r="S82" s="20"/>
      <c r="T82" s="20"/>
      <c r="U82" s="20"/>
      <c r="V82" s="20">
        <v>4306404</v>
      </c>
      <c r="W82" s="20">
        <v>8599000</v>
      </c>
      <c r="X82" s="20"/>
      <c r="Y82" s="19"/>
      <c r="Z82" s="22">
        <v>15029000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5313211</v>
      </c>
      <c r="C84" s="27"/>
      <c r="D84" s="28">
        <v>5367000</v>
      </c>
      <c r="E84" s="29">
        <v>5367000</v>
      </c>
      <c r="F84" s="29">
        <v>443285</v>
      </c>
      <c r="G84" s="29">
        <v>428003</v>
      </c>
      <c r="H84" s="29">
        <v>480020</v>
      </c>
      <c r="I84" s="29">
        <v>1351308</v>
      </c>
      <c r="J84" s="29">
        <v>413554</v>
      </c>
      <c r="K84" s="29">
        <v>438961</v>
      </c>
      <c r="L84" s="29">
        <v>513208</v>
      </c>
      <c r="M84" s="29">
        <v>1365723</v>
      </c>
      <c r="N84" s="29"/>
      <c r="O84" s="29"/>
      <c r="P84" s="29"/>
      <c r="Q84" s="29"/>
      <c r="R84" s="29"/>
      <c r="S84" s="29"/>
      <c r="T84" s="29"/>
      <c r="U84" s="29"/>
      <c r="V84" s="29">
        <v>2717031</v>
      </c>
      <c r="W84" s="29">
        <v>2616000</v>
      </c>
      <c r="X84" s="29"/>
      <c r="Y84" s="28"/>
      <c r="Z84" s="30">
        <v>5367000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87354681</v>
      </c>
      <c r="C5" s="18">
        <v>0</v>
      </c>
      <c r="D5" s="63">
        <v>93747001</v>
      </c>
      <c r="E5" s="64">
        <v>93747001</v>
      </c>
      <c r="F5" s="64">
        <v>96186156</v>
      </c>
      <c r="G5" s="64">
        <v>284990</v>
      </c>
      <c r="H5" s="64">
        <v>252902</v>
      </c>
      <c r="I5" s="64">
        <v>96724048</v>
      </c>
      <c r="J5" s="64">
        <v>197268</v>
      </c>
      <c r="K5" s="64">
        <v>17270</v>
      </c>
      <c r="L5" s="64">
        <v>217515</v>
      </c>
      <c r="M5" s="64">
        <v>432053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97156101</v>
      </c>
      <c r="W5" s="64">
        <v>46873501</v>
      </c>
      <c r="X5" s="64">
        <v>50282600</v>
      </c>
      <c r="Y5" s="65">
        <v>107.27</v>
      </c>
      <c r="Z5" s="66">
        <v>93747001</v>
      </c>
    </row>
    <row r="6" spans="1:26" ht="13.5">
      <c r="A6" s="62" t="s">
        <v>32</v>
      </c>
      <c r="B6" s="18">
        <v>179972723</v>
      </c>
      <c r="C6" s="18">
        <v>0</v>
      </c>
      <c r="D6" s="63">
        <v>192922602</v>
      </c>
      <c r="E6" s="64">
        <v>192922602</v>
      </c>
      <c r="F6" s="64">
        <v>70843507</v>
      </c>
      <c r="G6" s="64">
        <v>10405175</v>
      </c>
      <c r="H6" s="64">
        <v>11588963</v>
      </c>
      <c r="I6" s="64">
        <v>92837645</v>
      </c>
      <c r="J6" s="64">
        <v>9572205</v>
      </c>
      <c r="K6" s="64">
        <v>10636254</v>
      </c>
      <c r="L6" s="64">
        <v>10450038</v>
      </c>
      <c r="M6" s="64">
        <v>30658497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123496142</v>
      </c>
      <c r="W6" s="64">
        <v>96461301</v>
      </c>
      <c r="X6" s="64">
        <v>27034841</v>
      </c>
      <c r="Y6" s="65">
        <v>28.03</v>
      </c>
      <c r="Z6" s="66">
        <v>192922602</v>
      </c>
    </row>
    <row r="7" spans="1:26" ht="13.5">
      <c r="A7" s="62" t="s">
        <v>33</v>
      </c>
      <c r="B7" s="18">
        <v>2844201</v>
      </c>
      <c r="C7" s="18">
        <v>0</v>
      </c>
      <c r="D7" s="63">
        <v>1770000</v>
      </c>
      <c r="E7" s="64">
        <v>1770000</v>
      </c>
      <c r="F7" s="64">
        <v>2573</v>
      </c>
      <c r="G7" s="64">
        <v>271058</v>
      </c>
      <c r="H7" s="64">
        <v>153031</v>
      </c>
      <c r="I7" s="64">
        <v>426662</v>
      </c>
      <c r="J7" s="64">
        <v>284751</v>
      </c>
      <c r="K7" s="64">
        <v>103925</v>
      </c>
      <c r="L7" s="64">
        <v>65527</v>
      </c>
      <c r="M7" s="64">
        <v>454203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880865</v>
      </c>
      <c r="W7" s="64">
        <v>885000</v>
      </c>
      <c r="X7" s="64">
        <v>-4135</v>
      </c>
      <c r="Y7" s="65">
        <v>-0.47</v>
      </c>
      <c r="Z7" s="66">
        <v>1770000</v>
      </c>
    </row>
    <row r="8" spans="1:26" ht="13.5">
      <c r="A8" s="62" t="s">
        <v>34</v>
      </c>
      <c r="B8" s="18">
        <v>65905066</v>
      </c>
      <c r="C8" s="18">
        <v>0</v>
      </c>
      <c r="D8" s="63">
        <v>102051500</v>
      </c>
      <c r="E8" s="64">
        <v>102497173</v>
      </c>
      <c r="F8" s="64">
        <v>14249000</v>
      </c>
      <c r="G8" s="64">
        <v>890000</v>
      </c>
      <c r="H8" s="64">
        <v>14406112</v>
      </c>
      <c r="I8" s="64">
        <v>29545112</v>
      </c>
      <c r="J8" s="64">
        <v>4015475</v>
      </c>
      <c r="K8" s="64">
        <v>9953723</v>
      </c>
      <c r="L8" s="64">
        <v>4063557</v>
      </c>
      <c r="M8" s="64">
        <v>18032755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47577867</v>
      </c>
      <c r="W8" s="64">
        <v>51248587</v>
      </c>
      <c r="X8" s="64">
        <v>-3670720</v>
      </c>
      <c r="Y8" s="65">
        <v>-7.16</v>
      </c>
      <c r="Z8" s="66">
        <v>102497173</v>
      </c>
    </row>
    <row r="9" spans="1:26" ht="13.5">
      <c r="A9" s="62" t="s">
        <v>35</v>
      </c>
      <c r="B9" s="18">
        <v>21660616</v>
      </c>
      <c r="C9" s="18">
        <v>0</v>
      </c>
      <c r="D9" s="63">
        <v>13056455</v>
      </c>
      <c r="E9" s="64">
        <v>13606460</v>
      </c>
      <c r="F9" s="64">
        <v>1323076</v>
      </c>
      <c r="G9" s="64">
        <v>1488750</v>
      </c>
      <c r="H9" s="64">
        <v>1734816</v>
      </c>
      <c r="I9" s="64">
        <v>4546642</v>
      </c>
      <c r="J9" s="64">
        <v>1563721</v>
      </c>
      <c r="K9" s="64">
        <v>2046626</v>
      </c>
      <c r="L9" s="64">
        <v>1541882</v>
      </c>
      <c r="M9" s="64">
        <v>5152229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9698871</v>
      </c>
      <c r="W9" s="64">
        <v>6803230</v>
      </c>
      <c r="X9" s="64">
        <v>2895641</v>
      </c>
      <c r="Y9" s="65">
        <v>42.56</v>
      </c>
      <c r="Z9" s="66">
        <v>13606460</v>
      </c>
    </row>
    <row r="10" spans="1:26" ht="25.5">
      <c r="A10" s="67" t="s">
        <v>105</v>
      </c>
      <c r="B10" s="68">
        <f>SUM(B5:B9)</f>
        <v>357737287</v>
      </c>
      <c r="C10" s="68">
        <f>SUM(C5:C9)</f>
        <v>0</v>
      </c>
      <c r="D10" s="69">
        <f aca="true" t="shared" si="0" ref="D10:Z10">SUM(D5:D9)</f>
        <v>403547558</v>
      </c>
      <c r="E10" s="70">
        <f t="shared" si="0"/>
        <v>404543236</v>
      </c>
      <c r="F10" s="70">
        <f t="shared" si="0"/>
        <v>182604312</v>
      </c>
      <c r="G10" s="70">
        <f t="shared" si="0"/>
        <v>13339973</v>
      </c>
      <c r="H10" s="70">
        <f t="shared" si="0"/>
        <v>28135824</v>
      </c>
      <c r="I10" s="70">
        <f t="shared" si="0"/>
        <v>224080109</v>
      </c>
      <c r="J10" s="70">
        <f t="shared" si="0"/>
        <v>15633420</v>
      </c>
      <c r="K10" s="70">
        <f t="shared" si="0"/>
        <v>22757798</v>
      </c>
      <c r="L10" s="70">
        <f t="shared" si="0"/>
        <v>16338519</v>
      </c>
      <c r="M10" s="70">
        <f t="shared" si="0"/>
        <v>54729737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278809846</v>
      </c>
      <c r="W10" s="70">
        <f t="shared" si="0"/>
        <v>202271619</v>
      </c>
      <c r="X10" s="70">
        <f t="shared" si="0"/>
        <v>76538227</v>
      </c>
      <c r="Y10" s="71">
        <f>+IF(W10&lt;&gt;0,(X10/W10)*100,0)</f>
        <v>37.83933078619398</v>
      </c>
      <c r="Z10" s="72">
        <f t="shared" si="0"/>
        <v>404543236</v>
      </c>
    </row>
    <row r="11" spans="1:26" ht="13.5">
      <c r="A11" s="62" t="s">
        <v>36</v>
      </c>
      <c r="B11" s="18">
        <v>106926475</v>
      </c>
      <c r="C11" s="18">
        <v>0</v>
      </c>
      <c r="D11" s="63">
        <v>127523721</v>
      </c>
      <c r="E11" s="64">
        <v>128083721</v>
      </c>
      <c r="F11" s="64">
        <v>8999882</v>
      </c>
      <c r="G11" s="64">
        <v>9638591</v>
      </c>
      <c r="H11" s="64">
        <v>9833925</v>
      </c>
      <c r="I11" s="64">
        <v>28472398</v>
      </c>
      <c r="J11" s="64">
        <v>9400319</v>
      </c>
      <c r="K11" s="64">
        <v>13955488</v>
      </c>
      <c r="L11" s="64">
        <v>10654940</v>
      </c>
      <c r="M11" s="64">
        <v>34010747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62483145</v>
      </c>
      <c r="W11" s="64">
        <v>64041861</v>
      </c>
      <c r="X11" s="64">
        <v>-1558716</v>
      </c>
      <c r="Y11" s="65">
        <v>-2.43</v>
      </c>
      <c r="Z11" s="66">
        <v>128083721</v>
      </c>
    </row>
    <row r="12" spans="1:26" ht="13.5">
      <c r="A12" s="62" t="s">
        <v>37</v>
      </c>
      <c r="B12" s="18">
        <v>4043480</v>
      </c>
      <c r="C12" s="18">
        <v>0</v>
      </c>
      <c r="D12" s="63">
        <v>4414555</v>
      </c>
      <c r="E12" s="64">
        <v>4414555</v>
      </c>
      <c r="F12" s="64">
        <v>332425</v>
      </c>
      <c r="G12" s="64">
        <v>332425</v>
      </c>
      <c r="H12" s="64">
        <v>387656</v>
      </c>
      <c r="I12" s="64">
        <v>1052506</v>
      </c>
      <c r="J12" s="64">
        <v>362653</v>
      </c>
      <c r="K12" s="64">
        <v>357480</v>
      </c>
      <c r="L12" s="64">
        <v>359223</v>
      </c>
      <c r="M12" s="64">
        <v>1079356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2131862</v>
      </c>
      <c r="W12" s="64">
        <v>2207278</v>
      </c>
      <c r="X12" s="64">
        <v>-75416</v>
      </c>
      <c r="Y12" s="65">
        <v>-3.42</v>
      </c>
      <c r="Z12" s="66">
        <v>4414555</v>
      </c>
    </row>
    <row r="13" spans="1:26" ht="13.5">
      <c r="A13" s="62" t="s">
        <v>106</v>
      </c>
      <c r="B13" s="18">
        <v>27207477</v>
      </c>
      <c r="C13" s="18">
        <v>0</v>
      </c>
      <c r="D13" s="63">
        <v>21095276</v>
      </c>
      <c r="E13" s="64">
        <v>21095281</v>
      </c>
      <c r="F13" s="64">
        <v>0</v>
      </c>
      <c r="G13" s="64">
        <v>3515882</v>
      </c>
      <c r="H13" s="64">
        <v>1757940</v>
      </c>
      <c r="I13" s="64">
        <v>5273822</v>
      </c>
      <c r="J13" s="64">
        <v>1757940</v>
      </c>
      <c r="K13" s="64">
        <v>1757940</v>
      </c>
      <c r="L13" s="64">
        <v>1757940</v>
      </c>
      <c r="M13" s="64">
        <v>5273820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10547642</v>
      </c>
      <c r="W13" s="64">
        <v>10547641</v>
      </c>
      <c r="X13" s="64">
        <v>1</v>
      </c>
      <c r="Y13" s="65">
        <v>0</v>
      </c>
      <c r="Z13" s="66">
        <v>21095281</v>
      </c>
    </row>
    <row r="14" spans="1:26" ht="13.5">
      <c r="A14" s="62" t="s">
        <v>38</v>
      </c>
      <c r="B14" s="18">
        <v>13558902</v>
      </c>
      <c r="C14" s="18">
        <v>0</v>
      </c>
      <c r="D14" s="63">
        <v>13844980</v>
      </c>
      <c r="E14" s="64">
        <v>13844980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808202</v>
      </c>
      <c r="L14" s="64">
        <v>6203828</v>
      </c>
      <c r="M14" s="64">
        <v>7012030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7012030</v>
      </c>
      <c r="W14" s="64">
        <v>6922490</v>
      </c>
      <c r="X14" s="64">
        <v>89540</v>
      </c>
      <c r="Y14" s="65">
        <v>1.29</v>
      </c>
      <c r="Z14" s="66">
        <v>13844980</v>
      </c>
    </row>
    <row r="15" spans="1:26" ht="13.5">
      <c r="A15" s="62" t="s">
        <v>39</v>
      </c>
      <c r="B15" s="18">
        <v>73034423</v>
      </c>
      <c r="C15" s="18">
        <v>0</v>
      </c>
      <c r="D15" s="63">
        <v>80710057</v>
      </c>
      <c r="E15" s="64">
        <v>80710057</v>
      </c>
      <c r="F15" s="64">
        <v>1274574</v>
      </c>
      <c r="G15" s="64">
        <v>9570668</v>
      </c>
      <c r="H15" s="64">
        <v>8709645</v>
      </c>
      <c r="I15" s="64">
        <v>19554887</v>
      </c>
      <c r="J15" s="64">
        <v>5508749</v>
      </c>
      <c r="K15" s="64">
        <v>5259812</v>
      </c>
      <c r="L15" s="64">
        <v>5283762</v>
      </c>
      <c r="M15" s="64">
        <v>16052323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35607210</v>
      </c>
      <c r="W15" s="64">
        <v>40355029</v>
      </c>
      <c r="X15" s="64">
        <v>-4747819</v>
      </c>
      <c r="Y15" s="65">
        <v>-11.77</v>
      </c>
      <c r="Z15" s="66">
        <v>80710057</v>
      </c>
    </row>
    <row r="16" spans="1:26" ht="13.5">
      <c r="A16" s="73" t="s">
        <v>40</v>
      </c>
      <c r="B16" s="18">
        <v>2331932</v>
      </c>
      <c r="C16" s="18">
        <v>0</v>
      </c>
      <c r="D16" s="63">
        <v>2630000</v>
      </c>
      <c r="E16" s="64">
        <v>2630000</v>
      </c>
      <c r="F16" s="64">
        <v>43900</v>
      </c>
      <c r="G16" s="64">
        <v>662281</v>
      </c>
      <c r="H16" s="64">
        <v>17815</v>
      </c>
      <c r="I16" s="64">
        <v>723996</v>
      </c>
      <c r="J16" s="64">
        <v>28821</v>
      </c>
      <c r="K16" s="64">
        <v>607465</v>
      </c>
      <c r="L16" s="64">
        <v>78141</v>
      </c>
      <c r="M16" s="64">
        <v>714427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1438423</v>
      </c>
      <c r="W16" s="64">
        <v>1315000</v>
      </c>
      <c r="X16" s="64">
        <v>123423</v>
      </c>
      <c r="Y16" s="65">
        <v>9.39</v>
      </c>
      <c r="Z16" s="66">
        <v>2630000</v>
      </c>
    </row>
    <row r="17" spans="1:26" ht="13.5">
      <c r="A17" s="62" t="s">
        <v>41</v>
      </c>
      <c r="B17" s="18">
        <v>116201126</v>
      </c>
      <c r="C17" s="18">
        <v>0</v>
      </c>
      <c r="D17" s="63">
        <v>153841219</v>
      </c>
      <c r="E17" s="64">
        <v>154526899</v>
      </c>
      <c r="F17" s="64">
        <v>2347643</v>
      </c>
      <c r="G17" s="64">
        <v>7625601</v>
      </c>
      <c r="H17" s="64">
        <v>21300465</v>
      </c>
      <c r="I17" s="64">
        <v>31273709</v>
      </c>
      <c r="J17" s="64">
        <v>10391686</v>
      </c>
      <c r="K17" s="64">
        <v>6546848</v>
      </c>
      <c r="L17" s="64">
        <v>11409016</v>
      </c>
      <c r="M17" s="64">
        <v>28347550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59621259</v>
      </c>
      <c r="W17" s="64">
        <v>77263450</v>
      </c>
      <c r="X17" s="64">
        <v>-17642191</v>
      </c>
      <c r="Y17" s="65">
        <v>-22.83</v>
      </c>
      <c r="Z17" s="66">
        <v>154526899</v>
      </c>
    </row>
    <row r="18" spans="1:26" ht="13.5">
      <c r="A18" s="74" t="s">
        <v>42</v>
      </c>
      <c r="B18" s="75">
        <f>SUM(B11:B17)</f>
        <v>343303815</v>
      </c>
      <c r="C18" s="75">
        <f>SUM(C11:C17)</f>
        <v>0</v>
      </c>
      <c r="D18" s="76">
        <f aca="true" t="shared" si="1" ref="D18:Z18">SUM(D11:D17)</f>
        <v>404059808</v>
      </c>
      <c r="E18" s="77">
        <f t="shared" si="1"/>
        <v>405305493</v>
      </c>
      <c r="F18" s="77">
        <f t="shared" si="1"/>
        <v>12998424</v>
      </c>
      <c r="G18" s="77">
        <f t="shared" si="1"/>
        <v>31345448</v>
      </c>
      <c r="H18" s="77">
        <f t="shared" si="1"/>
        <v>42007446</v>
      </c>
      <c r="I18" s="77">
        <f t="shared" si="1"/>
        <v>86351318</v>
      </c>
      <c r="J18" s="77">
        <f t="shared" si="1"/>
        <v>27450168</v>
      </c>
      <c r="K18" s="77">
        <f t="shared" si="1"/>
        <v>29293235</v>
      </c>
      <c r="L18" s="77">
        <f t="shared" si="1"/>
        <v>35746850</v>
      </c>
      <c r="M18" s="77">
        <f t="shared" si="1"/>
        <v>92490253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178841571</v>
      </c>
      <c r="W18" s="77">
        <f t="shared" si="1"/>
        <v>202652749</v>
      </c>
      <c r="X18" s="77">
        <f t="shared" si="1"/>
        <v>-23811178</v>
      </c>
      <c r="Y18" s="71">
        <f>+IF(W18&lt;&gt;0,(X18/W18)*100,0)</f>
        <v>-11.749743399730542</v>
      </c>
      <c r="Z18" s="78">
        <f t="shared" si="1"/>
        <v>405305493</v>
      </c>
    </row>
    <row r="19" spans="1:26" ht="13.5">
      <c r="A19" s="74" t="s">
        <v>43</v>
      </c>
      <c r="B19" s="79">
        <f>+B10-B18</f>
        <v>14433472</v>
      </c>
      <c r="C19" s="79">
        <f>+C10-C18</f>
        <v>0</v>
      </c>
      <c r="D19" s="80">
        <f aca="true" t="shared" si="2" ref="D19:Z19">+D10-D18</f>
        <v>-512250</v>
      </c>
      <c r="E19" s="81">
        <f t="shared" si="2"/>
        <v>-762257</v>
      </c>
      <c r="F19" s="81">
        <f t="shared" si="2"/>
        <v>169605888</v>
      </c>
      <c r="G19" s="81">
        <f t="shared" si="2"/>
        <v>-18005475</v>
      </c>
      <c r="H19" s="81">
        <f t="shared" si="2"/>
        <v>-13871622</v>
      </c>
      <c r="I19" s="81">
        <f t="shared" si="2"/>
        <v>137728791</v>
      </c>
      <c r="J19" s="81">
        <f t="shared" si="2"/>
        <v>-11816748</v>
      </c>
      <c r="K19" s="81">
        <f t="shared" si="2"/>
        <v>-6535437</v>
      </c>
      <c r="L19" s="81">
        <f t="shared" si="2"/>
        <v>-19408331</v>
      </c>
      <c r="M19" s="81">
        <f t="shared" si="2"/>
        <v>-37760516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99968275</v>
      </c>
      <c r="W19" s="81">
        <f>IF(E10=E18,0,W10-W18)</f>
        <v>-381130</v>
      </c>
      <c r="X19" s="81">
        <f t="shared" si="2"/>
        <v>100349405</v>
      </c>
      <c r="Y19" s="82">
        <f>+IF(W19&lt;&gt;0,(X19/W19)*100,0)</f>
        <v>-26329.442709836538</v>
      </c>
      <c r="Z19" s="83">
        <f t="shared" si="2"/>
        <v>-762257</v>
      </c>
    </row>
    <row r="20" spans="1:26" ht="13.5">
      <c r="A20" s="62" t="s">
        <v>44</v>
      </c>
      <c r="B20" s="18">
        <v>32825551</v>
      </c>
      <c r="C20" s="18">
        <v>0</v>
      </c>
      <c r="D20" s="63">
        <v>36446580</v>
      </c>
      <c r="E20" s="64">
        <v>51804532</v>
      </c>
      <c r="F20" s="64">
        <v>0</v>
      </c>
      <c r="G20" s="64">
        <v>0</v>
      </c>
      <c r="H20" s="64">
        <v>9279586</v>
      </c>
      <c r="I20" s="64">
        <v>9279586</v>
      </c>
      <c r="J20" s="64">
        <v>4037820</v>
      </c>
      <c r="K20" s="64">
        <v>4025173</v>
      </c>
      <c r="L20" s="64">
        <v>8612289</v>
      </c>
      <c r="M20" s="64">
        <v>16675282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25954868</v>
      </c>
      <c r="W20" s="64">
        <v>25902266</v>
      </c>
      <c r="X20" s="64">
        <v>52602</v>
      </c>
      <c r="Y20" s="65">
        <v>0.2</v>
      </c>
      <c r="Z20" s="66">
        <v>51804532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47259023</v>
      </c>
      <c r="C22" s="90">
        <f>SUM(C19:C21)</f>
        <v>0</v>
      </c>
      <c r="D22" s="91">
        <f aca="true" t="shared" si="3" ref="D22:Z22">SUM(D19:D21)</f>
        <v>35934330</v>
      </c>
      <c r="E22" s="92">
        <f t="shared" si="3"/>
        <v>51042275</v>
      </c>
      <c r="F22" s="92">
        <f t="shared" si="3"/>
        <v>169605888</v>
      </c>
      <c r="G22" s="92">
        <f t="shared" si="3"/>
        <v>-18005475</v>
      </c>
      <c r="H22" s="92">
        <f t="shared" si="3"/>
        <v>-4592036</v>
      </c>
      <c r="I22" s="92">
        <f t="shared" si="3"/>
        <v>147008377</v>
      </c>
      <c r="J22" s="92">
        <f t="shared" si="3"/>
        <v>-7778928</v>
      </c>
      <c r="K22" s="92">
        <f t="shared" si="3"/>
        <v>-2510264</v>
      </c>
      <c r="L22" s="92">
        <f t="shared" si="3"/>
        <v>-10796042</v>
      </c>
      <c r="M22" s="92">
        <f t="shared" si="3"/>
        <v>-21085234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125923143</v>
      </c>
      <c r="W22" s="92">
        <f t="shared" si="3"/>
        <v>25521136</v>
      </c>
      <c r="X22" s="92">
        <f t="shared" si="3"/>
        <v>100402007</v>
      </c>
      <c r="Y22" s="93">
        <f>+IF(W22&lt;&gt;0,(X22/W22)*100,0)</f>
        <v>393.40728014615024</v>
      </c>
      <c r="Z22" s="94">
        <f t="shared" si="3"/>
        <v>51042275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47259023</v>
      </c>
      <c r="C24" s="79">
        <f>SUM(C22:C23)</f>
        <v>0</v>
      </c>
      <c r="D24" s="80">
        <f aca="true" t="shared" si="4" ref="D24:Z24">SUM(D22:D23)</f>
        <v>35934330</v>
      </c>
      <c r="E24" s="81">
        <f t="shared" si="4"/>
        <v>51042275</v>
      </c>
      <c r="F24" s="81">
        <f t="shared" si="4"/>
        <v>169605888</v>
      </c>
      <c r="G24" s="81">
        <f t="shared" si="4"/>
        <v>-18005475</v>
      </c>
      <c r="H24" s="81">
        <f t="shared" si="4"/>
        <v>-4592036</v>
      </c>
      <c r="I24" s="81">
        <f t="shared" si="4"/>
        <v>147008377</v>
      </c>
      <c r="J24" s="81">
        <f t="shared" si="4"/>
        <v>-7778928</v>
      </c>
      <c r="K24" s="81">
        <f t="shared" si="4"/>
        <v>-2510264</v>
      </c>
      <c r="L24" s="81">
        <f t="shared" si="4"/>
        <v>-10796042</v>
      </c>
      <c r="M24" s="81">
        <f t="shared" si="4"/>
        <v>-21085234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125923143</v>
      </c>
      <c r="W24" s="81">
        <f t="shared" si="4"/>
        <v>25521136</v>
      </c>
      <c r="X24" s="81">
        <f t="shared" si="4"/>
        <v>100402007</v>
      </c>
      <c r="Y24" s="82">
        <f>+IF(W24&lt;&gt;0,(X24/W24)*100,0)</f>
        <v>393.40728014615024</v>
      </c>
      <c r="Z24" s="83">
        <f t="shared" si="4"/>
        <v>51042275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40273018</v>
      </c>
      <c r="C27" s="21">
        <v>0</v>
      </c>
      <c r="D27" s="103">
        <v>52161018</v>
      </c>
      <c r="E27" s="104">
        <v>70593189</v>
      </c>
      <c r="F27" s="104">
        <v>28925</v>
      </c>
      <c r="G27" s="104">
        <v>3655783</v>
      </c>
      <c r="H27" s="104">
        <v>4503448</v>
      </c>
      <c r="I27" s="104">
        <v>8188156</v>
      </c>
      <c r="J27" s="104">
        <v>6243855</v>
      </c>
      <c r="K27" s="104">
        <v>4241160</v>
      </c>
      <c r="L27" s="104">
        <v>9432166</v>
      </c>
      <c r="M27" s="104">
        <v>19917181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28105337</v>
      </c>
      <c r="W27" s="104">
        <v>35296595</v>
      </c>
      <c r="X27" s="104">
        <v>-7191258</v>
      </c>
      <c r="Y27" s="105">
        <v>-20.37</v>
      </c>
      <c r="Z27" s="106">
        <v>70593189</v>
      </c>
    </row>
    <row r="28" spans="1:26" ht="13.5">
      <c r="A28" s="107" t="s">
        <v>44</v>
      </c>
      <c r="B28" s="18">
        <v>31564597</v>
      </c>
      <c r="C28" s="18">
        <v>0</v>
      </c>
      <c r="D28" s="63">
        <v>32025518</v>
      </c>
      <c r="E28" s="64">
        <v>42990283</v>
      </c>
      <c r="F28" s="64">
        <v>28925</v>
      </c>
      <c r="G28" s="64">
        <v>3617715</v>
      </c>
      <c r="H28" s="64">
        <v>4447876</v>
      </c>
      <c r="I28" s="64">
        <v>8094516</v>
      </c>
      <c r="J28" s="64">
        <v>2568567</v>
      </c>
      <c r="K28" s="64">
        <v>3390522</v>
      </c>
      <c r="L28" s="64">
        <v>7293251</v>
      </c>
      <c r="M28" s="64">
        <v>13252340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21346856</v>
      </c>
      <c r="W28" s="64">
        <v>21495142</v>
      </c>
      <c r="X28" s="64">
        <v>-148286</v>
      </c>
      <c r="Y28" s="65">
        <v>-0.69</v>
      </c>
      <c r="Z28" s="66">
        <v>42990283</v>
      </c>
    </row>
    <row r="29" spans="1:26" ht="13.5">
      <c r="A29" s="62" t="s">
        <v>110</v>
      </c>
      <c r="B29" s="18">
        <v>141880</v>
      </c>
      <c r="C29" s="18">
        <v>0</v>
      </c>
      <c r="D29" s="63">
        <v>0</v>
      </c>
      <c r="E29" s="64">
        <v>2507122</v>
      </c>
      <c r="F29" s="64">
        <v>0</v>
      </c>
      <c r="G29" s="64">
        <v>0</v>
      </c>
      <c r="H29" s="64">
        <v>51839</v>
      </c>
      <c r="I29" s="64">
        <v>51839</v>
      </c>
      <c r="J29" s="64">
        <v>1109654</v>
      </c>
      <c r="K29" s="64">
        <v>160981</v>
      </c>
      <c r="L29" s="64">
        <v>300000</v>
      </c>
      <c r="M29" s="64">
        <v>1570635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1622474</v>
      </c>
      <c r="W29" s="64">
        <v>1253561</v>
      </c>
      <c r="X29" s="64">
        <v>368913</v>
      </c>
      <c r="Y29" s="65">
        <v>29.43</v>
      </c>
      <c r="Z29" s="66">
        <v>2507122</v>
      </c>
    </row>
    <row r="30" spans="1:26" ht="13.5">
      <c r="A30" s="62" t="s">
        <v>48</v>
      </c>
      <c r="B30" s="18">
        <v>8350184</v>
      </c>
      <c r="C30" s="18">
        <v>0</v>
      </c>
      <c r="D30" s="63">
        <v>16395000</v>
      </c>
      <c r="E30" s="64">
        <v>21355284</v>
      </c>
      <c r="F30" s="64">
        <v>0</v>
      </c>
      <c r="G30" s="64">
        <v>23736</v>
      </c>
      <c r="H30" s="64">
        <v>0</v>
      </c>
      <c r="I30" s="64">
        <v>23736</v>
      </c>
      <c r="J30" s="64">
        <v>2517450</v>
      </c>
      <c r="K30" s="64">
        <v>502858</v>
      </c>
      <c r="L30" s="64">
        <v>1646092</v>
      </c>
      <c r="M30" s="64">
        <v>4666400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4690136</v>
      </c>
      <c r="W30" s="64">
        <v>10677642</v>
      </c>
      <c r="X30" s="64">
        <v>-5987506</v>
      </c>
      <c r="Y30" s="65">
        <v>-56.08</v>
      </c>
      <c r="Z30" s="66">
        <v>21355284</v>
      </c>
    </row>
    <row r="31" spans="1:26" ht="13.5">
      <c r="A31" s="62" t="s">
        <v>49</v>
      </c>
      <c r="B31" s="18">
        <v>216353</v>
      </c>
      <c r="C31" s="18">
        <v>0</v>
      </c>
      <c r="D31" s="63">
        <v>3740500</v>
      </c>
      <c r="E31" s="64">
        <v>3740500</v>
      </c>
      <c r="F31" s="64">
        <v>0</v>
      </c>
      <c r="G31" s="64">
        <v>14332</v>
      </c>
      <c r="H31" s="64">
        <v>3733</v>
      </c>
      <c r="I31" s="64">
        <v>18065</v>
      </c>
      <c r="J31" s="64">
        <v>48184</v>
      </c>
      <c r="K31" s="64">
        <v>186799</v>
      </c>
      <c r="L31" s="64">
        <v>192823</v>
      </c>
      <c r="M31" s="64">
        <v>427806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445871</v>
      </c>
      <c r="W31" s="64">
        <v>1870250</v>
      </c>
      <c r="X31" s="64">
        <v>-1424379</v>
      </c>
      <c r="Y31" s="65">
        <v>-76.16</v>
      </c>
      <c r="Z31" s="66">
        <v>3740500</v>
      </c>
    </row>
    <row r="32" spans="1:26" ht="13.5">
      <c r="A32" s="74" t="s">
        <v>50</v>
      </c>
      <c r="B32" s="21">
        <f>SUM(B28:B31)</f>
        <v>40273014</v>
      </c>
      <c r="C32" s="21">
        <f>SUM(C28:C31)</f>
        <v>0</v>
      </c>
      <c r="D32" s="103">
        <f aca="true" t="shared" si="5" ref="D32:Z32">SUM(D28:D31)</f>
        <v>52161018</v>
      </c>
      <c r="E32" s="104">
        <f t="shared" si="5"/>
        <v>70593189</v>
      </c>
      <c r="F32" s="104">
        <f t="shared" si="5"/>
        <v>28925</v>
      </c>
      <c r="G32" s="104">
        <f t="shared" si="5"/>
        <v>3655783</v>
      </c>
      <c r="H32" s="104">
        <f t="shared" si="5"/>
        <v>4503448</v>
      </c>
      <c r="I32" s="104">
        <f t="shared" si="5"/>
        <v>8188156</v>
      </c>
      <c r="J32" s="104">
        <f t="shared" si="5"/>
        <v>6243855</v>
      </c>
      <c r="K32" s="104">
        <f t="shared" si="5"/>
        <v>4241160</v>
      </c>
      <c r="L32" s="104">
        <f t="shared" si="5"/>
        <v>9432166</v>
      </c>
      <c r="M32" s="104">
        <f t="shared" si="5"/>
        <v>19917181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28105337</v>
      </c>
      <c r="W32" s="104">
        <f t="shared" si="5"/>
        <v>35296595</v>
      </c>
      <c r="X32" s="104">
        <f t="shared" si="5"/>
        <v>-7191258</v>
      </c>
      <c r="Y32" s="105">
        <f>+IF(W32&lt;&gt;0,(X32/W32)*100,0)</f>
        <v>-20.373800928956463</v>
      </c>
      <c r="Z32" s="106">
        <f t="shared" si="5"/>
        <v>70593189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91462354</v>
      </c>
      <c r="C35" s="18">
        <v>0</v>
      </c>
      <c r="D35" s="63">
        <v>64187936</v>
      </c>
      <c r="E35" s="64">
        <v>64187935</v>
      </c>
      <c r="F35" s="64">
        <v>247793431</v>
      </c>
      <c r="G35" s="64">
        <v>243895746</v>
      </c>
      <c r="H35" s="64">
        <v>222923271</v>
      </c>
      <c r="I35" s="64">
        <v>222923271</v>
      </c>
      <c r="J35" s="64">
        <v>210545629</v>
      </c>
      <c r="K35" s="64">
        <v>198807001</v>
      </c>
      <c r="L35" s="64">
        <v>163528897</v>
      </c>
      <c r="M35" s="64">
        <v>163528897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163528897</v>
      </c>
      <c r="W35" s="64">
        <v>32093968</v>
      </c>
      <c r="X35" s="64">
        <v>131434929</v>
      </c>
      <c r="Y35" s="65">
        <v>409.53</v>
      </c>
      <c r="Z35" s="66">
        <v>64187935</v>
      </c>
    </row>
    <row r="36" spans="1:26" ht="13.5">
      <c r="A36" s="62" t="s">
        <v>53</v>
      </c>
      <c r="B36" s="18">
        <v>715659584</v>
      </c>
      <c r="C36" s="18">
        <v>0</v>
      </c>
      <c r="D36" s="63">
        <v>721153448</v>
      </c>
      <c r="E36" s="64">
        <v>721153449</v>
      </c>
      <c r="F36" s="64">
        <v>667277410</v>
      </c>
      <c r="G36" s="64">
        <v>715843386</v>
      </c>
      <c r="H36" s="64">
        <v>718588893</v>
      </c>
      <c r="I36" s="64">
        <v>718588893</v>
      </c>
      <c r="J36" s="64">
        <v>728192585</v>
      </c>
      <c r="K36" s="64">
        <v>730675806</v>
      </c>
      <c r="L36" s="64">
        <v>738350031</v>
      </c>
      <c r="M36" s="64">
        <v>738350031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738350031</v>
      </c>
      <c r="W36" s="64">
        <v>360576725</v>
      </c>
      <c r="X36" s="64">
        <v>377773306</v>
      </c>
      <c r="Y36" s="65">
        <v>104.77</v>
      </c>
      <c r="Z36" s="66">
        <v>721153449</v>
      </c>
    </row>
    <row r="37" spans="1:26" ht="13.5">
      <c r="A37" s="62" t="s">
        <v>54</v>
      </c>
      <c r="B37" s="18">
        <v>66512854</v>
      </c>
      <c r="C37" s="18">
        <v>0</v>
      </c>
      <c r="D37" s="63">
        <v>66078868</v>
      </c>
      <c r="E37" s="64">
        <v>66078867</v>
      </c>
      <c r="F37" s="64">
        <v>37790879</v>
      </c>
      <c r="G37" s="64">
        <v>66038587</v>
      </c>
      <c r="H37" s="64">
        <v>51830147</v>
      </c>
      <c r="I37" s="64">
        <v>51830147</v>
      </c>
      <c r="J37" s="64">
        <v>55498004</v>
      </c>
      <c r="K37" s="64">
        <v>51435771</v>
      </c>
      <c r="L37" s="64">
        <v>38994744</v>
      </c>
      <c r="M37" s="64">
        <v>38994744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38994744</v>
      </c>
      <c r="W37" s="64">
        <v>33039434</v>
      </c>
      <c r="X37" s="64">
        <v>5955310</v>
      </c>
      <c r="Y37" s="65">
        <v>18.02</v>
      </c>
      <c r="Z37" s="66">
        <v>66078867</v>
      </c>
    </row>
    <row r="38" spans="1:26" ht="13.5">
      <c r="A38" s="62" t="s">
        <v>55</v>
      </c>
      <c r="B38" s="18">
        <v>199467041</v>
      </c>
      <c r="C38" s="18">
        <v>0</v>
      </c>
      <c r="D38" s="63">
        <v>194022769</v>
      </c>
      <c r="E38" s="64">
        <v>194022769</v>
      </c>
      <c r="F38" s="64">
        <v>201695503</v>
      </c>
      <c r="G38" s="64">
        <v>200723231</v>
      </c>
      <c r="H38" s="64">
        <v>201354967</v>
      </c>
      <c r="I38" s="64">
        <v>201354967</v>
      </c>
      <c r="J38" s="64">
        <v>201988208</v>
      </c>
      <c r="K38" s="64">
        <v>202105232</v>
      </c>
      <c r="L38" s="64">
        <v>197981585</v>
      </c>
      <c r="M38" s="64">
        <v>197981585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197981585</v>
      </c>
      <c r="W38" s="64">
        <v>97011385</v>
      </c>
      <c r="X38" s="64">
        <v>100970200</v>
      </c>
      <c r="Y38" s="65">
        <v>104.08</v>
      </c>
      <c r="Z38" s="66">
        <v>194022769</v>
      </c>
    </row>
    <row r="39" spans="1:26" ht="13.5">
      <c r="A39" s="62" t="s">
        <v>56</v>
      </c>
      <c r="B39" s="18">
        <v>541142043</v>
      </c>
      <c r="C39" s="18">
        <v>0</v>
      </c>
      <c r="D39" s="63">
        <v>525239747</v>
      </c>
      <c r="E39" s="64">
        <v>525239747</v>
      </c>
      <c r="F39" s="64">
        <v>675584456</v>
      </c>
      <c r="G39" s="64">
        <v>692977317</v>
      </c>
      <c r="H39" s="64">
        <v>688327050</v>
      </c>
      <c r="I39" s="64">
        <v>688327050</v>
      </c>
      <c r="J39" s="64">
        <v>681252003</v>
      </c>
      <c r="K39" s="64">
        <v>675941804</v>
      </c>
      <c r="L39" s="64">
        <v>664902599</v>
      </c>
      <c r="M39" s="64">
        <v>664902599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664902599</v>
      </c>
      <c r="W39" s="64">
        <v>262619874</v>
      </c>
      <c r="X39" s="64">
        <v>402282725</v>
      </c>
      <c r="Y39" s="65">
        <v>153.18</v>
      </c>
      <c r="Z39" s="66">
        <v>525239747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89954185</v>
      </c>
      <c r="C42" s="18">
        <v>0</v>
      </c>
      <c r="D42" s="63">
        <v>58919495</v>
      </c>
      <c r="E42" s="64">
        <v>58919495</v>
      </c>
      <c r="F42" s="64">
        <v>5554018</v>
      </c>
      <c r="G42" s="64">
        <v>7113348</v>
      </c>
      <c r="H42" s="64">
        <v>-87286</v>
      </c>
      <c r="I42" s="64">
        <v>12580080</v>
      </c>
      <c r="J42" s="64">
        <v>16354287</v>
      </c>
      <c r="K42" s="64">
        <v>8140290</v>
      </c>
      <c r="L42" s="64">
        <v>-13362198</v>
      </c>
      <c r="M42" s="64">
        <v>11132379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23712459</v>
      </c>
      <c r="W42" s="64">
        <v>-11532718</v>
      </c>
      <c r="X42" s="64">
        <v>35245177</v>
      </c>
      <c r="Y42" s="65">
        <v>-305.61</v>
      </c>
      <c r="Z42" s="66">
        <v>58919495</v>
      </c>
    </row>
    <row r="43" spans="1:26" ht="13.5">
      <c r="A43" s="62" t="s">
        <v>59</v>
      </c>
      <c r="B43" s="18">
        <v>-79734719</v>
      </c>
      <c r="C43" s="18">
        <v>0</v>
      </c>
      <c r="D43" s="63">
        <v>-50335382</v>
      </c>
      <c r="E43" s="64">
        <v>-50335382</v>
      </c>
      <c r="F43" s="64">
        <v>-28925</v>
      </c>
      <c r="G43" s="64">
        <v>-18510918</v>
      </c>
      <c r="H43" s="64">
        <v>-4503447</v>
      </c>
      <c r="I43" s="64">
        <v>-23043290</v>
      </c>
      <c r="J43" s="64">
        <v>-21111703</v>
      </c>
      <c r="K43" s="64">
        <v>10975281</v>
      </c>
      <c r="L43" s="64">
        <v>-9432165</v>
      </c>
      <c r="M43" s="64">
        <v>-19568587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-42611877</v>
      </c>
      <c r="W43" s="64">
        <v>-32770940</v>
      </c>
      <c r="X43" s="64">
        <v>-9840937</v>
      </c>
      <c r="Y43" s="65">
        <v>30.03</v>
      </c>
      <c r="Z43" s="66">
        <v>-50335382</v>
      </c>
    </row>
    <row r="44" spans="1:26" ht="13.5">
      <c r="A44" s="62" t="s">
        <v>60</v>
      </c>
      <c r="B44" s="18">
        <v>3369090</v>
      </c>
      <c r="C44" s="18">
        <v>0</v>
      </c>
      <c r="D44" s="63">
        <v>-481275</v>
      </c>
      <c r="E44" s="64">
        <v>-481275</v>
      </c>
      <c r="F44" s="64">
        <v>-963125</v>
      </c>
      <c r="G44" s="64">
        <v>0</v>
      </c>
      <c r="H44" s="64">
        <v>0</v>
      </c>
      <c r="I44" s="64">
        <v>-963125</v>
      </c>
      <c r="J44" s="64">
        <v>0</v>
      </c>
      <c r="K44" s="64">
        <v>-582380</v>
      </c>
      <c r="L44" s="64">
        <v>-3509827</v>
      </c>
      <c r="M44" s="64">
        <v>-4092207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-5055332</v>
      </c>
      <c r="W44" s="64">
        <v>-6900277</v>
      </c>
      <c r="X44" s="64">
        <v>1844945</v>
      </c>
      <c r="Y44" s="65">
        <v>-26.74</v>
      </c>
      <c r="Z44" s="66">
        <v>-481275</v>
      </c>
    </row>
    <row r="45" spans="1:26" ht="13.5">
      <c r="A45" s="74" t="s">
        <v>61</v>
      </c>
      <c r="B45" s="21">
        <v>42208490</v>
      </c>
      <c r="C45" s="21">
        <v>0</v>
      </c>
      <c r="D45" s="103">
        <v>27961642</v>
      </c>
      <c r="E45" s="104">
        <v>39885314</v>
      </c>
      <c r="F45" s="104">
        <v>36344446</v>
      </c>
      <c r="G45" s="104">
        <v>24946876</v>
      </c>
      <c r="H45" s="104">
        <v>20356143</v>
      </c>
      <c r="I45" s="104">
        <v>20356143</v>
      </c>
      <c r="J45" s="104">
        <v>15598727</v>
      </c>
      <c r="K45" s="104">
        <v>34131918</v>
      </c>
      <c r="L45" s="104">
        <v>7827728</v>
      </c>
      <c r="M45" s="104">
        <v>7827728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7827728</v>
      </c>
      <c r="W45" s="104">
        <v>-19421459</v>
      </c>
      <c r="X45" s="104">
        <v>27249187</v>
      </c>
      <c r="Y45" s="105">
        <v>-140.3</v>
      </c>
      <c r="Z45" s="106">
        <v>39885314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20113965</v>
      </c>
      <c r="C49" s="56">
        <v>0</v>
      </c>
      <c r="D49" s="133">
        <v>4026358</v>
      </c>
      <c r="E49" s="58">
        <v>2545556</v>
      </c>
      <c r="F49" s="58">
        <v>0</v>
      </c>
      <c r="G49" s="58">
        <v>0</v>
      </c>
      <c r="H49" s="58">
        <v>0</v>
      </c>
      <c r="I49" s="58">
        <v>2203788</v>
      </c>
      <c r="J49" s="58">
        <v>0</v>
      </c>
      <c r="K49" s="58">
        <v>0</v>
      </c>
      <c r="L49" s="58">
        <v>0</v>
      </c>
      <c r="M49" s="58">
        <v>48901831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77791498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607233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607233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92.34677042229468</v>
      </c>
      <c r="C58" s="5">
        <f>IF(C67=0,0,+(C76/C67)*100)</f>
        <v>0</v>
      </c>
      <c r="D58" s="6">
        <f aca="true" t="shared" si="6" ref="D58:Z58">IF(D67=0,0,+(D76/D67)*100)</f>
        <v>95.0000000529344</v>
      </c>
      <c r="E58" s="7">
        <f t="shared" si="6"/>
        <v>95.0000000529344</v>
      </c>
      <c r="F58" s="7">
        <f t="shared" si="6"/>
        <v>12.23936656248267</v>
      </c>
      <c r="G58" s="7">
        <f t="shared" si="6"/>
        <v>204.4575700226772</v>
      </c>
      <c r="H58" s="7">
        <f t="shared" si="6"/>
        <v>268.87477561143766</v>
      </c>
      <c r="I58" s="7">
        <f t="shared" si="6"/>
        <v>38.49178336852677</v>
      </c>
      <c r="J58" s="7">
        <f t="shared" si="6"/>
        <v>324.69571452331076</v>
      </c>
      <c r="K58" s="7">
        <f t="shared" si="6"/>
        <v>207.8112047106455</v>
      </c>
      <c r="L58" s="7">
        <f t="shared" si="6"/>
        <v>227.03051486736294</v>
      </c>
      <c r="M58" s="7">
        <f t="shared" si="6"/>
        <v>250.88171125148128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67.73142500617787</v>
      </c>
      <c r="W58" s="7">
        <f t="shared" si="6"/>
        <v>93.91660303893002</v>
      </c>
      <c r="X58" s="7">
        <f t="shared" si="6"/>
        <v>0</v>
      </c>
      <c r="Y58" s="7">
        <f t="shared" si="6"/>
        <v>0</v>
      </c>
      <c r="Z58" s="8">
        <f t="shared" si="6"/>
        <v>95.0000000529344</v>
      </c>
    </row>
    <row r="59" spans="1:26" ht="13.5">
      <c r="A59" s="36" t="s">
        <v>31</v>
      </c>
      <c r="B59" s="9">
        <f aca="true" t="shared" si="7" ref="B59:Z66">IF(B68=0,0,+(B77/B68)*100)</f>
        <v>67.78494686055721</v>
      </c>
      <c r="C59" s="9">
        <f t="shared" si="7"/>
        <v>0</v>
      </c>
      <c r="D59" s="2">
        <f t="shared" si="7"/>
        <v>95.00000005528099</v>
      </c>
      <c r="E59" s="10">
        <f t="shared" si="7"/>
        <v>95.00000005528099</v>
      </c>
      <c r="F59" s="10">
        <f t="shared" si="7"/>
        <v>5.403957128844874</v>
      </c>
      <c r="G59" s="10">
        <f t="shared" si="7"/>
        <v>-17849.20221021916</v>
      </c>
      <c r="H59" s="10">
        <f t="shared" si="7"/>
        <v>-17886.865456215455</v>
      </c>
      <c r="I59" s="10">
        <f t="shared" si="7"/>
        <v>22.79362217046579</v>
      </c>
      <c r="J59" s="10">
        <f t="shared" si="7"/>
        <v>-5466.443990228825</v>
      </c>
      <c r="K59" s="10">
        <f t="shared" si="7"/>
        <v>-2089.930131004367</v>
      </c>
      <c r="L59" s="10">
        <f t="shared" si="7"/>
        <v>-9412.10181740603</v>
      </c>
      <c r="M59" s="10">
        <f t="shared" si="7"/>
        <v>-4228.640697850411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46.97187795882904</v>
      </c>
      <c r="W59" s="10">
        <f t="shared" si="7"/>
        <v>98.90562431245648</v>
      </c>
      <c r="X59" s="10">
        <f t="shared" si="7"/>
        <v>0</v>
      </c>
      <c r="Y59" s="10">
        <f t="shared" si="7"/>
        <v>0</v>
      </c>
      <c r="Z59" s="11">
        <f t="shared" si="7"/>
        <v>95.00000005528099</v>
      </c>
    </row>
    <row r="60" spans="1:26" ht="13.5">
      <c r="A60" s="37" t="s">
        <v>32</v>
      </c>
      <c r="B60" s="12">
        <f t="shared" si="7"/>
        <v>103.78559199773845</v>
      </c>
      <c r="C60" s="12">
        <f t="shared" si="7"/>
        <v>0</v>
      </c>
      <c r="D60" s="3">
        <f t="shared" si="7"/>
        <v>95.00000005183425</v>
      </c>
      <c r="E60" s="13">
        <f t="shared" si="7"/>
        <v>95.00000005183425</v>
      </c>
      <c r="F60" s="13">
        <f t="shared" si="7"/>
        <v>21.492342269278115</v>
      </c>
      <c r="G60" s="13">
        <f t="shared" si="7"/>
        <v>148.56417119366085</v>
      </c>
      <c r="H60" s="13">
        <f t="shared" si="7"/>
        <v>173.35826337524765</v>
      </c>
      <c r="I60" s="13">
        <f t="shared" si="7"/>
        <v>54.691947431454125</v>
      </c>
      <c r="J60" s="13">
        <f t="shared" si="7"/>
        <v>215.47529539954482</v>
      </c>
      <c r="K60" s="13">
        <f t="shared" si="7"/>
        <v>145.97284908765812</v>
      </c>
      <c r="L60" s="13">
        <f t="shared" si="7"/>
        <v>157.85315804593247</v>
      </c>
      <c r="M60" s="13">
        <f t="shared" si="7"/>
        <v>171.72236134080546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83.74529707980676</v>
      </c>
      <c r="W60" s="13">
        <f t="shared" si="7"/>
        <v>91.57762353238816</v>
      </c>
      <c r="X60" s="13">
        <f t="shared" si="7"/>
        <v>0</v>
      </c>
      <c r="Y60" s="13">
        <f t="shared" si="7"/>
        <v>0</v>
      </c>
      <c r="Z60" s="14">
        <f t="shared" si="7"/>
        <v>95.00000005183425</v>
      </c>
    </row>
    <row r="61" spans="1:26" ht="13.5">
      <c r="A61" s="38" t="s">
        <v>113</v>
      </c>
      <c r="B61" s="12">
        <f t="shared" si="7"/>
        <v>109.9383036059411</v>
      </c>
      <c r="C61" s="12">
        <f t="shared" si="7"/>
        <v>0</v>
      </c>
      <c r="D61" s="3">
        <f t="shared" si="7"/>
        <v>95.00000024410457</v>
      </c>
      <c r="E61" s="13">
        <f t="shared" si="7"/>
        <v>95.00000024410457</v>
      </c>
      <c r="F61" s="13">
        <f t="shared" si="7"/>
        <v>88.62954592789931</v>
      </c>
      <c r="G61" s="13">
        <f t="shared" si="7"/>
        <v>101.37124450713739</v>
      </c>
      <c r="H61" s="13">
        <f t="shared" si="7"/>
        <v>113.97092267633148</v>
      </c>
      <c r="I61" s="13">
        <f t="shared" si="7"/>
        <v>101.26044849600262</v>
      </c>
      <c r="J61" s="13">
        <f t="shared" si="7"/>
        <v>159.34514527341432</v>
      </c>
      <c r="K61" s="13">
        <f t="shared" si="7"/>
        <v>104.40546920191005</v>
      </c>
      <c r="L61" s="13">
        <f t="shared" si="7"/>
        <v>112.40584617285695</v>
      </c>
      <c r="M61" s="13">
        <f t="shared" si="7"/>
        <v>123.88280366182079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111.81405408951059</v>
      </c>
      <c r="W61" s="13">
        <f t="shared" si="7"/>
        <v>91.85734341624497</v>
      </c>
      <c r="X61" s="13">
        <f t="shared" si="7"/>
        <v>0</v>
      </c>
      <c r="Y61" s="13">
        <f t="shared" si="7"/>
        <v>0</v>
      </c>
      <c r="Z61" s="14">
        <f t="shared" si="7"/>
        <v>95.00000024410457</v>
      </c>
    </row>
    <row r="62" spans="1:26" ht="13.5">
      <c r="A62" s="38" t="s">
        <v>114</v>
      </c>
      <c r="B62" s="12">
        <f t="shared" si="7"/>
        <v>106.87376579436784</v>
      </c>
      <c r="C62" s="12">
        <f t="shared" si="7"/>
        <v>0</v>
      </c>
      <c r="D62" s="3">
        <f t="shared" si="7"/>
        <v>94.99999956317224</v>
      </c>
      <c r="E62" s="13">
        <f t="shared" si="7"/>
        <v>94.99999956317224</v>
      </c>
      <c r="F62" s="13">
        <f t="shared" si="7"/>
        <v>50.140517908384666</v>
      </c>
      <c r="G62" s="13">
        <f t="shared" si="7"/>
        <v>127.44766087047086</v>
      </c>
      <c r="H62" s="13">
        <f t="shared" si="7"/>
        <v>129.9135128522371</v>
      </c>
      <c r="I62" s="13">
        <f t="shared" si="7"/>
        <v>85.93026231780702</v>
      </c>
      <c r="J62" s="13">
        <f t="shared" si="7"/>
        <v>134.69262341024623</v>
      </c>
      <c r="K62" s="13">
        <f t="shared" si="7"/>
        <v>100.71839627487054</v>
      </c>
      <c r="L62" s="13">
        <f t="shared" si="7"/>
        <v>111.15527021371116</v>
      </c>
      <c r="M62" s="13">
        <f t="shared" si="7"/>
        <v>115.36743137885036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98.60773585748059</v>
      </c>
      <c r="W62" s="13">
        <f t="shared" si="7"/>
        <v>88.18114769093727</v>
      </c>
      <c r="X62" s="13">
        <f t="shared" si="7"/>
        <v>0</v>
      </c>
      <c r="Y62" s="13">
        <f t="shared" si="7"/>
        <v>0</v>
      </c>
      <c r="Z62" s="14">
        <f t="shared" si="7"/>
        <v>94.99999956317224</v>
      </c>
    </row>
    <row r="63" spans="1:26" ht="13.5">
      <c r="A63" s="38" t="s">
        <v>115</v>
      </c>
      <c r="B63" s="12">
        <f t="shared" si="7"/>
        <v>85.3669013959713</v>
      </c>
      <c r="C63" s="12">
        <f t="shared" si="7"/>
        <v>0</v>
      </c>
      <c r="D63" s="3">
        <f t="shared" si="7"/>
        <v>95</v>
      </c>
      <c r="E63" s="13">
        <f t="shared" si="7"/>
        <v>95</v>
      </c>
      <c r="F63" s="13">
        <f t="shared" si="7"/>
        <v>7.409439007257583</v>
      </c>
      <c r="G63" s="13">
        <f t="shared" si="7"/>
        <v>1749.709324225911</v>
      </c>
      <c r="H63" s="13">
        <f t="shared" si="7"/>
        <v>-535109.9246231156</v>
      </c>
      <c r="I63" s="13">
        <f t="shared" si="7"/>
        <v>27.44678456032046</v>
      </c>
      <c r="J63" s="13">
        <f t="shared" si="7"/>
        <v>-15889.07052203557</v>
      </c>
      <c r="K63" s="13">
        <f t="shared" si="7"/>
        <v>-19271.51862870095</v>
      </c>
      <c r="L63" s="13">
        <f t="shared" si="7"/>
        <v>-42233.25409033702</v>
      </c>
      <c r="M63" s="13">
        <f t="shared" si="7"/>
        <v>-21065.777358821466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54.88886395565042</v>
      </c>
      <c r="W63" s="13">
        <f t="shared" si="7"/>
        <v>93.04609670924664</v>
      </c>
      <c r="X63" s="13">
        <f t="shared" si="7"/>
        <v>0</v>
      </c>
      <c r="Y63" s="13">
        <f t="shared" si="7"/>
        <v>0</v>
      </c>
      <c r="Z63" s="14">
        <f t="shared" si="7"/>
        <v>95</v>
      </c>
    </row>
    <row r="64" spans="1:26" ht="13.5">
      <c r="A64" s="38" t="s">
        <v>116</v>
      </c>
      <c r="B64" s="12">
        <f t="shared" si="7"/>
        <v>91.27015774535545</v>
      </c>
      <c r="C64" s="12">
        <f t="shared" si="7"/>
        <v>0</v>
      </c>
      <c r="D64" s="3">
        <f t="shared" si="7"/>
        <v>95</v>
      </c>
      <c r="E64" s="13">
        <f t="shared" si="7"/>
        <v>95</v>
      </c>
      <c r="F64" s="13">
        <f t="shared" si="7"/>
        <v>7.439009800517299</v>
      </c>
      <c r="G64" s="13">
        <f t="shared" si="7"/>
        <v>4328.410458374357</v>
      </c>
      <c r="H64" s="13">
        <f t="shared" si="7"/>
        <v>4965.926220682552</v>
      </c>
      <c r="I64" s="13">
        <f t="shared" si="7"/>
        <v>25.06297652347288</v>
      </c>
      <c r="J64" s="13">
        <f t="shared" si="7"/>
        <v>39536.66218551949</v>
      </c>
      <c r="K64" s="13">
        <f t="shared" si="7"/>
        <v>-1222.6808924326224</v>
      </c>
      <c r="L64" s="13">
        <f t="shared" si="7"/>
        <v>-11124.896910701007</v>
      </c>
      <c r="M64" s="13">
        <f t="shared" si="7"/>
        <v>-3940.3809292917044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50.16370766473368</v>
      </c>
      <c r="W64" s="13">
        <f t="shared" si="7"/>
        <v>92.36550528951904</v>
      </c>
      <c r="X64" s="13">
        <f t="shared" si="7"/>
        <v>0</v>
      </c>
      <c r="Y64" s="13">
        <f t="shared" si="7"/>
        <v>0</v>
      </c>
      <c r="Z64" s="14">
        <f t="shared" si="7"/>
        <v>95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263788807</v>
      </c>
      <c r="C67" s="23"/>
      <c r="D67" s="24">
        <v>283369603</v>
      </c>
      <c r="E67" s="25">
        <v>283369603</v>
      </c>
      <c r="F67" s="25">
        <v>166743139</v>
      </c>
      <c r="G67" s="25">
        <v>10372961</v>
      </c>
      <c r="H67" s="25">
        <v>11527994</v>
      </c>
      <c r="I67" s="25">
        <v>188644094</v>
      </c>
      <c r="J67" s="25">
        <v>9391674</v>
      </c>
      <c r="K67" s="25">
        <v>10350004</v>
      </c>
      <c r="L67" s="25">
        <v>10375041</v>
      </c>
      <c r="M67" s="25">
        <v>30116719</v>
      </c>
      <c r="N67" s="25"/>
      <c r="O67" s="25"/>
      <c r="P67" s="25"/>
      <c r="Q67" s="25"/>
      <c r="R67" s="25"/>
      <c r="S67" s="25"/>
      <c r="T67" s="25"/>
      <c r="U67" s="25"/>
      <c r="V67" s="25">
        <v>218760813</v>
      </c>
      <c r="W67" s="25">
        <v>141684803</v>
      </c>
      <c r="X67" s="25"/>
      <c r="Y67" s="24"/>
      <c r="Z67" s="26">
        <v>283369603</v>
      </c>
    </row>
    <row r="68" spans="1:26" ht="13.5" hidden="1">
      <c r="A68" s="36" t="s">
        <v>31</v>
      </c>
      <c r="B68" s="18">
        <v>83816084</v>
      </c>
      <c r="C68" s="18"/>
      <c r="D68" s="19">
        <v>90447001</v>
      </c>
      <c r="E68" s="20">
        <v>90447001</v>
      </c>
      <c r="F68" s="20">
        <v>95899632</v>
      </c>
      <c r="G68" s="20">
        <v>-32214</v>
      </c>
      <c r="H68" s="20">
        <v>-60969</v>
      </c>
      <c r="I68" s="20">
        <v>95806449</v>
      </c>
      <c r="J68" s="20">
        <v>-180531</v>
      </c>
      <c r="K68" s="20">
        <v>-286250</v>
      </c>
      <c r="L68" s="20">
        <v>-74997</v>
      </c>
      <c r="M68" s="20">
        <v>-541778</v>
      </c>
      <c r="N68" s="20"/>
      <c r="O68" s="20"/>
      <c r="P68" s="20"/>
      <c r="Q68" s="20"/>
      <c r="R68" s="20"/>
      <c r="S68" s="20"/>
      <c r="T68" s="20"/>
      <c r="U68" s="20"/>
      <c r="V68" s="20">
        <v>95264671</v>
      </c>
      <c r="W68" s="20">
        <v>45223501</v>
      </c>
      <c r="X68" s="20"/>
      <c r="Y68" s="19"/>
      <c r="Z68" s="22">
        <v>90447001</v>
      </c>
    </row>
    <row r="69" spans="1:26" ht="13.5" hidden="1">
      <c r="A69" s="37" t="s">
        <v>32</v>
      </c>
      <c r="B69" s="18">
        <v>179972723</v>
      </c>
      <c r="C69" s="18"/>
      <c r="D69" s="19">
        <v>192922602</v>
      </c>
      <c r="E69" s="20">
        <v>192922602</v>
      </c>
      <c r="F69" s="20">
        <v>70843507</v>
      </c>
      <c r="G69" s="20">
        <v>10405175</v>
      </c>
      <c r="H69" s="20">
        <v>11588963</v>
      </c>
      <c r="I69" s="20">
        <v>92837645</v>
      </c>
      <c r="J69" s="20">
        <v>9572205</v>
      </c>
      <c r="K69" s="20">
        <v>10636254</v>
      </c>
      <c r="L69" s="20">
        <v>10450038</v>
      </c>
      <c r="M69" s="20">
        <v>30658497</v>
      </c>
      <c r="N69" s="20"/>
      <c r="O69" s="20"/>
      <c r="P69" s="20"/>
      <c r="Q69" s="20"/>
      <c r="R69" s="20"/>
      <c r="S69" s="20"/>
      <c r="T69" s="20"/>
      <c r="U69" s="20"/>
      <c r="V69" s="20">
        <v>123496142</v>
      </c>
      <c r="W69" s="20">
        <v>96461302</v>
      </c>
      <c r="X69" s="20"/>
      <c r="Y69" s="19"/>
      <c r="Z69" s="22">
        <v>192922602</v>
      </c>
    </row>
    <row r="70" spans="1:26" ht="13.5" hidden="1">
      <c r="A70" s="38" t="s">
        <v>113</v>
      </c>
      <c r="B70" s="18">
        <v>94634380</v>
      </c>
      <c r="C70" s="18"/>
      <c r="D70" s="19">
        <v>102415125</v>
      </c>
      <c r="E70" s="20">
        <v>102415125</v>
      </c>
      <c r="F70" s="20">
        <v>9007292</v>
      </c>
      <c r="G70" s="20">
        <v>7876130</v>
      </c>
      <c r="H70" s="20">
        <v>8882248</v>
      </c>
      <c r="I70" s="20">
        <v>25765670</v>
      </c>
      <c r="J70" s="20">
        <v>6870562</v>
      </c>
      <c r="K70" s="20">
        <v>7988661</v>
      </c>
      <c r="L70" s="20">
        <v>7671754</v>
      </c>
      <c r="M70" s="20">
        <v>22530977</v>
      </c>
      <c r="N70" s="20"/>
      <c r="O70" s="20"/>
      <c r="P70" s="20"/>
      <c r="Q70" s="20"/>
      <c r="R70" s="20"/>
      <c r="S70" s="20"/>
      <c r="T70" s="20"/>
      <c r="U70" s="20"/>
      <c r="V70" s="20">
        <v>48296647</v>
      </c>
      <c r="W70" s="20">
        <v>51207563</v>
      </c>
      <c r="X70" s="20"/>
      <c r="Y70" s="19"/>
      <c r="Z70" s="22">
        <v>102415125</v>
      </c>
    </row>
    <row r="71" spans="1:26" ht="13.5" hidden="1">
      <c r="A71" s="38" t="s">
        <v>114</v>
      </c>
      <c r="B71" s="18">
        <v>35216984</v>
      </c>
      <c r="C71" s="18"/>
      <c r="D71" s="19">
        <v>34338477</v>
      </c>
      <c r="E71" s="20">
        <v>34338477</v>
      </c>
      <c r="F71" s="20">
        <v>5981444</v>
      </c>
      <c r="G71" s="20">
        <v>2333197</v>
      </c>
      <c r="H71" s="20">
        <v>2664789</v>
      </c>
      <c r="I71" s="20">
        <v>10979430</v>
      </c>
      <c r="J71" s="20">
        <v>2720783</v>
      </c>
      <c r="K71" s="20">
        <v>2784118</v>
      </c>
      <c r="L71" s="20">
        <v>2800228</v>
      </c>
      <c r="M71" s="20">
        <v>8305129</v>
      </c>
      <c r="N71" s="20"/>
      <c r="O71" s="20"/>
      <c r="P71" s="20"/>
      <c r="Q71" s="20"/>
      <c r="R71" s="20"/>
      <c r="S71" s="20"/>
      <c r="T71" s="20"/>
      <c r="U71" s="20"/>
      <c r="V71" s="20">
        <v>19284559</v>
      </c>
      <c r="W71" s="20">
        <v>17169239</v>
      </c>
      <c r="X71" s="20"/>
      <c r="Y71" s="19"/>
      <c r="Z71" s="22">
        <v>34338477</v>
      </c>
    </row>
    <row r="72" spans="1:26" ht="13.5" hidden="1">
      <c r="A72" s="38" t="s">
        <v>115</v>
      </c>
      <c r="B72" s="18">
        <v>32052808</v>
      </c>
      <c r="C72" s="18"/>
      <c r="D72" s="19">
        <v>35165200</v>
      </c>
      <c r="E72" s="20">
        <v>35165200</v>
      </c>
      <c r="F72" s="20">
        <v>34949650</v>
      </c>
      <c r="G72" s="20">
        <v>159284</v>
      </c>
      <c r="H72" s="20">
        <v>-796</v>
      </c>
      <c r="I72" s="20">
        <v>35108138</v>
      </c>
      <c r="J72" s="20">
        <v>-24347</v>
      </c>
      <c r="K72" s="20">
        <v>-14118</v>
      </c>
      <c r="L72" s="20">
        <v>-7151</v>
      </c>
      <c r="M72" s="20">
        <v>-45616</v>
      </c>
      <c r="N72" s="20"/>
      <c r="O72" s="20"/>
      <c r="P72" s="20"/>
      <c r="Q72" s="20"/>
      <c r="R72" s="20"/>
      <c r="S72" s="20"/>
      <c r="T72" s="20"/>
      <c r="U72" s="20"/>
      <c r="V72" s="20">
        <v>35062522</v>
      </c>
      <c r="W72" s="20">
        <v>17582600</v>
      </c>
      <c r="X72" s="20"/>
      <c r="Y72" s="19"/>
      <c r="Z72" s="22">
        <v>35165200</v>
      </c>
    </row>
    <row r="73" spans="1:26" ht="13.5" hidden="1">
      <c r="A73" s="38" t="s">
        <v>116</v>
      </c>
      <c r="B73" s="18">
        <v>18068551</v>
      </c>
      <c r="C73" s="18"/>
      <c r="D73" s="19">
        <v>21003800</v>
      </c>
      <c r="E73" s="20">
        <v>21003800</v>
      </c>
      <c r="F73" s="20">
        <v>20905121</v>
      </c>
      <c r="G73" s="20">
        <v>36564</v>
      </c>
      <c r="H73" s="20">
        <v>42722</v>
      </c>
      <c r="I73" s="20">
        <v>20984407</v>
      </c>
      <c r="J73" s="20">
        <v>5207</v>
      </c>
      <c r="K73" s="20">
        <v>-122407</v>
      </c>
      <c r="L73" s="20">
        <v>-14793</v>
      </c>
      <c r="M73" s="20">
        <v>-131993</v>
      </c>
      <c r="N73" s="20"/>
      <c r="O73" s="20"/>
      <c r="P73" s="20"/>
      <c r="Q73" s="20"/>
      <c r="R73" s="20"/>
      <c r="S73" s="20"/>
      <c r="T73" s="20"/>
      <c r="U73" s="20"/>
      <c r="V73" s="20">
        <v>20852414</v>
      </c>
      <c r="W73" s="20">
        <v>10501900</v>
      </c>
      <c r="X73" s="20"/>
      <c r="Y73" s="19"/>
      <c r="Z73" s="22">
        <v>21003800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243600444</v>
      </c>
      <c r="C76" s="31"/>
      <c r="D76" s="32">
        <v>269201123</v>
      </c>
      <c r="E76" s="33">
        <v>269201123</v>
      </c>
      <c r="F76" s="33">
        <v>20408304</v>
      </c>
      <c r="G76" s="33">
        <v>21208304</v>
      </c>
      <c r="H76" s="33">
        <v>30995868</v>
      </c>
      <c r="I76" s="33">
        <v>72612476</v>
      </c>
      <c r="J76" s="33">
        <v>30494363</v>
      </c>
      <c r="K76" s="33">
        <v>21508468</v>
      </c>
      <c r="L76" s="33">
        <v>23554509</v>
      </c>
      <c r="M76" s="33">
        <v>75557340</v>
      </c>
      <c r="N76" s="33"/>
      <c r="O76" s="33"/>
      <c r="P76" s="33"/>
      <c r="Q76" s="33"/>
      <c r="R76" s="33"/>
      <c r="S76" s="33"/>
      <c r="T76" s="33"/>
      <c r="U76" s="33"/>
      <c r="V76" s="33">
        <v>148169816</v>
      </c>
      <c r="W76" s="33">
        <v>133065554</v>
      </c>
      <c r="X76" s="33"/>
      <c r="Y76" s="32"/>
      <c r="Z76" s="34">
        <v>269201123</v>
      </c>
    </row>
    <row r="77" spans="1:26" ht="13.5" hidden="1">
      <c r="A77" s="36" t="s">
        <v>31</v>
      </c>
      <c r="B77" s="18">
        <v>56814688</v>
      </c>
      <c r="C77" s="18"/>
      <c r="D77" s="19">
        <v>85924651</v>
      </c>
      <c r="E77" s="20">
        <v>85924651</v>
      </c>
      <c r="F77" s="20">
        <v>5182375</v>
      </c>
      <c r="G77" s="20">
        <v>5749942</v>
      </c>
      <c r="H77" s="20">
        <v>10905443</v>
      </c>
      <c r="I77" s="20">
        <v>21837760</v>
      </c>
      <c r="J77" s="20">
        <v>9868626</v>
      </c>
      <c r="K77" s="20">
        <v>5982425</v>
      </c>
      <c r="L77" s="20">
        <v>7058794</v>
      </c>
      <c r="M77" s="20">
        <v>22909845</v>
      </c>
      <c r="N77" s="20"/>
      <c r="O77" s="20"/>
      <c r="P77" s="20"/>
      <c r="Q77" s="20"/>
      <c r="R77" s="20"/>
      <c r="S77" s="20"/>
      <c r="T77" s="20"/>
      <c r="U77" s="20"/>
      <c r="V77" s="20">
        <v>44747605</v>
      </c>
      <c r="W77" s="20">
        <v>44728586</v>
      </c>
      <c r="X77" s="20"/>
      <c r="Y77" s="19"/>
      <c r="Z77" s="22">
        <v>85924651</v>
      </c>
    </row>
    <row r="78" spans="1:26" ht="13.5" hidden="1">
      <c r="A78" s="37" t="s">
        <v>32</v>
      </c>
      <c r="B78" s="18">
        <v>186785756</v>
      </c>
      <c r="C78" s="18"/>
      <c r="D78" s="19">
        <v>183276472</v>
      </c>
      <c r="E78" s="20">
        <v>183276472</v>
      </c>
      <c r="F78" s="20">
        <v>15225929</v>
      </c>
      <c r="G78" s="20">
        <v>15458362</v>
      </c>
      <c r="H78" s="20">
        <v>20090425</v>
      </c>
      <c r="I78" s="20">
        <v>50774716</v>
      </c>
      <c r="J78" s="20">
        <v>20625737</v>
      </c>
      <c r="K78" s="20">
        <v>15526043</v>
      </c>
      <c r="L78" s="20">
        <v>16495715</v>
      </c>
      <c r="M78" s="20">
        <v>52647495</v>
      </c>
      <c r="N78" s="20"/>
      <c r="O78" s="20"/>
      <c r="P78" s="20"/>
      <c r="Q78" s="20"/>
      <c r="R78" s="20"/>
      <c r="S78" s="20"/>
      <c r="T78" s="20"/>
      <c r="U78" s="20"/>
      <c r="V78" s="20">
        <v>103422211</v>
      </c>
      <c r="W78" s="20">
        <v>88336968</v>
      </c>
      <c r="X78" s="20"/>
      <c r="Y78" s="19"/>
      <c r="Z78" s="22">
        <v>183276472</v>
      </c>
    </row>
    <row r="79" spans="1:26" ht="13.5" hidden="1">
      <c r="A79" s="38" t="s">
        <v>113</v>
      </c>
      <c r="B79" s="18">
        <v>104039432</v>
      </c>
      <c r="C79" s="18"/>
      <c r="D79" s="19">
        <v>97294369</v>
      </c>
      <c r="E79" s="20">
        <v>97294369</v>
      </c>
      <c r="F79" s="20">
        <v>7983122</v>
      </c>
      <c r="G79" s="20">
        <v>7984131</v>
      </c>
      <c r="H79" s="20">
        <v>10123180</v>
      </c>
      <c r="I79" s="20">
        <v>26090433</v>
      </c>
      <c r="J79" s="20">
        <v>10947907</v>
      </c>
      <c r="K79" s="20">
        <v>8340599</v>
      </c>
      <c r="L79" s="20">
        <v>8623500</v>
      </c>
      <c r="M79" s="20">
        <v>27912006</v>
      </c>
      <c r="N79" s="20"/>
      <c r="O79" s="20"/>
      <c r="P79" s="20"/>
      <c r="Q79" s="20"/>
      <c r="R79" s="20"/>
      <c r="S79" s="20"/>
      <c r="T79" s="20"/>
      <c r="U79" s="20"/>
      <c r="V79" s="20">
        <v>54002439</v>
      </c>
      <c r="W79" s="20">
        <v>47037907</v>
      </c>
      <c r="X79" s="20"/>
      <c r="Y79" s="19"/>
      <c r="Z79" s="22">
        <v>97294369</v>
      </c>
    </row>
    <row r="80" spans="1:26" ht="13.5" hidden="1">
      <c r="A80" s="38" t="s">
        <v>114</v>
      </c>
      <c r="B80" s="18">
        <v>37637717</v>
      </c>
      <c r="C80" s="18"/>
      <c r="D80" s="19">
        <v>32621553</v>
      </c>
      <c r="E80" s="20">
        <v>32621553</v>
      </c>
      <c r="F80" s="20">
        <v>2999127</v>
      </c>
      <c r="G80" s="20">
        <v>2973605</v>
      </c>
      <c r="H80" s="20">
        <v>3461921</v>
      </c>
      <c r="I80" s="20">
        <v>9434653</v>
      </c>
      <c r="J80" s="20">
        <v>3664694</v>
      </c>
      <c r="K80" s="20">
        <v>2804119</v>
      </c>
      <c r="L80" s="20">
        <v>3112601</v>
      </c>
      <c r="M80" s="20">
        <v>9581414</v>
      </c>
      <c r="N80" s="20"/>
      <c r="O80" s="20"/>
      <c r="P80" s="20"/>
      <c r="Q80" s="20"/>
      <c r="R80" s="20"/>
      <c r="S80" s="20"/>
      <c r="T80" s="20"/>
      <c r="U80" s="20"/>
      <c r="V80" s="20">
        <v>19016067</v>
      </c>
      <c r="W80" s="20">
        <v>15140032</v>
      </c>
      <c r="X80" s="20"/>
      <c r="Y80" s="19"/>
      <c r="Z80" s="22">
        <v>32621553</v>
      </c>
    </row>
    <row r="81" spans="1:26" ht="13.5" hidden="1">
      <c r="A81" s="38" t="s">
        <v>115</v>
      </c>
      <c r="B81" s="18">
        <v>27362489</v>
      </c>
      <c r="C81" s="18"/>
      <c r="D81" s="19">
        <v>33406940</v>
      </c>
      <c r="E81" s="20">
        <v>33406940</v>
      </c>
      <c r="F81" s="20">
        <v>2589573</v>
      </c>
      <c r="G81" s="20">
        <v>2787007</v>
      </c>
      <c r="H81" s="20">
        <v>4259475</v>
      </c>
      <c r="I81" s="20">
        <v>9636055</v>
      </c>
      <c r="J81" s="20">
        <v>3868512</v>
      </c>
      <c r="K81" s="20">
        <v>2720753</v>
      </c>
      <c r="L81" s="20">
        <v>3020100</v>
      </c>
      <c r="M81" s="20">
        <v>9609365</v>
      </c>
      <c r="N81" s="20"/>
      <c r="O81" s="20"/>
      <c r="P81" s="20"/>
      <c r="Q81" s="20"/>
      <c r="R81" s="20"/>
      <c r="S81" s="20"/>
      <c r="T81" s="20"/>
      <c r="U81" s="20"/>
      <c r="V81" s="20">
        <v>19245420</v>
      </c>
      <c r="W81" s="20">
        <v>16359923</v>
      </c>
      <c r="X81" s="20"/>
      <c r="Y81" s="19"/>
      <c r="Z81" s="22">
        <v>33406940</v>
      </c>
    </row>
    <row r="82" spans="1:26" ht="13.5" hidden="1">
      <c r="A82" s="38" t="s">
        <v>116</v>
      </c>
      <c r="B82" s="18">
        <v>16491195</v>
      </c>
      <c r="C82" s="18"/>
      <c r="D82" s="19">
        <v>19953610</v>
      </c>
      <c r="E82" s="20">
        <v>19953610</v>
      </c>
      <c r="F82" s="20">
        <v>1555134</v>
      </c>
      <c r="G82" s="20">
        <v>1582640</v>
      </c>
      <c r="H82" s="20">
        <v>2121543</v>
      </c>
      <c r="I82" s="20">
        <v>5259317</v>
      </c>
      <c r="J82" s="20">
        <v>2058674</v>
      </c>
      <c r="K82" s="20">
        <v>1496647</v>
      </c>
      <c r="L82" s="20">
        <v>1645706</v>
      </c>
      <c r="M82" s="20">
        <v>5201027</v>
      </c>
      <c r="N82" s="20"/>
      <c r="O82" s="20"/>
      <c r="P82" s="20"/>
      <c r="Q82" s="20"/>
      <c r="R82" s="20"/>
      <c r="S82" s="20"/>
      <c r="T82" s="20"/>
      <c r="U82" s="20"/>
      <c r="V82" s="20">
        <v>10460344</v>
      </c>
      <c r="W82" s="20">
        <v>9700133</v>
      </c>
      <c r="X82" s="20"/>
      <c r="Y82" s="19"/>
      <c r="Z82" s="22">
        <v>19953610</v>
      </c>
    </row>
    <row r="83" spans="1:26" ht="13.5" hidden="1">
      <c r="A83" s="38" t="s">
        <v>117</v>
      </c>
      <c r="B83" s="18">
        <v>1254923</v>
      </c>
      <c r="C83" s="18"/>
      <c r="D83" s="19"/>
      <c r="E83" s="20"/>
      <c r="F83" s="20">
        <v>98973</v>
      </c>
      <c r="G83" s="20">
        <v>130979</v>
      </c>
      <c r="H83" s="20">
        <v>124306</v>
      </c>
      <c r="I83" s="20">
        <v>354258</v>
      </c>
      <c r="J83" s="20">
        <v>85950</v>
      </c>
      <c r="K83" s="20">
        <v>163925</v>
      </c>
      <c r="L83" s="20">
        <v>93808</v>
      </c>
      <c r="M83" s="20">
        <v>343683</v>
      </c>
      <c r="N83" s="20"/>
      <c r="O83" s="20"/>
      <c r="P83" s="20"/>
      <c r="Q83" s="20"/>
      <c r="R83" s="20"/>
      <c r="S83" s="20"/>
      <c r="T83" s="20"/>
      <c r="U83" s="20"/>
      <c r="V83" s="20">
        <v>697941</v>
      </c>
      <c r="W83" s="20">
        <v>98973</v>
      </c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142457835</v>
      </c>
      <c r="C5" s="18">
        <v>0</v>
      </c>
      <c r="D5" s="63">
        <v>155182140</v>
      </c>
      <c r="E5" s="64">
        <v>155182140</v>
      </c>
      <c r="F5" s="64">
        <v>150295610</v>
      </c>
      <c r="G5" s="64">
        <v>-1808369</v>
      </c>
      <c r="H5" s="64">
        <v>-830454</v>
      </c>
      <c r="I5" s="64">
        <v>147656787</v>
      </c>
      <c r="J5" s="64">
        <v>-33616</v>
      </c>
      <c r="K5" s="64">
        <v>-7010</v>
      </c>
      <c r="L5" s="64">
        <v>171694</v>
      </c>
      <c r="M5" s="64">
        <v>131068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147787855</v>
      </c>
      <c r="W5" s="64">
        <v>77591070</v>
      </c>
      <c r="X5" s="64">
        <v>70196785</v>
      </c>
      <c r="Y5" s="65">
        <v>90.47</v>
      </c>
      <c r="Z5" s="66">
        <v>155182140</v>
      </c>
    </row>
    <row r="6" spans="1:26" ht="13.5">
      <c r="A6" s="62" t="s">
        <v>32</v>
      </c>
      <c r="B6" s="18">
        <v>241302401</v>
      </c>
      <c r="C6" s="18">
        <v>0</v>
      </c>
      <c r="D6" s="63">
        <v>256196020</v>
      </c>
      <c r="E6" s="64">
        <v>256196020</v>
      </c>
      <c r="F6" s="64">
        <v>57513337</v>
      </c>
      <c r="G6" s="64">
        <v>19242198</v>
      </c>
      <c r="H6" s="64">
        <v>16745854</v>
      </c>
      <c r="I6" s="64">
        <v>93501389</v>
      </c>
      <c r="J6" s="64">
        <v>16863406</v>
      </c>
      <c r="K6" s="64">
        <v>16044220</v>
      </c>
      <c r="L6" s="64">
        <v>17389937</v>
      </c>
      <c r="M6" s="64">
        <v>50297563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143798952</v>
      </c>
      <c r="W6" s="64">
        <v>128098010</v>
      </c>
      <c r="X6" s="64">
        <v>15700942</v>
      </c>
      <c r="Y6" s="65">
        <v>12.26</v>
      </c>
      <c r="Z6" s="66">
        <v>256196020</v>
      </c>
    </row>
    <row r="7" spans="1:26" ht="13.5">
      <c r="A7" s="62" t="s">
        <v>33</v>
      </c>
      <c r="B7" s="18">
        <v>6588564</v>
      </c>
      <c r="C7" s="18">
        <v>0</v>
      </c>
      <c r="D7" s="63">
        <v>8309000</v>
      </c>
      <c r="E7" s="64">
        <v>8309000</v>
      </c>
      <c r="F7" s="64">
        <v>14020</v>
      </c>
      <c r="G7" s="64">
        <v>257049</v>
      </c>
      <c r="H7" s="64">
        <v>268261</v>
      </c>
      <c r="I7" s="64">
        <v>539330</v>
      </c>
      <c r="J7" s="64">
        <v>282548</v>
      </c>
      <c r="K7" s="64">
        <v>446596</v>
      </c>
      <c r="L7" s="64">
        <v>376568</v>
      </c>
      <c r="M7" s="64">
        <v>1105712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1645042</v>
      </c>
      <c r="W7" s="64">
        <v>4154500</v>
      </c>
      <c r="X7" s="64">
        <v>-2509458</v>
      </c>
      <c r="Y7" s="65">
        <v>-60.4</v>
      </c>
      <c r="Z7" s="66">
        <v>8309000</v>
      </c>
    </row>
    <row r="8" spans="1:26" ht="13.5">
      <c r="A8" s="62" t="s">
        <v>34</v>
      </c>
      <c r="B8" s="18">
        <v>83819450</v>
      </c>
      <c r="C8" s="18">
        <v>0</v>
      </c>
      <c r="D8" s="63">
        <v>81877000</v>
      </c>
      <c r="E8" s="64">
        <v>81877000</v>
      </c>
      <c r="F8" s="64">
        <v>17077724</v>
      </c>
      <c r="G8" s="64">
        <v>1435657</v>
      </c>
      <c r="H8" s="64">
        <v>2175249</v>
      </c>
      <c r="I8" s="64">
        <v>20688630</v>
      </c>
      <c r="J8" s="64">
        <v>1255616</v>
      </c>
      <c r="K8" s="64">
        <v>15537444</v>
      </c>
      <c r="L8" s="64">
        <v>5093793</v>
      </c>
      <c r="M8" s="64">
        <v>21886853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42575483</v>
      </c>
      <c r="W8" s="64">
        <v>40938500</v>
      </c>
      <c r="X8" s="64">
        <v>1636983</v>
      </c>
      <c r="Y8" s="65">
        <v>4</v>
      </c>
      <c r="Z8" s="66">
        <v>81877000</v>
      </c>
    </row>
    <row r="9" spans="1:26" ht="13.5">
      <c r="A9" s="62" t="s">
        <v>35</v>
      </c>
      <c r="B9" s="18">
        <v>36195703</v>
      </c>
      <c r="C9" s="18">
        <v>0</v>
      </c>
      <c r="D9" s="63">
        <v>26558400</v>
      </c>
      <c r="E9" s="64">
        <v>26558400</v>
      </c>
      <c r="F9" s="64">
        <v>1947469</v>
      </c>
      <c r="G9" s="64">
        <v>2455278</v>
      </c>
      <c r="H9" s="64">
        <v>1922832</v>
      </c>
      <c r="I9" s="64">
        <v>6325579</v>
      </c>
      <c r="J9" s="64">
        <v>3457329</v>
      </c>
      <c r="K9" s="64">
        <v>2506080</v>
      </c>
      <c r="L9" s="64">
        <v>2140663</v>
      </c>
      <c r="M9" s="64">
        <v>8104072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14429651</v>
      </c>
      <c r="W9" s="64">
        <v>13279200</v>
      </c>
      <c r="X9" s="64">
        <v>1150451</v>
      </c>
      <c r="Y9" s="65">
        <v>8.66</v>
      </c>
      <c r="Z9" s="66">
        <v>26558400</v>
      </c>
    </row>
    <row r="10" spans="1:26" ht="25.5">
      <c r="A10" s="67" t="s">
        <v>105</v>
      </c>
      <c r="B10" s="68">
        <f>SUM(B5:B9)</f>
        <v>510363953</v>
      </c>
      <c r="C10" s="68">
        <f>SUM(C5:C9)</f>
        <v>0</v>
      </c>
      <c r="D10" s="69">
        <f aca="true" t="shared" si="0" ref="D10:Z10">SUM(D5:D9)</f>
        <v>528122560</v>
      </c>
      <c r="E10" s="70">
        <f t="shared" si="0"/>
        <v>528122560</v>
      </c>
      <c r="F10" s="70">
        <f t="shared" si="0"/>
        <v>226848160</v>
      </c>
      <c r="G10" s="70">
        <f t="shared" si="0"/>
        <v>21581813</v>
      </c>
      <c r="H10" s="70">
        <f t="shared" si="0"/>
        <v>20281742</v>
      </c>
      <c r="I10" s="70">
        <f t="shared" si="0"/>
        <v>268711715</v>
      </c>
      <c r="J10" s="70">
        <f t="shared" si="0"/>
        <v>21825283</v>
      </c>
      <c r="K10" s="70">
        <f t="shared" si="0"/>
        <v>34527330</v>
      </c>
      <c r="L10" s="70">
        <f t="shared" si="0"/>
        <v>25172655</v>
      </c>
      <c r="M10" s="70">
        <f t="shared" si="0"/>
        <v>81525268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350236983</v>
      </c>
      <c r="W10" s="70">
        <f t="shared" si="0"/>
        <v>264061280</v>
      </c>
      <c r="X10" s="70">
        <f t="shared" si="0"/>
        <v>86175703</v>
      </c>
      <c r="Y10" s="71">
        <f>+IF(W10&lt;&gt;0,(X10/W10)*100,0)</f>
        <v>32.634736527824145</v>
      </c>
      <c r="Z10" s="72">
        <f t="shared" si="0"/>
        <v>528122560</v>
      </c>
    </row>
    <row r="11" spans="1:26" ht="13.5">
      <c r="A11" s="62" t="s">
        <v>36</v>
      </c>
      <c r="B11" s="18">
        <v>139324493</v>
      </c>
      <c r="C11" s="18">
        <v>0</v>
      </c>
      <c r="D11" s="63">
        <v>158308030</v>
      </c>
      <c r="E11" s="64">
        <v>158308030</v>
      </c>
      <c r="F11" s="64">
        <v>11995766</v>
      </c>
      <c r="G11" s="64">
        <v>11926946</v>
      </c>
      <c r="H11" s="64">
        <v>11780217</v>
      </c>
      <c r="I11" s="64">
        <v>35702929</v>
      </c>
      <c r="J11" s="64">
        <v>12031967</v>
      </c>
      <c r="K11" s="64">
        <v>18855017</v>
      </c>
      <c r="L11" s="64">
        <v>12285137</v>
      </c>
      <c r="M11" s="64">
        <v>43172121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78875050</v>
      </c>
      <c r="W11" s="64">
        <v>79154015</v>
      </c>
      <c r="X11" s="64">
        <v>-278965</v>
      </c>
      <c r="Y11" s="65">
        <v>-0.35</v>
      </c>
      <c r="Z11" s="66">
        <v>158308030</v>
      </c>
    </row>
    <row r="12" spans="1:26" ht="13.5">
      <c r="A12" s="62" t="s">
        <v>37</v>
      </c>
      <c r="B12" s="18">
        <v>5907523</v>
      </c>
      <c r="C12" s="18">
        <v>0</v>
      </c>
      <c r="D12" s="63">
        <v>6347540</v>
      </c>
      <c r="E12" s="64">
        <v>6347540</v>
      </c>
      <c r="F12" s="64">
        <v>494078</v>
      </c>
      <c r="G12" s="64">
        <v>494078</v>
      </c>
      <c r="H12" s="64">
        <v>494078</v>
      </c>
      <c r="I12" s="64">
        <v>1482234</v>
      </c>
      <c r="J12" s="64">
        <v>494078</v>
      </c>
      <c r="K12" s="64">
        <v>494078</v>
      </c>
      <c r="L12" s="64">
        <v>494078</v>
      </c>
      <c r="M12" s="64">
        <v>1482234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2964468</v>
      </c>
      <c r="W12" s="64">
        <v>3173770</v>
      </c>
      <c r="X12" s="64">
        <v>-209302</v>
      </c>
      <c r="Y12" s="65">
        <v>-6.59</v>
      </c>
      <c r="Z12" s="66">
        <v>6347540</v>
      </c>
    </row>
    <row r="13" spans="1:26" ht="13.5">
      <c r="A13" s="62" t="s">
        <v>106</v>
      </c>
      <c r="B13" s="18">
        <v>21369836</v>
      </c>
      <c r="C13" s="18">
        <v>0</v>
      </c>
      <c r="D13" s="63">
        <v>23655000</v>
      </c>
      <c r="E13" s="64">
        <v>23655000</v>
      </c>
      <c r="F13" s="64">
        <v>1972973</v>
      </c>
      <c r="G13" s="64">
        <v>1971660</v>
      </c>
      <c r="H13" s="64">
        <v>1971660</v>
      </c>
      <c r="I13" s="64">
        <v>5916293</v>
      </c>
      <c r="J13" s="64">
        <v>1971587</v>
      </c>
      <c r="K13" s="64">
        <v>1971209</v>
      </c>
      <c r="L13" s="64">
        <v>1971247</v>
      </c>
      <c r="M13" s="64">
        <v>5914043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11830336</v>
      </c>
      <c r="W13" s="64">
        <v>11827500</v>
      </c>
      <c r="X13" s="64">
        <v>2836</v>
      </c>
      <c r="Y13" s="65">
        <v>0.02</v>
      </c>
      <c r="Z13" s="66">
        <v>23655000</v>
      </c>
    </row>
    <row r="14" spans="1:26" ht="13.5">
      <c r="A14" s="62" t="s">
        <v>38</v>
      </c>
      <c r="B14" s="18">
        <v>14876042</v>
      </c>
      <c r="C14" s="18">
        <v>0</v>
      </c>
      <c r="D14" s="63">
        <v>17055300</v>
      </c>
      <c r="E14" s="64">
        <v>17055300</v>
      </c>
      <c r="F14" s="64">
        <v>0</v>
      </c>
      <c r="G14" s="64">
        <v>0</v>
      </c>
      <c r="H14" s="64">
        <v>1505641</v>
      </c>
      <c r="I14" s="64">
        <v>1505641</v>
      </c>
      <c r="J14" s="64">
        <v>0</v>
      </c>
      <c r="K14" s="64">
        <v>0</v>
      </c>
      <c r="L14" s="64">
        <v>5507286</v>
      </c>
      <c r="M14" s="64">
        <v>5507286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7012927</v>
      </c>
      <c r="W14" s="64">
        <v>8527650</v>
      </c>
      <c r="X14" s="64">
        <v>-1514723</v>
      </c>
      <c r="Y14" s="65">
        <v>-17.76</v>
      </c>
      <c r="Z14" s="66">
        <v>17055300</v>
      </c>
    </row>
    <row r="15" spans="1:26" ht="13.5">
      <c r="A15" s="62" t="s">
        <v>39</v>
      </c>
      <c r="B15" s="18">
        <v>140331986</v>
      </c>
      <c r="C15" s="18">
        <v>0</v>
      </c>
      <c r="D15" s="63">
        <v>142945550</v>
      </c>
      <c r="E15" s="64">
        <v>142945550</v>
      </c>
      <c r="F15" s="64">
        <v>140266</v>
      </c>
      <c r="G15" s="64">
        <v>18120396</v>
      </c>
      <c r="H15" s="64">
        <v>15932723</v>
      </c>
      <c r="I15" s="64">
        <v>34193385</v>
      </c>
      <c r="J15" s="64">
        <v>10013029</v>
      </c>
      <c r="K15" s="64">
        <v>9488721</v>
      </c>
      <c r="L15" s="64">
        <v>8603894</v>
      </c>
      <c r="M15" s="64">
        <v>28105644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62299029</v>
      </c>
      <c r="W15" s="64">
        <v>71472775</v>
      </c>
      <c r="X15" s="64">
        <v>-9173746</v>
      </c>
      <c r="Y15" s="65">
        <v>-12.84</v>
      </c>
      <c r="Z15" s="66">
        <v>142945550</v>
      </c>
    </row>
    <row r="16" spans="1:26" ht="13.5">
      <c r="A16" s="73" t="s">
        <v>40</v>
      </c>
      <c r="B16" s="18">
        <v>5610302</v>
      </c>
      <c r="C16" s="18">
        <v>0</v>
      </c>
      <c r="D16" s="63">
        <v>5642000</v>
      </c>
      <c r="E16" s="64">
        <v>5642000</v>
      </c>
      <c r="F16" s="64">
        <v>669186</v>
      </c>
      <c r="G16" s="64">
        <v>351533</v>
      </c>
      <c r="H16" s="64">
        <v>342733</v>
      </c>
      <c r="I16" s="64">
        <v>1363452</v>
      </c>
      <c r="J16" s="64">
        <v>343633</v>
      </c>
      <c r="K16" s="64">
        <v>342203</v>
      </c>
      <c r="L16" s="64">
        <v>965296</v>
      </c>
      <c r="M16" s="64">
        <v>1651132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3014584</v>
      </c>
      <c r="W16" s="64">
        <v>2821000</v>
      </c>
      <c r="X16" s="64">
        <v>193584</v>
      </c>
      <c r="Y16" s="65">
        <v>6.86</v>
      </c>
      <c r="Z16" s="66">
        <v>5642000</v>
      </c>
    </row>
    <row r="17" spans="1:26" ht="13.5">
      <c r="A17" s="62" t="s">
        <v>41</v>
      </c>
      <c r="B17" s="18">
        <v>166272151</v>
      </c>
      <c r="C17" s="18">
        <v>0</v>
      </c>
      <c r="D17" s="63">
        <v>178535700</v>
      </c>
      <c r="E17" s="64">
        <v>178535700</v>
      </c>
      <c r="F17" s="64">
        <v>9682518</v>
      </c>
      <c r="G17" s="64">
        <v>10093737</v>
      </c>
      <c r="H17" s="64">
        <v>19567288</v>
      </c>
      <c r="I17" s="64">
        <v>39343543</v>
      </c>
      <c r="J17" s="64">
        <v>11170813</v>
      </c>
      <c r="K17" s="64">
        <v>12555621</v>
      </c>
      <c r="L17" s="64">
        <v>15772432</v>
      </c>
      <c r="M17" s="64">
        <v>39498866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78842409</v>
      </c>
      <c r="W17" s="64">
        <v>89267850</v>
      </c>
      <c r="X17" s="64">
        <v>-10425441</v>
      </c>
      <c r="Y17" s="65">
        <v>-11.68</v>
      </c>
      <c r="Z17" s="66">
        <v>178535700</v>
      </c>
    </row>
    <row r="18" spans="1:26" ht="13.5">
      <c r="A18" s="74" t="s">
        <v>42</v>
      </c>
      <c r="B18" s="75">
        <f>SUM(B11:B17)</f>
        <v>493692333</v>
      </c>
      <c r="C18" s="75">
        <f>SUM(C11:C17)</f>
        <v>0</v>
      </c>
      <c r="D18" s="76">
        <f aca="true" t="shared" si="1" ref="D18:Z18">SUM(D11:D17)</f>
        <v>532489120</v>
      </c>
      <c r="E18" s="77">
        <f t="shared" si="1"/>
        <v>532489120</v>
      </c>
      <c r="F18" s="77">
        <f t="shared" si="1"/>
        <v>24954787</v>
      </c>
      <c r="G18" s="77">
        <f t="shared" si="1"/>
        <v>42958350</v>
      </c>
      <c r="H18" s="77">
        <f t="shared" si="1"/>
        <v>51594340</v>
      </c>
      <c r="I18" s="77">
        <f t="shared" si="1"/>
        <v>119507477</v>
      </c>
      <c r="J18" s="77">
        <f t="shared" si="1"/>
        <v>36025107</v>
      </c>
      <c r="K18" s="77">
        <f t="shared" si="1"/>
        <v>43706849</v>
      </c>
      <c r="L18" s="77">
        <f t="shared" si="1"/>
        <v>45599370</v>
      </c>
      <c r="M18" s="77">
        <f t="shared" si="1"/>
        <v>125331326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244838803</v>
      </c>
      <c r="W18" s="77">
        <f t="shared" si="1"/>
        <v>266244560</v>
      </c>
      <c r="X18" s="77">
        <f t="shared" si="1"/>
        <v>-21405757</v>
      </c>
      <c r="Y18" s="71">
        <f>+IF(W18&lt;&gt;0,(X18/W18)*100,0)</f>
        <v>-8.039885209297799</v>
      </c>
      <c r="Z18" s="78">
        <f t="shared" si="1"/>
        <v>532489120</v>
      </c>
    </row>
    <row r="19" spans="1:26" ht="13.5">
      <c r="A19" s="74" t="s">
        <v>43</v>
      </c>
      <c r="B19" s="79">
        <f>+B10-B18</f>
        <v>16671620</v>
      </c>
      <c r="C19" s="79">
        <f>+C10-C18</f>
        <v>0</v>
      </c>
      <c r="D19" s="80">
        <f aca="true" t="shared" si="2" ref="D19:Z19">+D10-D18</f>
        <v>-4366560</v>
      </c>
      <c r="E19" s="81">
        <f t="shared" si="2"/>
        <v>-4366560</v>
      </c>
      <c r="F19" s="81">
        <f t="shared" si="2"/>
        <v>201893373</v>
      </c>
      <c r="G19" s="81">
        <f t="shared" si="2"/>
        <v>-21376537</v>
      </c>
      <c r="H19" s="81">
        <f t="shared" si="2"/>
        <v>-31312598</v>
      </c>
      <c r="I19" s="81">
        <f t="shared" si="2"/>
        <v>149204238</v>
      </c>
      <c r="J19" s="81">
        <f t="shared" si="2"/>
        <v>-14199824</v>
      </c>
      <c r="K19" s="81">
        <f t="shared" si="2"/>
        <v>-9179519</v>
      </c>
      <c r="L19" s="81">
        <f t="shared" si="2"/>
        <v>-20426715</v>
      </c>
      <c r="M19" s="81">
        <f t="shared" si="2"/>
        <v>-43806058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105398180</v>
      </c>
      <c r="W19" s="81">
        <f>IF(E10=E18,0,W10-W18)</f>
        <v>-2183280</v>
      </c>
      <c r="X19" s="81">
        <f t="shared" si="2"/>
        <v>107581460</v>
      </c>
      <c r="Y19" s="82">
        <f>+IF(W19&lt;&gt;0,(X19/W19)*100,0)</f>
        <v>-4927.5154812942</v>
      </c>
      <c r="Z19" s="83">
        <f t="shared" si="2"/>
        <v>-4366560</v>
      </c>
    </row>
    <row r="20" spans="1:26" ht="13.5">
      <c r="A20" s="62" t="s">
        <v>44</v>
      </c>
      <c r="B20" s="18">
        <v>41022993</v>
      </c>
      <c r="C20" s="18">
        <v>0</v>
      </c>
      <c r="D20" s="63">
        <v>42885000</v>
      </c>
      <c r="E20" s="64">
        <v>42885000</v>
      </c>
      <c r="F20" s="64">
        <v>2265680</v>
      </c>
      <c r="G20" s="64">
        <v>4340245</v>
      </c>
      <c r="H20" s="64">
        <v>2298760</v>
      </c>
      <c r="I20" s="64">
        <v>8904685</v>
      </c>
      <c r="J20" s="64">
        <v>1372644</v>
      </c>
      <c r="K20" s="64">
        <v>4532679</v>
      </c>
      <c r="L20" s="64">
        <v>5395276</v>
      </c>
      <c r="M20" s="64">
        <v>11300599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20205284</v>
      </c>
      <c r="W20" s="64">
        <v>21442500</v>
      </c>
      <c r="X20" s="64">
        <v>-1237216</v>
      </c>
      <c r="Y20" s="65">
        <v>-5.77</v>
      </c>
      <c r="Z20" s="66">
        <v>42885000</v>
      </c>
    </row>
    <row r="21" spans="1:26" ht="13.5">
      <c r="A21" s="62" t="s">
        <v>107</v>
      </c>
      <c r="B21" s="84">
        <v>0</v>
      </c>
      <c r="C21" s="84">
        <v>0</v>
      </c>
      <c r="D21" s="85">
        <v>-3717000</v>
      </c>
      <c r="E21" s="86">
        <v>-3717000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-1858500</v>
      </c>
      <c r="X21" s="86">
        <v>1858500</v>
      </c>
      <c r="Y21" s="87">
        <v>-100</v>
      </c>
      <c r="Z21" s="88">
        <v>-3717000</v>
      </c>
    </row>
    <row r="22" spans="1:26" ht="25.5">
      <c r="A22" s="89" t="s">
        <v>108</v>
      </c>
      <c r="B22" s="90">
        <f>SUM(B19:B21)</f>
        <v>57694613</v>
      </c>
      <c r="C22" s="90">
        <f>SUM(C19:C21)</f>
        <v>0</v>
      </c>
      <c r="D22" s="91">
        <f aca="true" t="shared" si="3" ref="D22:Z22">SUM(D19:D21)</f>
        <v>34801440</v>
      </c>
      <c r="E22" s="92">
        <f t="shared" si="3"/>
        <v>34801440</v>
      </c>
      <c r="F22" s="92">
        <f t="shared" si="3"/>
        <v>204159053</v>
      </c>
      <c r="G22" s="92">
        <f t="shared" si="3"/>
        <v>-17036292</v>
      </c>
      <c r="H22" s="92">
        <f t="shared" si="3"/>
        <v>-29013838</v>
      </c>
      <c r="I22" s="92">
        <f t="shared" si="3"/>
        <v>158108923</v>
      </c>
      <c r="J22" s="92">
        <f t="shared" si="3"/>
        <v>-12827180</v>
      </c>
      <c r="K22" s="92">
        <f t="shared" si="3"/>
        <v>-4646840</v>
      </c>
      <c r="L22" s="92">
        <f t="shared" si="3"/>
        <v>-15031439</v>
      </c>
      <c r="M22" s="92">
        <f t="shared" si="3"/>
        <v>-32505459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125603464</v>
      </c>
      <c r="W22" s="92">
        <f t="shared" si="3"/>
        <v>17400720</v>
      </c>
      <c r="X22" s="92">
        <f t="shared" si="3"/>
        <v>108202744</v>
      </c>
      <c r="Y22" s="93">
        <f>+IF(W22&lt;&gt;0,(X22/W22)*100,0)</f>
        <v>621.8291197145866</v>
      </c>
      <c r="Z22" s="94">
        <f t="shared" si="3"/>
        <v>34801440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57694613</v>
      </c>
      <c r="C24" s="79">
        <f>SUM(C22:C23)</f>
        <v>0</v>
      </c>
      <c r="D24" s="80">
        <f aca="true" t="shared" si="4" ref="D24:Z24">SUM(D22:D23)</f>
        <v>34801440</v>
      </c>
      <c r="E24" s="81">
        <f t="shared" si="4"/>
        <v>34801440</v>
      </c>
      <c r="F24" s="81">
        <f t="shared" si="4"/>
        <v>204159053</v>
      </c>
      <c r="G24" s="81">
        <f t="shared" si="4"/>
        <v>-17036292</v>
      </c>
      <c r="H24" s="81">
        <f t="shared" si="4"/>
        <v>-29013838</v>
      </c>
      <c r="I24" s="81">
        <f t="shared" si="4"/>
        <v>158108923</v>
      </c>
      <c r="J24" s="81">
        <f t="shared" si="4"/>
        <v>-12827180</v>
      </c>
      <c r="K24" s="81">
        <f t="shared" si="4"/>
        <v>-4646840</v>
      </c>
      <c r="L24" s="81">
        <f t="shared" si="4"/>
        <v>-15031439</v>
      </c>
      <c r="M24" s="81">
        <f t="shared" si="4"/>
        <v>-32505459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125603464</v>
      </c>
      <c r="W24" s="81">
        <f t="shared" si="4"/>
        <v>17400720</v>
      </c>
      <c r="X24" s="81">
        <f t="shared" si="4"/>
        <v>108202744</v>
      </c>
      <c r="Y24" s="82">
        <f>+IF(W24&lt;&gt;0,(X24/W24)*100,0)</f>
        <v>621.8291197145866</v>
      </c>
      <c r="Z24" s="83">
        <f t="shared" si="4"/>
        <v>34801440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75133722</v>
      </c>
      <c r="C27" s="21">
        <v>0</v>
      </c>
      <c r="D27" s="103">
        <v>75959000</v>
      </c>
      <c r="E27" s="104">
        <v>75959000</v>
      </c>
      <c r="F27" s="104">
        <v>3443193</v>
      </c>
      <c r="G27" s="104">
        <v>4337883</v>
      </c>
      <c r="H27" s="104">
        <v>4851927</v>
      </c>
      <c r="I27" s="104">
        <v>12633003</v>
      </c>
      <c r="J27" s="104">
        <v>2971743</v>
      </c>
      <c r="K27" s="104">
        <v>7789107</v>
      </c>
      <c r="L27" s="104">
        <v>7097920</v>
      </c>
      <c r="M27" s="104">
        <v>17858770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30491773</v>
      </c>
      <c r="W27" s="104">
        <v>37979500</v>
      </c>
      <c r="X27" s="104">
        <v>-7487727</v>
      </c>
      <c r="Y27" s="105">
        <v>-19.72</v>
      </c>
      <c r="Z27" s="106">
        <v>75959000</v>
      </c>
    </row>
    <row r="28" spans="1:26" ht="13.5">
      <c r="A28" s="107" t="s">
        <v>44</v>
      </c>
      <c r="B28" s="18">
        <v>37667684</v>
      </c>
      <c r="C28" s="18">
        <v>0</v>
      </c>
      <c r="D28" s="63">
        <v>42885000</v>
      </c>
      <c r="E28" s="64">
        <v>42885000</v>
      </c>
      <c r="F28" s="64">
        <v>3101587</v>
      </c>
      <c r="G28" s="64">
        <v>3487212</v>
      </c>
      <c r="H28" s="64">
        <v>2295050</v>
      </c>
      <c r="I28" s="64">
        <v>8883849</v>
      </c>
      <c r="J28" s="64">
        <v>1822875</v>
      </c>
      <c r="K28" s="64">
        <v>4665002</v>
      </c>
      <c r="L28" s="64">
        <v>4874998</v>
      </c>
      <c r="M28" s="64">
        <v>11362875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20246724</v>
      </c>
      <c r="W28" s="64">
        <v>21442500</v>
      </c>
      <c r="X28" s="64">
        <v>-1195776</v>
      </c>
      <c r="Y28" s="65">
        <v>-5.58</v>
      </c>
      <c r="Z28" s="66">
        <v>42885000</v>
      </c>
    </row>
    <row r="29" spans="1:26" ht="13.5">
      <c r="A29" s="62" t="s">
        <v>110</v>
      </c>
      <c r="B29" s="18">
        <v>0</v>
      </c>
      <c r="C29" s="18">
        <v>0</v>
      </c>
      <c r="D29" s="63">
        <v>3717000</v>
      </c>
      <c r="E29" s="64">
        <v>3717000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1858500</v>
      </c>
      <c r="X29" s="64">
        <v>-1858500</v>
      </c>
      <c r="Y29" s="65">
        <v>-100</v>
      </c>
      <c r="Z29" s="66">
        <v>3717000</v>
      </c>
    </row>
    <row r="30" spans="1:26" ht="13.5">
      <c r="A30" s="62" t="s">
        <v>48</v>
      </c>
      <c r="B30" s="18">
        <v>22553011</v>
      </c>
      <c r="C30" s="18">
        <v>0</v>
      </c>
      <c r="D30" s="63">
        <v>15487000</v>
      </c>
      <c r="E30" s="64">
        <v>15487000</v>
      </c>
      <c r="F30" s="64">
        <v>245345</v>
      </c>
      <c r="G30" s="64">
        <v>689374</v>
      </c>
      <c r="H30" s="64">
        <v>377802</v>
      </c>
      <c r="I30" s="64">
        <v>1312521</v>
      </c>
      <c r="J30" s="64">
        <v>330972</v>
      </c>
      <c r="K30" s="64">
        <v>1530740</v>
      </c>
      <c r="L30" s="64">
        <v>455531</v>
      </c>
      <c r="M30" s="64">
        <v>2317243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3629764</v>
      </c>
      <c r="W30" s="64">
        <v>7743500</v>
      </c>
      <c r="X30" s="64">
        <v>-4113736</v>
      </c>
      <c r="Y30" s="65">
        <v>-53.13</v>
      </c>
      <c r="Z30" s="66">
        <v>15487000</v>
      </c>
    </row>
    <row r="31" spans="1:26" ht="13.5">
      <c r="A31" s="62" t="s">
        <v>49</v>
      </c>
      <c r="B31" s="18">
        <v>14913027</v>
      </c>
      <c r="C31" s="18">
        <v>0</v>
      </c>
      <c r="D31" s="63">
        <v>13870000</v>
      </c>
      <c r="E31" s="64">
        <v>13870000</v>
      </c>
      <c r="F31" s="64">
        <v>96261</v>
      </c>
      <c r="G31" s="64">
        <v>161297</v>
      </c>
      <c r="H31" s="64">
        <v>2179075</v>
      </c>
      <c r="I31" s="64">
        <v>2436633</v>
      </c>
      <c r="J31" s="64">
        <v>817896</v>
      </c>
      <c r="K31" s="64">
        <v>1593365</v>
      </c>
      <c r="L31" s="64">
        <v>1767391</v>
      </c>
      <c r="M31" s="64">
        <v>4178652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6615285</v>
      </c>
      <c r="W31" s="64">
        <v>6935000</v>
      </c>
      <c r="X31" s="64">
        <v>-319715</v>
      </c>
      <c r="Y31" s="65">
        <v>-4.61</v>
      </c>
      <c r="Z31" s="66">
        <v>13870000</v>
      </c>
    </row>
    <row r="32" spans="1:26" ht="13.5">
      <c r="A32" s="74" t="s">
        <v>50</v>
      </c>
      <c r="B32" s="21">
        <f>SUM(B28:B31)</f>
        <v>75133722</v>
      </c>
      <c r="C32" s="21">
        <f>SUM(C28:C31)</f>
        <v>0</v>
      </c>
      <c r="D32" s="103">
        <f aca="true" t="shared" si="5" ref="D32:Z32">SUM(D28:D31)</f>
        <v>75959000</v>
      </c>
      <c r="E32" s="104">
        <f t="shared" si="5"/>
        <v>75959000</v>
      </c>
      <c r="F32" s="104">
        <f t="shared" si="5"/>
        <v>3443193</v>
      </c>
      <c r="G32" s="104">
        <f t="shared" si="5"/>
        <v>4337883</v>
      </c>
      <c r="H32" s="104">
        <f t="shared" si="5"/>
        <v>4851927</v>
      </c>
      <c r="I32" s="104">
        <f t="shared" si="5"/>
        <v>12633003</v>
      </c>
      <c r="J32" s="104">
        <f t="shared" si="5"/>
        <v>2971743</v>
      </c>
      <c r="K32" s="104">
        <f t="shared" si="5"/>
        <v>7789107</v>
      </c>
      <c r="L32" s="104">
        <f t="shared" si="5"/>
        <v>7097920</v>
      </c>
      <c r="M32" s="104">
        <f t="shared" si="5"/>
        <v>17858770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30491773</v>
      </c>
      <c r="W32" s="104">
        <f t="shared" si="5"/>
        <v>37979500</v>
      </c>
      <c r="X32" s="104">
        <f t="shared" si="5"/>
        <v>-7487727</v>
      </c>
      <c r="Y32" s="105">
        <f>+IF(W32&lt;&gt;0,(X32/W32)*100,0)</f>
        <v>-19.71518055793257</v>
      </c>
      <c r="Z32" s="106">
        <f t="shared" si="5"/>
        <v>75959000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131510479</v>
      </c>
      <c r="C35" s="18">
        <v>0</v>
      </c>
      <c r="D35" s="63">
        <v>109588547</v>
      </c>
      <c r="E35" s="64">
        <v>109588547</v>
      </c>
      <c r="F35" s="64">
        <v>197364234</v>
      </c>
      <c r="G35" s="64">
        <v>-30579237</v>
      </c>
      <c r="H35" s="64">
        <v>-23985114</v>
      </c>
      <c r="I35" s="64">
        <v>-23985114</v>
      </c>
      <c r="J35" s="64">
        <v>-9360237</v>
      </c>
      <c r="K35" s="64">
        <v>-15162285</v>
      </c>
      <c r="L35" s="64">
        <v>-38825933</v>
      </c>
      <c r="M35" s="64">
        <v>-38825933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-38825933</v>
      </c>
      <c r="W35" s="64">
        <v>54794274</v>
      </c>
      <c r="X35" s="64">
        <v>-93620207</v>
      </c>
      <c r="Y35" s="65">
        <v>-170.86</v>
      </c>
      <c r="Z35" s="66">
        <v>109588547</v>
      </c>
    </row>
    <row r="36" spans="1:26" ht="13.5">
      <c r="A36" s="62" t="s">
        <v>53</v>
      </c>
      <c r="B36" s="18">
        <v>912667379</v>
      </c>
      <c r="C36" s="18">
        <v>0</v>
      </c>
      <c r="D36" s="63">
        <v>957548383</v>
      </c>
      <c r="E36" s="64">
        <v>957548383</v>
      </c>
      <c r="F36" s="64">
        <v>1469978</v>
      </c>
      <c r="G36" s="64">
        <v>2365978</v>
      </c>
      <c r="H36" s="64">
        <v>2883734</v>
      </c>
      <c r="I36" s="64">
        <v>2883734</v>
      </c>
      <c r="J36" s="64">
        <v>763624</v>
      </c>
      <c r="K36" s="64">
        <v>5817654</v>
      </c>
      <c r="L36" s="64">
        <v>5099432</v>
      </c>
      <c r="M36" s="64">
        <v>5099432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5099432</v>
      </c>
      <c r="W36" s="64">
        <v>478774192</v>
      </c>
      <c r="X36" s="64">
        <v>-473674760</v>
      </c>
      <c r="Y36" s="65">
        <v>-98.93</v>
      </c>
      <c r="Z36" s="66">
        <v>957548383</v>
      </c>
    </row>
    <row r="37" spans="1:26" ht="13.5">
      <c r="A37" s="62" t="s">
        <v>54</v>
      </c>
      <c r="B37" s="18">
        <v>105417513</v>
      </c>
      <c r="C37" s="18">
        <v>0</v>
      </c>
      <c r="D37" s="63">
        <v>93418447</v>
      </c>
      <c r="E37" s="64">
        <v>93418447</v>
      </c>
      <c r="F37" s="64">
        <v>-4747351</v>
      </c>
      <c r="G37" s="64">
        <v>-12283034</v>
      </c>
      <c r="H37" s="64">
        <v>-1310180</v>
      </c>
      <c r="I37" s="64">
        <v>-1310180</v>
      </c>
      <c r="J37" s="64">
        <v>5252414</v>
      </c>
      <c r="K37" s="64">
        <v>-4400182</v>
      </c>
      <c r="L37" s="64">
        <v>-11095006</v>
      </c>
      <c r="M37" s="64">
        <v>-11095006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-11095006</v>
      </c>
      <c r="W37" s="64">
        <v>46709224</v>
      </c>
      <c r="X37" s="64">
        <v>-57804230</v>
      </c>
      <c r="Y37" s="65">
        <v>-123.75</v>
      </c>
      <c r="Z37" s="66">
        <v>93418447</v>
      </c>
    </row>
    <row r="38" spans="1:26" ht="13.5">
      <c r="A38" s="62" t="s">
        <v>55</v>
      </c>
      <c r="B38" s="18">
        <v>223267232</v>
      </c>
      <c r="C38" s="18">
        <v>0</v>
      </c>
      <c r="D38" s="63">
        <v>231274073</v>
      </c>
      <c r="E38" s="64">
        <v>231274073</v>
      </c>
      <c r="F38" s="64">
        <v>-866833</v>
      </c>
      <c r="G38" s="64">
        <v>-556703</v>
      </c>
      <c r="H38" s="64">
        <v>7649276</v>
      </c>
      <c r="I38" s="64">
        <v>7649276</v>
      </c>
      <c r="J38" s="64">
        <v>-588617</v>
      </c>
      <c r="K38" s="64">
        <v>-370074</v>
      </c>
      <c r="L38" s="64">
        <v>-8423610</v>
      </c>
      <c r="M38" s="64">
        <v>-8423610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-8423610</v>
      </c>
      <c r="W38" s="64">
        <v>115637037</v>
      </c>
      <c r="X38" s="64">
        <v>-124060647</v>
      </c>
      <c r="Y38" s="65">
        <v>-107.28</v>
      </c>
      <c r="Z38" s="66">
        <v>231274073</v>
      </c>
    </row>
    <row r="39" spans="1:26" ht="13.5">
      <c r="A39" s="62" t="s">
        <v>56</v>
      </c>
      <c r="B39" s="18">
        <v>715493113</v>
      </c>
      <c r="C39" s="18">
        <v>0</v>
      </c>
      <c r="D39" s="63">
        <v>742444410</v>
      </c>
      <c r="E39" s="64">
        <v>742444410</v>
      </c>
      <c r="F39" s="64">
        <v>204448396</v>
      </c>
      <c r="G39" s="64">
        <v>-15373522</v>
      </c>
      <c r="H39" s="64">
        <v>-27440476</v>
      </c>
      <c r="I39" s="64">
        <v>-27440476</v>
      </c>
      <c r="J39" s="64">
        <v>-13260410</v>
      </c>
      <c r="K39" s="64">
        <v>-4574375</v>
      </c>
      <c r="L39" s="64">
        <v>-14207885</v>
      </c>
      <c r="M39" s="64">
        <v>-14207885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-14207885</v>
      </c>
      <c r="W39" s="64">
        <v>371222205</v>
      </c>
      <c r="X39" s="64">
        <v>-385430090</v>
      </c>
      <c r="Y39" s="65">
        <v>-103.83</v>
      </c>
      <c r="Z39" s="66">
        <v>742444410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79244048</v>
      </c>
      <c r="C42" s="18">
        <v>0</v>
      </c>
      <c r="D42" s="63">
        <v>79809272</v>
      </c>
      <c r="E42" s="64">
        <v>79809272</v>
      </c>
      <c r="F42" s="64">
        <v>18309525</v>
      </c>
      <c r="G42" s="64">
        <v>1795202</v>
      </c>
      <c r="H42" s="64">
        <v>22114171</v>
      </c>
      <c r="I42" s="64">
        <v>42218898</v>
      </c>
      <c r="J42" s="64">
        <v>24256835</v>
      </c>
      <c r="K42" s="64">
        <v>6390959</v>
      </c>
      <c r="L42" s="64">
        <v>-15829254</v>
      </c>
      <c r="M42" s="64">
        <v>14818540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57037438</v>
      </c>
      <c r="W42" s="64">
        <v>99210470</v>
      </c>
      <c r="X42" s="64">
        <v>-42173032</v>
      </c>
      <c r="Y42" s="65">
        <v>-42.51</v>
      </c>
      <c r="Z42" s="66">
        <v>79809272</v>
      </c>
    </row>
    <row r="43" spans="1:26" ht="13.5">
      <c r="A43" s="62" t="s">
        <v>59</v>
      </c>
      <c r="B43" s="18">
        <v>-70845728</v>
      </c>
      <c r="C43" s="18">
        <v>0</v>
      </c>
      <c r="D43" s="63">
        <v>-78124950</v>
      </c>
      <c r="E43" s="64">
        <v>-78124950</v>
      </c>
      <c r="F43" s="64">
        <v>-3411356</v>
      </c>
      <c r="G43" s="64">
        <v>-4387617</v>
      </c>
      <c r="H43" s="64">
        <v>-4930634</v>
      </c>
      <c r="I43" s="64">
        <v>-12729607</v>
      </c>
      <c r="J43" s="64">
        <v>-3094457</v>
      </c>
      <c r="K43" s="64">
        <v>-7940766</v>
      </c>
      <c r="L43" s="64">
        <v>-7264611</v>
      </c>
      <c r="M43" s="64">
        <v>-18299834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-31029441</v>
      </c>
      <c r="W43" s="64">
        <v>-22167691</v>
      </c>
      <c r="X43" s="64">
        <v>-8861750</v>
      </c>
      <c r="Y43" s="65">
        <v>39.98</v>
      </c>
      <c r="Z43" s="66">
        <v>-78124950</v>
      </c>
    </row>
    <row r="44" spans="1:26" ht="13.5">
      <c r="A44" s="62" t="s">
        <v>60</v>
      </c>
      <c r="B44" s="18">
        <v>-17740439</v>
      </c>
      <c r="C44" s="18">
        <v>0</v>
      </c>
      <c r="D44" s="63">
        <v>-6190708</v>
      </c>
      <c r="E44" s="64">
        <v>-6190708</v>
      </c>
      <c r="F44" s="64">
        <v>-535928</v>
      </c>
      <c r="G44" s="64">
        <v>-209812</v>
      </c>
      <c r="H44" s="64">
        <v>-1016318</v>
      </c>
      <c r="I44" s="64">
        <v>-1762058</v>
      </c>
      <c r="J44" s="64">
        <v>-299971</v>
      </c>
      <c r="K44" s="64">
        <v>49686</v>
      </c>
      <c r="L44" s="64">
        <v>-7490368</v>
      </c>
      <c r="M44" s="64">
        <v>-7740653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-9502711</v>
      </c>
      <c r="W44" s="64">
        <v>-3095354</v>
      </c>
      <c r="X44" s="64">
        <v>-6407357</v>
      </c>
      <c r="Y44" s="65">
        <v>207</v>
      </c>
      <c r="Z44" s="66">
        <v>-6190708</v>
      </c>
    </row>
    <row r="45" spans="1:26" ht="13.5">
      <c r="A45" s="74" t="s">
        <v>61</v>
      </c>
      <c r="B45" s="21">
        <v>46160684</v>
      </c>
      <c r="C45" s="21">
        <v>0</v>
      </c>
      <c r="D45" s="103">
        <v>42963258</v>
      </c>
      <c r="E45" s="104">
        <v>42963258</v>
      </c>
      <c r="F45" s="104">
        <v>60522925</v>
      </c>
      <c r="G45" s="104">
        <v>57720698</v>
      </c>
      <c r="H45" s="104">
        <v>73887917</v>
      </c>
      <c r="I45" s="104">
        <v>73887917</v>
      </c>
      <c r="J45" s="104">
        <v>94750324</v>
      </c>
      <c r="K45" s="104">
        <v>93250203</v>
      </c>
      <c r="L45" s="104">
        <v>62665970</v>
      </c>
      <c r="M45" s="104">
        <v>62665970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62665970</v>
      </c>
      <c r="W45" s="104">
        <v>121417069</v>
      </c>
      <c r="X45" s="104">
        <v>-58751099</v>
      </c>
      <c r="Y45" s="105">
        <v>-48.39</v>
      </c>
      <c r="Z45" s="106">
        <v>42963258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20000734</v>
      </c>
      <c r="C49" s="56">
        <v>0</v>
      </c>
      <c r="D49" s="133">
        <v>8840417</v>
      </c>
      <c r="E49" s="58">
        <v>9448264</v>
      </c>
      <c r="F49" s="58">
        <v>0</v>
      </c>
      <c r="G49" s="58">
        <v>0</v>
      </c>
      <c r="H49" s="58">
        <v>0</v>
      </c>
      <c r="I49" s="58">
        <v>28055881</v>
      </c>
      <c r="J49" s="58">
        <v>0</v>
      </c>
      <c r="K49" s="58">
        <v>0</v>
      </c>
      <c r="L49" s="58">
        <v>0</v>
      </c>
      <c r="M49" s="58">
        <v>3125588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2418027</v>
      </c>
      <c r="W49" s="58">
        <v>3466878</v>
      </c>
      <c r="X49" s="58">
        <v>38666170</v>
      </c>
      <c r="Y49" s="58">
        <v>114021959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585244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585244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88.93665215321896</v>
      </c>
      <c r="C58" s="5">
        <f>IF(C67=0,0,+(C76/C67)*100)</f>
        <v>0</v>
      </c>
      <c r="D58" s="6">
        <f aca="true" t="shared" si="6" ref="D58:Z58">IF(D67=0,0,+(D76/D67)*100)</f>
        <v>93.5950964605912</v>
      </c>
      <c r="E58" s="7">
        <f t="shared" si="6"/>
        <v>93.5950964605912</v>
      </c>
      <c r="F58" s="7">
        <f t="shared" si="6"/>
        <v>13.554335999845241</v>
      </c>
      <c r="G58" s="7">
        <f t="shared" si="6"/>
        <v>201.45379663990224</v>
      </c>
      <c r="H58" s="7">
        <f t="shared" si="6"/>
        <v>342.11324789719345</v>
      </c>
      <c r="I58" s="7">
        <f t="shared" si="6"/>
        <v>48.9450011149214</v>
      </c>
      <c r="J58" s="7">
        <f t="shared" si="6"/>
        <v>195.33221267311126</v>
      </c>
      <c r="K58" s="7">
        <f t="shared" si="6"/>
        <v>173.51617004075587</v>
      </c>
      <c r="L58" s="7">
        <f t="shared" si="6"/>
        <v>133.6817358308964</v>
      </c>
      <c r="M58" s="7">
        <f t="shared" si="6"/>
        <v>166.89934920215697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69.34141987256486</v>
      </c>
      <c r="W58" s="7">
        <f t="shared" si="6"/>
        <v>108.38473750565647</v>
      </c>
      <c r="X58" s="7">
        <f t="shared" si="6"/>
        <v>0</v>
      </c>
      <c r="Y58" s="7">
        <f t="shared" si="6"/>
        <v>0</v>
      </c>
      <c r="Z58" s="8">
        <f t="shared" si="6"/>
        <v>93.5950964605912</v>
      </c>
    </row>
    <row r="59" spans="1:26" ht="13.5">
      <c r="A59" s="36" t="s">
        <v>31</v>
      </c>
      <c r="B59" s="9">
        <f aca="true" t="shared" si="7" ref="B59:Z66">IF(B68=0,0,+(B77/B68)*100)</f>
        <v>91.88030284585938</v>
      </c>
      <c r="C59" s="9">
        <f t="shared" si="7"/>
        <v>0</v>
      </c>
      <c r="D59" s="2">
        <f t="shared" si="7"/>
        <v>93.5948680640214</v>
      </c>
      <c r="E59" s="10">
        <f t="shared" si="7"/>
        <v>93.5948680640214</v>
      </c>
      <c r="F59" s="10">
        <f t="shared" si="7"/>
        <v>7.400746023565516</v>
      </c>
      <c r="G59" s="10">
        <f t="shared" si="7"/>
        <v>-788.7632638547486</v>
      </c>
      <c r="H59" s="10">
        <f t="shared" si="7"/>
        <v>-3066.881397828902</v>
      </c>
      <c r="I59" s="10">
        <f t="shared" si="7"/>
        <v>39.431862276006584</v>
      </c>
      <c r="J59" s="10">
        <f t="shared" si="7"/>
        <v>-3772.0033791011374</v>
      </c>
      <c r="K59" s="10">
        <f t="shared" si="7"/>
        <v>-3083.671705702135</v>
      </c>
      <c r="L59" s="10">
        <f t="shared" si="7"/>
        <v>-6385.74679805341</v>
      </c>
      <c r="M59" s="10">
        <f t="shared" si="7"/>
        <v>-3912.6537737033777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60.9452746470476</v>
      </c>
      <c r="W59" s="10">
        <f t="shared" si="7"/>
        <v>125.92764166896065</v>
      </c>
      <c r="X59" s="10">
        <f t="shared" si="7"/>
        <v>0</v>
      </c>
      <c r="Y59" s="10">
        <f t="shared" si="7"/>
        <v>0</v>
      </c>
      <c r="Z59" s="11">
        <f t="shared" si="7"/>
        <v>93.5948680640214</v>
      </c>
    </row>
    <row r="60" spans="1:26" ht="13.5">
      <c r="A60" s="37" t="s">
        <v>32</v>
      </c>
      <c r="B60" s="12">
        <f t="shared" si="7"/>
        <v>88.42236095280295</v>
      </c>
      <c r="C60" s="12">
        <f t="shared" si="7"/>
        <v>0</v>
      </c>
      <c r="D60" s="3">
        <f t="shared" si="7"/>
        <v>93.59523500794431</v>
      </c>
      <c r="E60" s="13">
        <f t="shared" si="7"/>
        <v>93.59523500794431</v>
      </c>
      <c r="F60" s="13">
        <f t="shared" si="7"/>
        <v>29.660221245726014</v>
      </c>
      <c r="G60" s="13">
        <f t="shared" si="7"/>
        <v>101.12577575597132</v>
      </c>
      <c r="H60" s="13">
        <f t="shared" si="7"/>
        <v>140.82156693830007</v>
      </c>
      <c r="I60" s="13">
        <f t="shared" si="7"/>
        <v>64.27624192834183</v>
      </c>
      <c r="J60" s="13">
        <f t="shared" si="7"/>
        <v>113.20643646959576</v>
      </c>
      <c r="K60" s="13">
        <f t="shared" si="7"/>
        <v>114.34594514410796</v>
      </c>
      <c r="L60" s="13">
        <f t="shared" si="7"/>
        <v>89.7014923055788</v>
      </c>
      <c r="M60" s="13">
        <f t="shared" si="7"/>
        <v>105.44329752119401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78.67553026394796</v>
      </c>
      <c r="W60" s="13">
        <f t="shared" si="7"/>
        <v>97.96691455238063</v>
      </c>
      <c r="X60" s="13">
        <f t="shared" si="7"/>
        <v>0</v>
      </c>
      <c r="Y60" s="13">
        <f t="shared" si="7"/>
        <v>0</v>
      </c>
      <c r="Z60" s="14">
        <f t="shared" si="7"/>
        <v>93.59523500794431</v>
      </c>
    </row>
    <row r="61" spans="1:26" ht="13.5">
      <c r="A61" s="38" t="s">
        <v>113</v>
      </c>
      <c r="B61" s="12">
        <f t="shared" si="7"/>
        <v>83.36908235526607</v>
      </c>
      <c r="C61" s="12">
        <f t="shared" si="7"/>
        <v>0</v>
      </c>
      <c r="D61" s="3">
        <f t="shared" si="7"/>
        <v>93.59482050199685</v>
      </c>
      <c r="E61" s="13">
        <f t="shared" si="7"/>
        <v>93.59482050199685</v>
      </c>
      <c r="F61" s="13">
        <f t="shared" si="7"/>
        <v>65.32337695413078</v>
      </c>
      <c r="G61" s="13">
        <f t="shared" si="7"/>
        <v>77.23580556149389</v>
      </c>
      <c r="H61" s="13">
        <f t="shared" si="7"/>
        <v>98.2235869427174</v>
      </c>
      <c r="I61" s="13">
        <f t="shared" si="7"/>
        <v>78.90006076787175</v>
      </c>
      <c r="J61" s="13">
        <f t="shared" si="7"/>
        <v>91.24114766354639</v>
      </c>
      <c r="K61" s="13">
        <f t="shared" si="7"/>
        <v>93.07970997301683</v>
      </c>
      <c r="L61" s="13">
        <f t="shared" si="7"/>
        <v>71.62594450400289</v>
      </c>
      <c r="M61" s="13">
        <f t="shared" si="7"/>
        <v>85.19396935286578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81.8359864271912</v>
      </c>
      <c r="W61" s="13">
        <f t="shared" si="7"/>
        <v>95.04981100424041</v>
      </c>
      <c r="X61" s="13">
        <f t="shared" si="7"/>
        <v>0</v>
      </c>
      <c r="Y61" s="13">
        <f t="shared" si="7"/>
        <v>0</v>
      </c>
      <c r="Z61" s="14">
        <f t="shared" si="7"/>
        <v>93.59482050199685</v>
      </c>
    </row>
    <row r="62" spans="1:26" ht="13.5">
      <c r="A62" s="38" t="s">
        <v>114</v>
      </c>
      <c r="B62" s="12">
        <f t="shared" si="7"/>
        <v>98.14118183914971</v>
      </c>
      <c r="C62" s="12">
        <f t="shared" si="7"/>
        <v>0</v>
      </c>
      <c r="D62" s="3">
        <f t="shared" si="7"/>
        <v>93.59478796543716</v>
      </c>
      <c r="E62" s="13">
        <f t="shared" si="7"/>
        <v>93.59478796543716</v>
      </c>
      <c r="F62" s="13">
        <f t="shared" si="7"/>
        <v>23.962367440584075</v>
      </c>
      <c r="G62" s="13">
        <f t="shared" si="7"/>
        <v>133.3892661056551</v>
      </c>
      <c r="H62" s="13">
        <f t="shared" si="7"/>
        <v>179.1927361660745</v>
      </c>
      <c r="I62" s="13">
        <f t="shared" si="7"/>
        <v>59.99553321008511</v>
      </c>
      <c r="J62" s="13">
        <f t="shared" si="7"/>
        <v>131.22857759852786</v>
      </c>
      <c r="K62" s="13">
        <f t="shared" si="7"/>
        <v>157.91326847452981</v>
      </c>
      <c r="L62" s="13">
        <f t="shared" si="7"/>
        <v>107.26900180074786</v>
      </c>
      <c r="M62" s="13">
        <f t="shared" si="7"/>
        <v>129.75004854914056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80.05393655718312</v>
      </c>
      <c r="W62" s="13">
        <f t="shared" si="7"/>
        <v>112.2991609007721</v>
      </c>
      <c r="X62" s="13">
        <f t="shared" si="7"/>
        <v>0</v>
      </c>
      <c r="Y62" s="13">
        <f t="shared" si="7"/>
        <v>0</v>
      </c>
      <c r="Z62" s="14">
        <f t="shared" si="7"/>
        <v>93.59478796543716</v>
      </c>
    </row>
    <row r="63" spans="1:26" ht="13.5">
      <c r="A63" s="38" t="s">
        <v>115</v>
      </c>
      <c r="B63" s="12">
        <f t="shared" si="7"/>
        <v>84.4883800798653</v>
      </c>
      <c r="C63" s="12">
        <f t="shared" si="7"/>
        <v>0</v>
      </c>
      <c r="D63" s="3">
        <f t="shared" si="7"/>
        <v>93.59698504387394</v>
      </c>
      <c r="E63" s="13">
        <f t="shared" si="7"/>
        <v>93.59698504387394</v>
      </c>
      <c r="F63" s="13">
        <f t="shared" si="7"/>
        <v>5.634535287043386</v>
      </c>
      <c r="G63" s="13">
        <f t="shared" si="7"/>
        <v>941.7814921583666</v>
      </c>
      <c r="H63" s="13">
        <f t="shared" si="7"/>
        <v>-8051.131971286582</v>
      </c>
      <c r="I63" s="13">
        <f t="shared" si="7"/>
        <v>35.413642222974865</v>
      </c>
      <c r="J63" s="13">
        <f t="shared" si="7"/>
        <v>4519.8616026623</v>
      </c>
      <c r="K63" s="13">
        <f t="shared" si="7"/>
        <v>-2636.910894461237</v>
      </c>
      <c r="L63" s="13">
        <f t="shared" si="7"/>
        <v>945.6843434774445</v>
      </c>
      <c r="M63" s="13">
        <f t="shared" si="7"/>
        <v>3755.447798486054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54.593672485581855</v>
      </c>
      <c r="W63" s="13">
        <f t="shared" si="7"/>
        <v>93.59698504387394</v>
      </c>
      <c r="X63" s="13">
        <f t="shared" si="7"/>
        <v>0</v>
      </c>
      <c r="Y63" s="13">
        <f t="shared" si="7"/>
        <v>0</v>
      </c>
      <c r="Z63" s="14">
        <f t="shared" si="7"/>
        <v>93.59698504387394</v>
      </c>
    </row>
    <row r="64" spans="1:26" ht="13.5">
      <c r="A64" s="38" t="s">
        <v>116</v>
      </c>
      <c r="B64" s="12">
        <f t="shared" si="7"/>
        <v>95.17520498075729</v>
      </c>
      <c r="C64" s="12">
        <f t="shared" si="7"/>
        <v>0</v>
      </c>
      <c r="D64" s="3">
        <f t="shared" si="7"/>
        <v>93.594840805809</v>
      </c>
      <c r="E64" s="13">
        <f t="shared" si="7"/>
        <v>93.594840805809</v>
      </c>
      <c r="F64" s="13">
        <f t="shared" si="7"/>
        <v>5.434606859960354</v>
      </c>
      <c r="G64" s="13">
        <f t="shared" si="7"/>
        <v>-47678.51509382649</v>
      </c>
      <c r="H64" s="13">
        <f t="shared" si="7"/>
        <v>-1997.2626765636257</v>
      </c>
      <c r="I64" s="13">
        <f t="shared" si="7"/>
        <v>35.21377105740706</v>
      </c>
      <c r="J64" s="13">
        <f t="shared" si="7"/>
        <v>-1122.412775169389</v>
      </c>
      <c r="K64" s="13">
        <f t="shared" si="7"/>
        <v>-1253.9566607460035</v>
      </c>
      <c r="L64" s="13">
        <f t="shared" si="7"/>
        <v>-16900.73066774914</v>
      </c>
      <c r="M64" s="13">
        <f t="shared" si="7"/>
        <v>-1600.395584833717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56.03906818821588</v>
      </c>
      <c r="W64" s="13">
        <f t="shared" si="7"/>
        <v>93.594840805809</v>
      </c>
      <c r="X64" s="13">
        <f t="shared" si="7"/>
        <v>0</v>
      </c>
      <c r="Y64" s="13">
        <f t="shared" si="7"/>
        <v>0</v>
      </c>
      <c r="Z64" s="14">
        <f t="shared" si="7"/>
        <v>93.594840805809</v>
      </c>
    </row>
    <row r="65" spans="1:26" ht="13.5">
      <c r="A65" s="38" t="s">
        <v>117</v>
      </c>
      <c r="B65" s="12">
        <f t="shared" si="7"/>
        <v>332.83705996514357</v>
      </c>
      <c r="C65" s="12">
        <f t="shared" si="7"/>
        <v>0</v>
      </c>
      <c r="D65" s="3">
        <f t="shared" si="7"/>
        <v>93.61969863110609</v>
      </c>
      <c r="E65" s="13">
        <f t="shared" si="7"/>
        <v>93.61969863110609</v>
      </c>
      <c r="F65" s="13">
        <f t="shared" si="7"/>
        <v>194.11779171277513</v>
      </c>
      <c r="G65" s="13">
        <f t="shared" si="7"/>
        <v>228.47388646045306</v>
      </c>
      <c r="H65" s="13">
        <f t="shared" si="7"/>
        <v>352.4970708200823</v>
      </c>
      <c r="I65" s="13">
        <f t="shared" si="7"/>
        <v>241.79195559636403</v>
      </c>
      <c r="J65" s="13">
        <f t="shared" si="7"/>
        <v>844.3946188340807</v>
      </c>
      <c r="K65" s="13">
        <f t="shared" si="7"/>
        <v>1771.3335323467952</v>
      </c>
      <c r="L65" s="13">
        <f t="shared" si="7"/>
        <v>-20341.924022957093</v>
      </c>
      <c r="M65" s="13">
        <f t="shared" si="7"/>
        <v>2025.8230771061967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484.8794079629182</v>
      </c>
      <c r="W65" s="13">
        <f t="shared" si="7"/>
        <v>94.71248511431031</v>
      </c>
      <c r="X65" s="13">
        <f t="shared" si="7"/>
        <v>0</v>
      </c>
      <c r="Y65" s="13">
        <f t="shared" si="7"/>
        <v>0</v>
      </c>
      <c r="Z65" s="14">
        <f t="shared" si="7"/>
        <v>93.61969863110609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93.59489348370927</v>
      </c>
      <c r="E66" s="16">
        <f t="shared" si="7"/>
        <v>93.59489348370927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106.00808270676691</v>
      </c>
      <c r="X66" s="16">
        <f t="shared" si="7"/>
        <v>0</v>
      </c>
      <c r="Y66" s="16">
        <f t="shared" si="7"/>
        <v>0</v>
      </c>
      <c r="Z66" s="17">
        <f t="shared" si="7"/>
        <v>93.59489348370927</v>
      </c>
    </row>
    <row r="67" spans="1:26" ht="13.5" hidden="1">
      <c r="A67" s="40" t="s">
        <v>119</v>
      </c>
      <c r="B67" s="23">
        <v>384510291</v>
      </c>
      <c r="C67" s="23"/>
      <c r="D67" s="24">
        <v>411962020</v>
      </c>
      <c r="E67" s="25">
        <v>411962020</v>
      </c>
      <c r="F67" s="25">
        <v>207805185</v>
      </c>
      <c r="G67" s="25">
        <v>17488003</v>
      </c>
      <c r="H67" s="25">
        <v>15988394</v>
      </c>
      <c r="I67" s="25">
        <v>241281582</v>
      </c>
      <c r="J67" s="25">
        <v>16813898</v>
      </c>
      <c r="K67" s="25">
        <v>16043095</v>
      </c>
      <c r="L67" s="25">
        <v>17587704</v>
      </c>
      <c r="M67" s="25">
        <v>50444697</v>
      </c>
      <c r="N67" s="25"/>
      <c r="O67" s="25"/>
      <c r="P67" s="25"/>
      <c r="Q67" s="25"/>
      <c r="R67" s="25"/>
      <c r="S67" s="25"/>
      <c r="T67" s="25"/>
      <c r="U67" s="25"/>
      <c r="V67" s="25">
        <v>291726279</v>
      </c>
      <c r="W67" s="25">
        <v>205981010</v>
      </c>
      <c r="X67" s="25"/>
      <c r="Y67" s="24"/>
      <c r="Z67" s="26">
        <v>411962020</v>
      </c>
    </row>
    <row r="68" spans="1:26" ht="13.5" hidden="1">
      <c r="A68" s="36" t="s">
        <v>31</v>
      </c>
      <c r="B68" s="18">
        <v>139970479</v>
      </c>
      <c r="C68" s="18"/>
      <c r="D68" s="19">
        <v>152574000</v>
      </c>
      <c r="E68" s="20">
        <v>152574000</v>
      </c>
      <c r="F68" s="20">
        <v>150093382</v>
      </c>
      <c r="G68" s="20">
        <v>-1999513</v>
      </c>
      <c r="H68" s="20">
        <v>-1014602</v>
      </c>
      <c r="I68" s="20">
        <v>147079267</v>
      </c>
      <c r="J68" s="20">
        <v>-364594</v>
      </c>
      <c r="K68" s="20">
        <v>-307797</v>
      </c>
      <c r="L68" s="20">
        <v>-123909</v>
      </c>
      <c r="M68" s="20">
        <v>-796300</v>
      </c>
      <c r="N68" s="20"/>
      <c r="O68" s="20"/>
      <c r="P68" s="20"/>
      <c r="Q68" s="20"/>
      <c r="R68" s="20"/>
      <c r="S68" s="20"/>
      <c r="T68" s="20"/>
      <c r="U68" s="20"/>
      <c r="V68" s="20">
        <v>146282967</v>
      </c>
      <c r="W68" s="20">
        <v>76287000</v>
      </c>
      <c r="X68" s="20"/>
      <c r="Y68" s="19"/>
      <c r="Z68" s="22">
        <v>152574000</v>
      </c>
    </row>
    <row r="69" spans="1:26" ht="13.5" hidden="1">
      <c r="A69" s="37" t="s">
        <v>32</v>
      </c>
      <c r="B69" s="18">
        <v>241302401</v>
      </c>
      <c r="C69" s="18"/>
      <c r="D69" s="19">
        <v>256196020</v>
      </c>
      <c r="E69" s="20">
        <v>256196020</v>
      </c>
      <c r="F69" s="20">
        <v>57513337</v>
      </c>
      <c r="G69" s="20">
        <v>19242198</v>
      </c>
      <c r="H69" s="20">
        <v>16745854</v>
      </c>
      <c r="I69" s="20">
        <v>93501389</v>
      </c>
      <c r="J69" s="20">
        <v>16863406</v>
      </c>
      <c r="K69" s="20">
        <v>16044220</v>
      </c>
      <c r="L69" s="20">
        <v>17389937</v>
      </c>
      <c r="M69" s="20">
        <v>50297563</v>
      </c>
      <c r="N69" s="20"/>
      <c r="O69" s="20"/>
      <c r="P69" s="20"/>
      <c r="Q69" s="20"/>
      <c r="R69" s="20"/>
      <c r="S69" s="20"/>
      <c r="T69" s="20"/>
      <c r="U69" s="20"/>
      <c r="V69" s="20">
        <v>143798952</v>
      </c>
      <c r="W69" s="20">
        <v>128098010</v>
      </c>
      <c r="X69" s="20"/>
      <c r="Y69" s="19"/>
      <c r="Z69" s="22">
        <v>256196020</v>
      </c>
    </row>
    <row r="70" spans="1:26" ht="13.5" hidden="1">
      <c r="A70" s="38" t="s">
        <v>113</v>
      </c>
      <c r="B70" s="18">
        <v>172759505</v>
      </c>
      <c r="C70" s="18"/>
      <c r="D70" s="19">
        <v>182411500</v>
      </c>
      <c r="E70" s="20">
        <v>182411500</v>
      </c>
      <c r="F70" s="20">
        <v>18211038</v>
      </c>
      <c r="G70" s="20">
        <v>16184860</v>
      </c>
      <c r="H70" s="20">
        <v>14188986</v>
      </c>
      <c r="I70" s="20">
        <v>48584884</v>
      </c>
      <c r="J70" s="20">
        <v>14168717</v>
      </c>
      <c r="K70" s="20">
        <v>13910154</v>
      </c>
      <c r="L70" s="20">
        <v>14399489</v>
      </c>
      <c r="M70" s="20">
        <v>42478360</v>
      </c>
      <c r="N70" s="20"/>
      <c r="O70" s="20"/>
      <c r="P70" s="20"/>
      <c r="Q70" s="20"/>
      <c r="R70" s="20"/>
      <c r="S70" s="20"/>
      <c r="T70" s="20"/>
      <c r="U70" s="20"/>
      <c r="V70" s="20">
        <v>91063244</v>
      </c>
      <c r="W70" s="20">
        <v>91205750</v>
      </c>
      <c r="X70" s="20"/>
      <c r="Y70" s="19"/>
      <c r="Z70" s="22">
        <v>182411500</v>
      </c>
    </row>
    <row r="71" spans="1:26" ht="13.5" hidden="1">
      <c r="A71" s="38" t="s">
        <v>114</v>
      </c>
      <c r="B71" s="18">
        <v>43495056</v>
      </c>
      <c r="C71" s="18"/>
      <c r="D71" s="19">
        <v>45491640</v>
      </c>
      <c r="E71" s="20">
        <v>45491640</v>
      </c>
      <c r="F71" s="20">
        <v>14153276</v>
      </c>
      <c r="G71" s="20">
        <v>2731851</v>
      </c>
      <c r="H71" s="20">
        <v>2596425</v>
      </c>
      <c r="I71" s="20">
        <v>19481552</v>
      </c>
      <c r="J71" s="20">
        <v>2718241</v>
      </c>
      <c r="K71" s="20">
        <v>2204481</v>
      </c>
      <c r="L71" s="20">
        <v>2940445</v>
      </c>
      <c r="M71" s="20">
        <v>7863167</v>
      </c>
      <c r="N71" s="20"/>
      <c r="O71" s="20"/>
      <c r="P71" s="20"/>
      <c r="Q71" s="20"/>
      <c r="R71" s="20"/>
      <c r="S71" s="20"/>
      <c r="T71" s="20"/>
      <c r="U71" s="20"/>
      <c r="V71" s="20">
        <v>27344719</v>
      </c>
      <c r="W71" s="20">
        <v>22745820</v>
      </c>
      <c r="X71" s="20"/>
      <c r="Y71" s="19"/>
      <c r="Z71" s="22">
        <v>45491640</v>
      </c>
    </row>
    <row r="72" spans="1:26" ht="13.5" hidden="1">
      <c r="A72" s="38" t="s">
        <v>115</v>
      </c>
      <c r="B72" s="18">
        <v>10098004</v>
      </c>
      <c r="C72" s="18"/>
      <c r="D72" s="19">
        <v>10619060</v>
      </c>
      <c r="E72" s="20">
        <v>10619060</v>
      </c>
      <c r="F72" s="20">
        <v>10337392</v>
      </c>
      <c r="G72" s="20">
        <v>113433</v>
      </c>
      <c r="H72" s="20">
        <v>-25354</v>
      </c>
      <c r="I72" s="20">
        <v>10425471</v>
      </c>
      <c r="J72" s="20">
        <v>18931</v>
      </c>
      <c r="K72" s="20">
        <v>-23489</v>
      </c>
      <c r="L72" s="20">
        <v>58589</v>
      </c>
      <c r="M72" s="20">
        <v>54031</v>
      </c>
      <c r="N72" s="20"/>
      <c r="O72" s="20"/>
      <c r="P72" s="20"/>
      <c r="Q72" s="20"/>
      <c r="R72" s="20"/>
      <c r="S72" s="20"/>
      <c r="T72" s="20"/>
      <c r="U72" s="20"/>
      <c r="V72" s="20">
        <v>10479502</v>
      </c>
      <c r="W72" s="20">
        <v>5309530</v>
      </c>
      <c r="X72" s="20"/>
      <c r="Y72" s="19"/>
      <c r="Z72" s="22">
        <v>10619060</v>
      </c>
    </row>
    <row r="73" spans="1:26" ht="13.5" hidden="1">
      <c r="A73" s="38" t="s">
        <v>116</v>
      </c>
      <c r="B73" s="18">
        <v>13312835</v>
      </c>
      <c r="C73" s="18"/>
      <c r="D73" s="19">
        <v>14281300</v>
      </c>
      <c r="E73" s="20">
        <v>14281300</v>
      </c>
      <c r="F73" s="20">
        <v>14608306</v>
      </c>
      <c r="G73" s="20">
        <v>-3677</v>
      </c>
      <c r="H73" s="20">
        <v>-127716</v>
      </c>
      <c r="I73" s="20">
        <v>14476913</v>
      </c>
      <c r="J73" s="20">
        <v>-106707</v>
      </c>
      <c r="K73" s="20">
        <v>-70375</v>
      </c>
      <c r="L73" s="20">
        <v>-4927</v>
      </c>
      <c r="M73" s="20">
        <v>-182009</v>
      </c>
      <c r="N73" s="20"/>
      <c r="O73" s="20"/>
      <c r="P73" s="20"/>
      <c r="Q73" s="20"/>
      <c r="R73" s="20"/>
      <c r="S73" s="20"/>
      <c r="T73" s="20"/>
      <c r="U73" s="20"/>
      <c r="V73" s="20">
        <v>14294904</v>
      </c>
      <c r="W73" s="20">
        <v>7140650</v>
      </c>
      <c r="X73" s="20"/>
      <c r="Y73" s="19"/>
      <c r="Z73" s="22">
        <v>14281300</v>
      </c>
    </row>
    <row r="74" spans="1:26" ht="13.5" hidden="1">
      <c r="A74" s="38" t="s">
        <v>117</v>
      </c>
      <c r="B74" s="18">
        <v>1637001</v>
      </c>
      <c r="C74" s="18"/>
      <c r="D74" s="19">
        <v>3392520</v>
      </c>
      <c r="E74" s="20">
        <v>3392520</v>
      </c>
      <c r="F74" s="20">
        <v>203325</v>
      </c>
      <c r="G74" s="20">
        <v>215731</v>
      </c>
      <c r="H74" s="20">
        <v>113513</v>
      </c>
      <c r="I74" s="20">
        <v>532569</v>
      </c>
      <c r="J74" s="20">
        <v>64224</v>
      </c>
      <c r="K74" s="20">
        <v>23449</v>
      </c>
      <c r="L74" s="20">
        <v>-3659</v>
      </c>
      <c r="M74" s="20">
        <v>84014</v>
      </c>
      <c r="N74" s="20"/>
      <c r="O74" s="20"/>
      <c r="P74" s="20"/>
      <c r="Q74" s="20"/>
      <c r="R74" s="20"/>
      <c r="S74" s="20"/>
      <c r="T74" s="20"/>
      <c r="U74" s="20"/>
      <c r="V74" s="20">
        <v>616583</v>
      </c>
      <c r="W74" s="20">
        <v>1696260</v>
      </c>
      <c r="X74" s="20"/>
      <c r="Y74" s="19"/>
      <c r="Z74" s="22">
        <v>3392520</v>
      </c>
    </row>
    <row r="75" spans="1:26" ht="13.5" hidden="1">
      <c r="A75" s="39" t="s">
        <v>118</v>
      </c>
      <c r="B75" s="27">
        <v>3237411</v>
      </c>
      <c r="C75" s="27"/>
      <c r="D75" s="28">
        <v>3192000</v>
      </c>
      <c r="E75" s="29">
        <v>3192000</v>
      </c>
      <c r="F75" s="29">
        <v>198466</v>
      </c>
      <c r="G75" s="29">
        <v>245318</v>
      </c>
      <c r="H75" s="29">
        <v>257142</v>
      </c>
      <c r="I75" s="29">
        <v>700926</v>
      </c>
      <c r="J75" s="29">
        <v>315086</v>
      </c>
      <c r="K75" s="29">
        <v>306672</v>
      </c>
      <c r="L75" s="29">
        <v>321676</v>
      </c>
      <c r="M75" s="29">
        <v>943434</v>
      </c>
      <c r="N75" s="29"/>
      <c r="O75" s="29"/>
      <c r="P75" s="29"/>
      <c r="Q75" s="29"/>
      <c r="R75" s="29"/>
      <c r="S75" s="29"/>
      <c r="T75" s="29"/>
      <c r="U75" s="29"/>
      <c r="V75" s="29">
        <v>1644360</v>
      </c>
      <c r="W75" s="29">
        <v>1596000</v>
      </c>
      <c r="X75" s="29"/>
      <c r="Y75" s="28"/>
      <c r="Z75" s="30">
        <v>3192000</v>
      </c>
    </row>
    <row r="76" spans="1:26" ht="13.5" hidden="1">
      <c r="A76" s="41" t="s">
        <v>120</v>
      </c>
      <c r="B76" s="31">
        <v>341970580</v>
      </c>
      <c r="C76" s="31"/>
      <c r="D76" s="32">
        <v>385576250</v>
      </c>
      <c r="E76" s="33">
        <v>385576250</v>
      </c>
      <c r="F76" s="33">
        <v>28166613</v>
      </c>
      <c r="G76" s="33">
        <v>35230246</v>
      </c>
      <c r="H76" s="33">
        <v>54698414</v>
      </c>
      <c r="I76" s="33">
        <v>118095273</v>
      </c>
      <c r="J76" s="33">
        <v>32842959</v>
      </c>
      <c r="K76" s="33">
        <v>27837364</v>
      </c>
      <c r="L76" s="33">
        <v>23511548</v>
      </c>
      <c r="M76" s="33">
        <v>84191871</v>
      </c>
      <c r="N76" s="33"/>
      <c r="O76" s="33"/>
      <c r="P76" s="33"/>
      <c r="Q76" s="33"/>
      <c r="R76" s="33"/>
      <c r="S76" s="33"/>
      <c r="T76" s="33"/>
      <c r="U76" s="33"/>
      <c r="V76" s="33">
        <v>202287144</v>
      </c>
      <c r="W76" s="33">
        <v>223251977</v>
      </c>
      <c r="X76" s="33"/>
      <c r="Y76" s="32"/>
      <c r="Z76" s="34">
        <v>385576250</v>
      </c>
    </row>
    <row r="77" spans="1:26" ht="13.5" hidden="1">
      <c r="A77" s="36" t="s">
        <v>31</v>
      </c>
      <c r="B77" s="18">
        <v>128605300</v>
      </c>
      <c r="C77" s="18"/>
      <c r="D77" s="19">
        <v>142801434</v>
      </c>
      <c r="E77" s="20">
        <v>142801434</v>
      </c>
      <c r="F77" s="20">
        <v>11108030</v>
      </c>
      <c r="G77" s="20">
        <v>15771424</v>
      </c>
      <c r="H77" s="20">
        <v>31116640</v>
      </c>
      <c r="I77" s="20">
        <v>57996094</v>
      </c>
      <c r="J77" s="20">
        <v>13752498</v>
      </c>
      <c r="K77" s="20">
        <v>9491449</v>
      </c>
      <c r="L77" s="20">
        <v>7912515</v>
      </c>
      <c r="M77" s="20">
        <v>31156462</v>
      </c>
      <c r="N77" s="20"/>
      <c r="O77" s="20"/>
      <c r="P77" s="20"/>
      <c r="Q77" s="20"/>
      <c r="R77" s="20"/>
      <c r="S77" s="20"/>
      <c r="T77" s="20"/>
      <c r="U77" s="20"/>
      <c r="V77" s="20">
        <v>89152556</v>
      </c>
      <c r="W77" s="20">
        <v>96066420</v>
      </c>
      <c r="X77" s="20"/>
      <c r="Y77" s="19"/>
      <c r="Z77" s="22">
        <v>142801434</v>
      </c>
    </row>
    <row r="78" spans="1:26" ht="13.5" hidden="1">
      <c r="A78" s="37" t="s">
        <v>32</v>
      </c>
      <c r="B78" s="18">
        <v>213365280</v>
      </c>
      <c r="C78" s="18"/>
      <c r="D78" s="19">
        <v>239787267</v>
      </c>
      <c r="E78" s="20">
        <v>239787267</v>
      </c>
      <c r="F78" s="20">
        <v>17058583</v>
      </c>
      <c r="G78" s="20">
        <v>19458822</v>
      </c>
      <c r="H78" s="20">
        <v>23581774</v>
      </c>
      <c r="I78" s="20">
        <v>60099179</v>
      </c>
      <c r="J78" s="20">
        <v>19090461</v>
      </c>
      <c r="K78" s="20">
        <v>18345915</v>
      </c>
      <c r="L78" s="20">
        <v>15599033</v>
      </c>
      <c r="M78" s="20">
        <v>53035409</v>
      </c>
      <c r="N78" s="20"/>
      <c r="O78" s="20"/>
      <c r="P78" s="20"/>
      <c r="Q78" s="20"/>
      <c r="R78" s="20"/>
      <c r="S78" s="20"/>
      <c r="T78" s="20"/>
      <c r="U78" s="20"/>
      <c r="V78" s="20">
        <v>113134588</v>
      </c>
      <c r="W78" s="20">
        <v>125493668</v>
      </c>
      <c r="X78" s="20"/>
      <c r="Y78" s="19"/>
      <c r="Z78" s="22">
        <v>239787267</v>
      </c>
    </row>
    <row r="79" spans="1:26" ht="13.5" hidden="1">
      <c r="A79" s="38" t="s">
        <v>113</v>
      </c>
      <c r="B79" s="18">
        <v>144028014</v>
      </c>
      <c r="C79" s="18"/>
      <c r="D79" s="19">
        <v>170727716</v>
      </c>
      <c r="E79" s="20">
        <v>170727716</v>
      </c>
      <c r="F79" s="20">
        <v>11896065</v>
      </c>
      <c r="G79" s="20">
        <v>12500507</v>
      </c>
      <c r="H79" s="20">
        <v>13936931</v>
      </c>
      <c r="I79" s="20">
        <v>38333503</v>
      </c>
      <c r="J79" s="20">
        <v>12927700</v>
      </c>
      <c r="K79" s="20">
        <v>12947531</v>
      </c>
      <c r="L79" s="20">
        <v>10313770</v>
      </c>
      <c r="M79" s="20">
        <v>36189001</v>
      </c>
      <c r="N79" s="20"/>
      <c r="O79" s="20"/>
      <c r="P79" s="20"/>
      <c r="Q79" s="20"/>
      <c r="R79" s="20"/>
      <c r="S79" s="20"/>
      <c r="T79" s="20"/>
      <c r="U79" s="20"/>
      <c r="V79" s="20">
        <v>74522504</v>
      </c>
      <c r="W79" s="20">
        <v>86690893</v>
      </c>
      <c r="X79" s="20"/>
      <c r="Y79" s="19"/>
      <c r="Z79" s="22">
        <v>170727716</v>
      </c>
    </row>
    <row r="80" spans="1:26" ht="13.5" hidden="1">
      <c r="A80" s="38" t="s">
        <v>114</v>
      </c>
      <c r="B80" s="18">
        <v>42686562</v>
      </c>
      <c r="C80" s="18"/>
      <c r="D80" s="19">
        <v>42577804</v>
      </c>
      <c r="E80" s="20">
        <v>42577804</v>
      </c>
      <c r="F80" s="20">
        <v>3391460</v>
      </c>
      <c r="G80" s="20">
        <v>3643996</v>
      </c>
      <c r="H80" s="20">
        <v>4652605</v>
      </c>
      <c r="I80" s="20">
        <v>11688061</v>
      </c>
      <c r="J80" s="20">
        <v>3567109</v>
      </c>
      <c r="K80" s="20">
        <v>3481168</v>
      </c>
      <c r="L80" s="20">
        <v>3154186</v>
      </c>
      <c r="M80" s="20">
        <v>10202463</v>
      </c>
      <c r="N80" s="20"/>
      <c r="O80" s="20"/>
      <c r="P80" s="20"/>
      <c r="Q80" s="20"/>
      <c r="R80" s="20"/>
      <c r="S80" s="20"/>
      <c r="T80" s="20"/>
      <c r="U80" s="20"/>
      <c r="V80" s="20">
        <v>21890524</v>
      </c>
      <c r="W80" s="20">
        <v>25543365</v>
      </c>
      <c r="X80" s="20"/>
      <c r="Y80" s="19"/>
      <c r="Z80" s="22">
        <v>42577804</v>
      </c>
    </row>
    <row r="81" spans="1:26" ht="13.5" hidden="1">
      <c r="A81" s="38" t="s">
        <v>115</v>
      </c>
      <c r="B81" s="18">
        <v>8531640</v>
      </c>
      <c r="C81" s="18"/>
      <c r="D81" s="19">
        <v>9939120</v>
      </c>
      <c r="E81" s="20">
        <v>9939120</v>
      </c>
      <c r="F81" s="20">
        <v>582464</v>
      </c>
      <c r="G81" s="20">
        <v>1068291</v>
      </c>
      <c r="H81" s="20">
        <v>2041284</v>
      </c>
      <c r="I81" s="20">
        <v>3692039</v>
      </c>
      <c r="J81" s="20">
        <v>855655</v>
      </c>
      <c r="K81" s="20">
        <v>619384</v>
      </c>
      <c r="L81" s="20">
        <v>554067</v>
      </c>
      <c r="M81" s="20">
        <v>2029106</v>
      </c>
      <c r="N81" s="20"/>
      <c r="O81" s="20"/>
      <c r="P81" s="20"/>
      <c r="Q81" s="20"/>
      <c r="R81" s="20"/>
      <c r="S81" s="20"/>
      <c r="T81" s="20"/>
      <c r="U81" s="20"/>
      <c r="V81" s="20">
        <v>5721145</v>
      </c>
      <c r="W81" s="20">
        <v>4969560</v>
      </c>
      <c r="X81" s="20"/>
      <c r="Y81" s="19"/>
      <c r="Z81" s="22">
        <v>9939120</v>
      </c>
    </row>
    <row r="82" spans="1:26" ht="13.5" hidden="1">
      <c r="A82" s="38" t="s">
        <v>116</v>
      </c>
      <c r="B82" s="18">
        <v>12670518</v>
      </c>
      <c r="C82" s="18"/>
      <c r="D82" s="19">
        <v>13366560</v>
      </c>
      <c r="E82" s="20">
        <v>13366560</v>
      </c>
      <c r="F82" s="20">
        <v>793904</v>
      </c>
      <c r="G82" s="20">
        <v>1753139</v>
      </c>
      <c r="H82" s="20">
        <v>2550824</v>
      </c>
      <c r="I82" s="20">
        <v>5097867</v>
      </c>
      <c r="J82" s="20">
        <v>1197693</v>
      </c>
      <c r="K82" s="20">
        <v>882472</v>
      </c>
      <c r="L82" s="20">
        <v>832699</v>
      </c>
      <c r="M82" s="20">
        <v>2912864</v>
      </c>
      <c r="N82" s="20"/>
      <c r="O82" s="20"/>
      <c r="P82" s="20"/>
      <c r="Q82" s="20"/>
      <c r="R82" s="20"/>
      <c r="S82" s="20"/>
      <c r="T82" s="20"/>
      <c r="U82" s="20"/>
      <c r="V82" s="20">
        <v>8010731</v>
      </c>
      <c r="W82" s="20">
        <v>6683280</v>
      </c>
      <c r="X82" s="20"/>
      <c r="Y82" s="19"/>
      <c r="Z82" s="22">
        <v>13366560</v>
      </c>
    </row>
    <row r="83" spans="1:26" ht="13.5" hidden="1">
      <c r="A83" s="38" t="s">
        <v>117</v>
      </c>
      <c r="B83" s="18">
        <v>5448546</v>
      </c>
      <c r="C83" s="18"/>
      <c r="D83" s="19">
        <v>3176067</v>
      </c>
      <c r="E83" s="20">
        <v>3176067</v>
      </c>
      <c r="F83" s="20">
        <v>394690</v>
      </c>
      <c r="G83" s="20">
        <v>492889</v>
      </c>
      <c r="H83" s="20">
        <v>400130</v>
      </c>
      <c r="I83" s="20">
        <v>1287709</v>
      </c>
      <c r="J83" s="20">
        <v>542304</v>
      </c>
      <c r="K83" s="20">
        <v>415360</v>
      </c>
      <c r="L83" s="20">
        <v>744311</v>
      </c>
      <c r="M83" s="20">
        <v>1701975</v>
      </c>
      <c r="N83" s="20"/>
      <c r="O83" s="20"/>
      <c r="P83" s="20"/>
      <c r="Q83" s="20"/>
      <c r="R83" s="20"/>
      <c r="S83" s="20"/>
      <c r="T83" s="20"/>
      <c r="U83" s="20"/>
      <c r="V83" s="20">
        <v>2989684</v>
      </c>
      <c r="W83" s="20">
        <v>1606570</v>
      </c>
      <c r="X83" s="20"/>
      <c r="Y83" s="19"/>
      <c r="Z83" s="22">
        <v>3176067</v>
      </c>
    </row>
    <row r="84" spans="1:26" ht="13.5" hidden="1">
      <c r="A84" s="39" t="s">
        <v>118</v>
      </c>
      <c r="B84" s="27"/>
      <c r="C84" s="27"/>
      <c r="D84" s="28">
        <v>2987549</v>
      </c>
      <c r="E84" s="29">
        <v>2987549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1691889</v>
      </c>
      <c r="X84" s="29"/>
      <c r="Y84" s="28"/>
      <c r="Z84" s="30">
        <v>2987549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3432586</v>
      </c>
      <c r="C7" s="18">
        <v>0</v>
      </c>
      <c r="D7" s="63">
        <v>2050635</v>
      </c>
      <c r="E7" s="64">
        <v>2050635</v>
      </c>
      <c r="F7" s="64">
        <v>159186</v>
      </c>
      <c r="G7" s="64">
        <v>640979</v>
      </c>
      <c r="H7" s="64">
        <v>464071</v>
      </c>
      <c r="I7" s="64">
        <v>1264236</v>
      </c>
      <c r="J7" s="64">
        <v>95730</v>
      </c>
      <c r="K7" s="64">
        <v>349772</v>
      </c>
      <c r="L7" s="64">
        <v>249700</v>
      </c>
      <c r="M7" s="64">
        <v>695202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1959438</v>
      </c>
      <c r="W7" s="64">
        <v>1025318</v>
      </c>
      <c r="X7" s="64">
        <v>934120</v>
      </c>
      <c r="Y7" s="65">
        <v>91.11</v>
      </c>
      <c r="Z7" s="66">
        <v>2050635</v>
      </c>
    </row>
    <row r="8" spans="1:26" ht="13.5">
      <c r="A8" s="62" t="s">
        <v>34</v>
      </c>
      <c r="B8" s="18">
        <v>128949000</v>
      </c>
      <c r="C8" s="18">
        <v>0</v>
      </c>
      <c r="D8" s="63">
        <v>133413000</v>
      </c>
      <c r="E8" s="64">
        <v>133413000</v>
      </c>
      <c r="F8" s="64">
        <v>55279000</v>
      </c>
      <c r="G8" s="64">
        <v>1894000</v>
      </c>
      <c r="H8" s="64">
        <v>0</v>
      </c>
      <c r="I8" s="64">
        <v>57173000</v>
      </c>
      <c r="J8" s="64">
        <v>0</v>
      </c>
      <c r="K8" s="64">
        <v>43523000</v>
      </c>
      <c r="L8" s="64">
        <v>0</v>
      </c>
      <c r="M8" s="64">
        <v>43523000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100696000</v>
      </c>
      <c r="W8" s="64">
        <v>66706500</v>
      </c>
      <c r="X8" s="64">
        <v>33989500</v>
      </c>
      <c r="Y8" s="65">
        <v>50.95</v>
      </c>
      <c r="Z8" s="66">
        <v>133413000</v>
      </c>
    </row>
    <row r="9" spans="1:26" ht="13.5">
      <c r="A9" s="62" t="s">
        <v>35</v>
      </c>
      <c r="B9" s="18">
        <v>157763922</v>
      </c>
      <c r="C9" s="18">
        <v>0</v>
      </c>
      <c r="D9" s="63">
        <v>40939143</v>
      </c>
      <c r="E9" s="64">
        <v>40939143</v>
      </c>
      <c r="F9" s="64">
        <v>2802706</v>
      </c>
      <c r="G9" s="64">
        <v>2402775</v>
      </c>
      <c r="H9" s="64">
        <v>1366507</v>
      </c>
      <c r="I9" s="64">
        <v>6571988</v>
      </c>
      <c r="J9" s="64">
        <v>4044410</v>
      </c>
      <c r="K9" s="64">
        <v>3316724</v>
      </c>
      <c r="L9" s="64">
        <v>3731949</v>
      </c>
      <c r="M9" s="64">
        <v>11093083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17665071</v>
      </c>
      <c r="W9" s="64">
        <v>20469572</v>
      </c>
      <c r="X9" s="64">
        <v>-2804501</v>
      </c>
      <c r="Y9" s="65">
        <v>-13.7</v>
      </c>
      <c r="Z9" s="66">
        <v>40939143</v>
      </c>
    </row>
    <row r="10" spans="1:26" ht="25.5">
      <c r="A10" s="67" t="s">
        <v>105</v>
      </c>
      <c r="B10" s="68">
        <f>SUM(B5:B9)</f>
        <v>290145508</v>
      </c>
      <c r="C10" s="68">
        <f>SUM(C5:C9)</f>
        <v>0</v>
      </c>
      <c r="D10" s="69">
        <f aca="true" t="shared" si="0" ref="D10:Z10">SUM(D5:D9)</f>
        <v>176402778</v>
      </c>
      <c r="E10" s="70">
        <f t="shared" si="0"/>
        <v>176402778</v>
      </c>
      <c r="F10" s="70">
        <f t="shared" si="0"/>
        <v>58240892</v>
      </c>
      <c r="G10" s="70">
        <f t="shared" si="0"/>
        <v>4937754</v>
      </c>
      <c r="H10" s="70">
        <f t="shared" si="0"/>
        <v>1830578</v>
      </c>
      <c r="I10" s="70">
        <f t="shared" si="0"/>
        <v>65009224</v>
      </c>
      <c r="J10" s="70">
        <f t="shared" si="0"/>
        <v>4140140</v>
      </c>
      <c r="K10" s="70">
        <f t="shared" si="0"/>
        <v>47189496</v>
      </c>
      <c r="L10" s="70">
        <f t="shared" si="0"/>
        <v>3981649</v>
      </c>
      <c r="M10" s="70">
        <f t="shared" si="0"/>
        <v>55311285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120320509</v>
      </c>
      <c r="W10" s="70">
        <f t="shared" si="0"/>
        <v>88201390</v>
      </c>
      <c r="X10" s="70">
        <f t="shared" si="0"/>
        <v>32119119</v>
      </c>
      <c r="Y10" s="71">
        <f>+IF(W10&lt;&gt;0,(X10/W10)*100,0)</f>
        <v>36.41566079627543</v>
      </c>
      <c r="Z10" s="72">
        <f t="shared" si="0"/>
        <v>176402778</v>
      </c>
    </row>
    <row r="11" spans="1:26" ht="13.5">
      <c r="A11" s="62" t="s">
        <v>36</v>
      </c>
      <c r="B11" s="18">
        <v>91463262</v>
      </c>
      <c r="C11" s="18">
        <v>0</v>
      </c>
      <c r="D11" s="63">
        <v>91951705</v>
      </c>
      <c r="E11" s="64">
        <v>91951705</v>
      </c>
      <c r="F11" s="64">
        <v>6663317</v>
      </c>
      <c r="G11" s="64">
        <v>6854321</v>
      </c>
      <c r="H11" s="64">
        <v>6846319</v>
      </c>
      <c r="I11" s="64">
        <v>20363957</v>
      </c>
      <c r="J11" s="64">
        <v>6672545</v>
      </c>
      <c r="K11" s="64">
        <v>10003638</v>
      </c>
      <c r="L11" s="64">
        <v>7224085</v>
      </c>
      <c r="M11" s="64">
        <v>23900268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44264225</v>
      </c>
      <c r="W11" s="64">
        <v>45975853</v>
      </c>
      <c r="X11" s="64">
        <v>-1711628</v>
      </c>
      <c r="Y11" s="65">
        <v>-3.72</v>
      </c>
      <c r="Z11" s="66">
        <v>91951705</v>
      </c>
    </row>
    <row r="12" spans="1:26" ht="13.5">
      <c r="A12" s="62" t="s">
        <v>37</v>
      </c>
      <c r="B12" s="18">
        <v>6747342</v>
      </c>
      <c r="C12" s="18">
        <v>0</v>
      </c>
      <c r="D12" s="63">
        <v>6953824</v>
      </c>
      <c r="E12" s="64">
        <v>6953824</v>
      </c>
      <c r="F12" s="64">
        <v>537374</v>
      </c>
      <c r="G12" s="64">
        <v>542433</v>
      </c>
      <c r="H12" s="64">
        <v>591818</v>
      </c>
      <c r="I12" s="64">
        <v>1671625</v>
      </c>
      <c r="J12" s="64">
        <v>556420</v>
      </c>
      <c r="K12" s="64">
        <v>568148</v>
      </c>
      <c r="L12" s="64">
        <v>557618</v>
      </c>
      <c r="M12" s="64">
        <v>1682186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3353811</v>
      </c>
      <c r="W12" s="64">
        <v>3476912</v>
      </c>
      <c r="X12" s="64">
        <v>-123101</v>
      </c>
      <c r="Y12" s="65">
        <v>-3.54</v>
      </c>
      <c r="Z12" s="66">
        <v>6953824</v>
      </c>
    </row>
    <row r="13" spans="1:26" ht="13.5">
      <c r="A13" s="62" t="s">
        <v>106</v>
      </c>
      <c r="B13" s="18">
        <v>5143592</v>
      </c>
      <c r="C13" s="18">
        <v>0</v>
      </c>
      <c r="D13" s="63">
        <v>8135841</v>
      </c>
      <c r="E13" s="64">
        <v>8135841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4067921</v>
      </c>
      <c r="X13" s="64">
        <v>-4067921</v>
      </c>
      <c r="Y13" s="65">
        <v>-100</v>
      </c>
      <c r="Z13" s="66">
        <v>8135841</v>
      </c>
    </row>
    <row r="14" spans="1:26" ht="13.5">
      <c r="A14" s="62" t="s">
        <v>38</v>
      </c>
      <c r="B14" s="18">
        <v>285709</v>
      </c>
      <c r="C14" s="18">
        <v>0</v>
      </c>
      <c r="D14" s="63">
        <v>584840</v>
      </c>
      <c r="E14" s="64">
        <v>584840</v>
      </c>
      <c r="F14" s="64">
        <v>0</v>
      </c>
      <c r="G14" s="64">
        <v>0</v>
      </c>
      <c r="H14" s="64">
        <v>122820</v>
      </c>
      <c r="I14" s="64">
        <v>122820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122820</v>
      </c>
      <c r="W14" s="64">
        <v>292420</v>
      </c>
      <c r="X14" s="64">
        <v>-169600</v>
      </c>
      <c r="Y14" s="65">
        <v>-58</v>
      </c>
      <c r="Z14" s="66">
        <v>584840</v>
      </c>
    </row>
    <row r="15" spans="1:26" ht="13.5">
      <c r="A15" s="62" t="s">
        <v>39</v>
      </c>
      <c r="B15" s="18">
        <v>3119135</v>
      </c>
      <c r="C15" s="18">
        <v>0</v>
      </c>
      <c r="D15" s="63">
        <v>4940900</v>
      </c>
      <c r="E15" s="64">
        <v>4940900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2470450</v>
      </c>
      <c r="X15" s="64">
        <v>-2470450</v>
      </c>
      <c r="Y15" s="65">
        <v>-100</v>
      </c>
      <c r="Z15" s="66">
        <v>4940900</v>
      </c>
    </row>
    <row r="16" spans="1:26" ht="13.5">
      <c r="A16" s="73" t="s">
        <v>40</v>
      </c>
      <c r="B16" s="18">
        <v>11523713</v>
      </c>
      <c r="C16" s="18">
        <v>0</v>
      </c>
      <c r="D16" s="63">
        <v>3775000</v>
      </c>
      <c r="E16" s="64">
        <v>3775000</v>
      </c>
      <c r="F16" s="64">
        <v>102203</v>
      </c>
      <c r="G16" s="64">
        <v>275312</v>
      </c>
      <c r="H16" s="64">
        <v>209431</v>
      </c>
      <c r="I16" s="64">
        <v>586946</v>
      </c>
      <c r="J16" s="64">
        <v>314064</v>
      </c>
      <c r="K16" s="64">
        <v>296676</v>
      </c>
      <c r="L16" s="64">
        <v>339341</v>
      </c>
      <c r="M16" s="64">
        <v>950081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1537027</v>
      </c>
      <c r="W16" s="64">
        <v>1887500</v>
      </c>
      <c r="X16" s="64">
        <v>-350473</v>
      </c>
      <c r="Y16" s="65">
        <v>-18.57</v>
      </c>
      <c r="Z16" s="66">
        <v>3775000</v>
      </c>
    </row>
    <row r="17" spans="1:26" ht="13.5">
      <c r="A17" s="62" t="s">
        <v>41</v>
      </c>
      <c r="B17" s="18">
        <v>157196043</v>
      </c>
      <c r="C17" s="18">
        <v>0</v>
      </c>
      <c r="D17" s="63">
        <v>58705310</v>
      </c>
      <c r="E17" s="64">
        <v>58705310</v>
      </c>
      <c r="F17" s="64">
        <v>1025362</v>
      </c>
      <c r="G17" s="64">
        <v>2433940</v>
      </c>
      <c r="H17" s="64">
        <v>2831885</v>
      </c>
      <c r="I17" s="64">
        <v>6291187</v>
      </c>
      <c r="J17" s="64">
        <v>3985552</v>
      </c>
      <c r="K17" s="64">
        <v>2608510</v>
      </c>
      <c r="L17" s="64">
        <v>3654165</v>
      </c>
      <c r="M17" s="64">
        <v>10248227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16539414</v>
      </c>
      <c r="W17" s="64">
        <v>29352655</v>
      </c>
      <c r="X17" s="64">
        <v>-12813241</v>
      </c>
      <c r="Y17" s="65">
        <v>-43.65</v>
      </c>
      <c r="Z17" s="66">
        <v>58705310</v>
      </c>
    </row>
    <row r="18" spans="1:26" ht="13.5">
      <c r="A18" s="74" t="s">
        <v>42</v>
      </c>
      <c r="B18" s="75">
        <f>SUM(B11:B17)</f>
        <v>275478796</v>
      </c>
      <c r="C18" s="75">
        <f>SUM(C11:C17)</f>
        <v>0</v>
      </c>
      <c r="D18" s="76">
        <f aca="true" t="shared" si="1" ref="D18:Z18">SUM(D11:D17)</f>
        <v>175047420</v>
      </c>
      <c r="E18" s="77">
        <f t="shared" si="1"/>
        <v>175047420</v>
      </c>
      <c r="F18" s="77">
        <f t="shared" si="1"/>
        <v>8328256</v>
      </c>
      <c r="G18" s="77">
        <f t="shared" si="1"/>
        <v>10106006</v>
      </c>
      <c r="H18" s="77">
        <f t="shared" si="1"/>
        <v>10602273</v>
      </c>
      <c r="I18" s="77">
        <f t="shared" si="1"/>
        <v>29036535</v>
      </c>
      <c r="J18" s="77">
        <f t="shared" si="1"/>
        <v>11528581</v>
      </c>
      <c r="K18" s="77">
        <f t="shared" si="1"/>
        <v>13476972</v>
      </c>
      <c r="L18" s="77">
        <f t="shared" si="1"/>
        <v>11775209</v>
      </c>
      <c r="M18" s="77">
        <f t="shared" si="1"/>
        <v>36780762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65817297</v>
      </c>
      <c r="W18" s="77">
        <f t="shared" si="1"/>
        <v>87523711</v>
      </c>
      <c r="X18" s="77">
        <f t="shared" si="1"/>
        <v>-21706414</v>
      </c>
      <c r="Y18" s="71">
        <f>+IF(W18&lt;&gt;0,(X18/W18)*100,0)</f>
        <v>-24.80060974562653</v>
      </c>
      <c r="Z18" s="78">
        <f t="shared" si="1"/>
        <v>175047420</v>
      </c>
    </row>
    <row r="19" spans="1:26" ht="13.5">
      <c r="A19" s="74" t="s">
        <v>43</v>
      </c>
      <c r="B19" s="79">
        <f>+B10-B18</f>
        <v>14666712</v>
      </c>
      <c r="C19" s="79">
        <f>+C10-C18</f>
        <v>0</v>
      </c>
      <c r="D19" s="80">
        <f aca="true" t="shared" si="2" ref="D19:Z19">+D10-D18</f>
        <v>1355358</v>
      </c>
      <c r="E19" s="81">
        <f t="shared" si="2"/>
        <v>1355358</v>
      </c>
      <c r="F19" s="81">
        <f t="shared" si="2"/>
        <v>49912636</v>
      </c>
      <c r="G19" s="81">
        <f t="shared" si="2"/>
        <v>-5168252</v>
      </c>
      <c r="H19" s="81">
        <f t="shared" si="2"/>
        <v>-8771695</v>
      </c>
      <c r="I19" s="81">
        <f t="shared" si="2"/>
        <v>35972689</v>
      </c>
      <c r="J19" s="81">
        <f t="shared" si="2"/>
        <v>-7388441</v>
      </c>
      <c r="K19" s="81">
        <f t="shared" si="2"/>
        <v>33712524</v>
      </c>
      <c r="L19" s="81">
        <f t="shared" si="2"/>
        <v>-7793560</v>
      </c>
      <c r="M19" s="81">
        <f t="shared" si="2"/>
        <v>18530523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54503212</v>
      </c>
      <c r="W19" s="81">
        <f>IF(E10=E18,0,W10-W18)</f>
        <v>677679</v>
      </c>
      <c r="X19" s="81">
        <f t="shared" si="2"/>
        <v>53825533</v>
      </c>
      <c r="Y19" s="82">
        <f>+IF(W19&lt;&gt;0,(X19/W19)*100,0)</f>
        <v>7942.629622579422</v>
      </c>
      <c r="Z19" s="83">
        <f t="shared" si="2"/>
        <v>1355358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14666712</v>
      </c>
      <c r="C22" s="90">
        <f>SUM(C19:C21)</f>
        <v>0</v>
      </c>
      <c r="D22" s="91">
        <f aca="true" t="shared" si="3" ref="D22:Z22">SUM(D19:D21)</f>
        <v>1355358</v>
      </c>
      <c r="E22" s="92">
        <f t="shared" si="3"/>
        <v>1355358</v>
      </c>
      <c r="F22" s="92">
        <f t="shared" si="3"/>
        <v>49912636</v>
      </c>
      <c r="G22" s="92">
        <f t="shared" si="3"/>
        <v>-5168252</v>
      </c>
      <c r="H22" s="92">
        <f t="shared" si="3"/>
        <v>-8771695</v>
      </c>
      <c r="I22" s="92">
        <f t="shared" si="3"/>
        <v>35972689</v>
      </c>
      <c r="J22" s="92">
        <f t="shared" si="3"/>
        <v>-7388441</v>
      </c>
      <c r="K22" s="92">
        <f t="shared" si="3"/>
        <v>33712524</v>
      </c>
      <c r="L22" s="92">
        <f t="shared" si="3"/>
        <v>-7793560</v>
      </c>
      <c r="M22" s="92">
        <f t="shared" si="3"/>
        <v>18530523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54503212</v>
      </c>
      <c r="W22" s="92">
        <f t="shared" si="3"/>
        <v>677679</v>
      </c>
      <c r="X22" s="92">
        <f t="shared" si="3"/>
        <v>53825533</v>
      </c>
      <c r="Y22" s="93">
        <f>+IF(W22&lt;&gt;0,(X22/W22)*100,0)</f>
        <v>7942.629622579422</v>
      </c>
      <c r="Z22" s="94">
        <f t="shared" si="3"/>
        <v>1355358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14666712</v>
      </c>
      <c r="C24" s="79">
        <f>SUM(C22:C23)</f>
        <v>0</v>
      </c>
      <c r="D24" s="80">
        <f aca="true" t="shared" si="4" ref="D24:Z24">SUM(D22:D23)</f>
        <v>1355358</v>
      </c>
      <c r="E24" s="81">
        <f t="shared" si="4"/>
        <v>1355358</v>
      </c>
      <c r="F24" s="81">
        <f t="shared" si="4"/>
        <v>49912636</v>
      </c>
      <c r="G24" s="81">
        <f t="shared" si="4"/>
        <v>-5168252</v>
      </c>
      <c r="H24" s="81">
        <f t="shared" si="4"/>
        <v>-8771695</v>
      </c>
      <c r="I24" s="81">
        <f t="shared" si="4"/>
        <v>35972689</v>
      </c>
      <c r="J24" s="81">
        <f t="shared" si="4"/>
        <v>-7388441</v>
      </c>
      <c r="K24" s="81">
        <f t="shared" si="4"/>
        <v>33712524</v>
      </c>
      <c r="L24" s="81">
        <f t="shared" si="4"/>
        <v>-7793560</v>
      </c>
      <c r="M24" s="81">
        <f t="shared" si="4"/>
        <v>18530523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54503212</v>
      </c>
      <c r="W24" s="81">
        <f t="shared" si="4"/>
        <v>677679</v>
      </c>
      <c r="X24" s="81">
        <f t="shared" si="4"/>
        <v>53825533</v>
      </c>
      <c r="Y24" s="82">
        <f>+IF(W24&lt;&gt;0,(X24/W24)*100,0)</f>
        <v>7942.629622579422</v>
      </c>
      <c r="Z24" s="83">
        <f t="shared" si="4"/>
        <v>1355358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875756</v>
      </c>
      <c r="C27" s="21">
        <v>0</v>
      </c>
      <c r="D27" s="103">
        <v>8875000</v>
      </c>
      <c r="E27" s="104">
        <v>8875000</v>
      </c>
      <c r="F27" s="104">
        <v>0</v>
      </c>
      <c r="G27" s="104">
        <v>0</v>
      </c>
      <c r="H27" s="104">
        <v>3542</v>
      </c>
      <c r="I27" s="104">
        <v>3542</v>
      </c>
      <c r="J27" s="104">
        <v>594</v>
      </c>
      <c r="K27" s="104">
        <v>0</v>
      </c>
      <c r="L27" s="104">
        <v>96404</v>
      </c>
      <c r="M27" s="104">
        <v>96998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100540</v>
      </c>
      <c r="W27" s="104">
        <v>4437500</v>
      </c>
      <c r="X27" s="104">
        <v>-4336960</v>
      </c>
      <c r="Y27" s="105">
        <v>-97.73</v>
      </c>
      <c r="Z27" s="106">
        <v>8875000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875756</v>
      </c>
      <c r="C31" s="18">
        <v>0</v>
      </c>
      <c r="D31" s="63">
        <v>8875000</v>
      </c>
      <c r="E31" s="64">
        <v>8875000</v>
      </c>
      <c r="F31" s="64">
        <v>0</v>
      </c>
      <c r="G31" s="64">
        <v>0</v>
      </c>
      <c r="H31" s="64">
        <v>3542</v>
      </c>
      <c r="I31" s="64">
        <v>3542</v>
      </c>
      <c r="J31" s="64">
        <v>594</v>
      </c>
      <c r="K31" s="64">
        <v>0</v>
      </c>
      <c r="L31" s="64">
        <v>96404</v>
      </c>
      <c r="M31" s="64">
        <v>96998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100540</v>
      </c>
      <c r="W31" s="64">
        <v>4437500</v>
      </c>
      <c r="X31" s="64">
        <v>-4336960</v>
      </c>
      <c r="Y31" s="65">
        <v>-97.73</v>
      </c>
      <c r="Z31" s="66">
        <v>8875000</v>
      </c>
    </row>
    <row r="32" spans="1:26" ht="13.5">
      <c r="A32" s="74" t="s">
        <v>50</v>
      </c>
      <c r="B32" s="21">
        <f>SUM(B28:B31)</f>
        <v>875756</v>
      </c>
      <c r="C32" s="21">
        <f>SUM(C28:C31)</f>
        <v>0</v>
      </c>
      <c r="D32" s="103">
        <f aca="true" t="shared" si="5" ref="D32:Z32">SUM(D28:D31)</f>
        <v>8875000</v>
      </c>
      <c r="E32" s="104">
        <f t="shared" si="5"/>
        <v>8875000</v>
      </c>
      <c r="F32" s="104">
        <f t="shared" si="5"/>
        <v>0</v>
      </c>
      <c r="G32" s="104">
        <f t="shared" si="5"/>
        <v>0</v>
      </c>
      <c r="H32" s="104">
        <f t="shared" si="5"/>
        <v>3542</v>
      </c>
      <c r="I32" s="104">
        <f t="shared" si="5"/>
        <v>3542</v>
      </c>
      <c r="J32" s="104">
        <f t="shared" si="5"/>
        <v>594</v>
      </c>
      <c r="K32" s="104">
        <f t="shared" si="5"/>
        <v>0</v>
      </c>
      <c r="L32" s="104">
        <f t="shared" si="5"/>
        <v>96404</v>
      </c>
      <c r="M32" s="104">
        <f t="shared" si="5"/>
        <v>96998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100540</v>
      </c>
      <c r="W32" s="104">
        <f t="shared" si="5"/>
        <v>4437500</v>
      </c>
      <c r="X32" s="104">
        <f t="shared" si="5"/>
        <v>-4336960</v>
      </c>
      <c r="Y32" s="105">
        <f>+IF(W32&lt;&gt;0,(X32/W32)*100,0)</f>
        <v>-97.73430985915493</v>
      </c>
      <c r="Z32" s="106">
        <f t="shared" si="5"/>
        <v>8875000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95900696</v>
      </c>
      <c r="C35" s="18">
        <v>0</v>
      </c>
      <c r="D35" s="63">
        <v>53866000</v>
      </c>
      <c r="E35" s="64">
        <v>53866000</v>
      </c>
      <c r="F35" s="64">
        <v>81962885</v>
      </c>
      <c r="G35" s="64">
        <v>81962885</v>
      </c>
      <c r="H35" s="64">
        <v>81962885</v>
      </c>
      <c r="I35" s="64">
        <v>81962885</v>
      </c>
      <c r="J35" s="64">
        <v>81962885</v>
      </c>
      <c r="K35" s="64">
        <v>81962885</v>
      </c>
      <c r="L35" s="64">
        <v>81962885</v>
      </c>
      <c r="M35" s="64">
        <v>81962885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81962885</v>
      </c>
      <c r="W35" s="64">
        <v>26933000</v>
      </c>
      <c r="X35" s="64">
        <v>55029885</v>
      </c>
      <c r="Y35" s="65">
        <v>204.32</v>
      </c>
      <c r="Z35" s="66">
        <v>53866000</v>
      </c>
    </row>
    <row r="36" spans="1:26" ht="13.5">
      <c r="A36" s="62" t="s">
        <v>53</v>
      </c>
      <c r="B36" s="18">
        <v>554947327</v>
      </c>
      <c r="C36" s="18">
        <v>0</v>
      </c>
      <c r="D36" s="63">
        <v>629283000</v>
      </c>
      <c r="E36" s="64">
        <v>629283000</v>
      </c>
      <c r="F36" s="64">
        <v>628315736</v>
      </c>
      <c r="G36" s="64">
        <v>628315736</v>
      </c>
      <c r="H36" s="64">
        <v>628315736</v>
      </c>
      <c r="I36" s="64">
        <v>628315736</v>
      </c>
      <c r="J36" s="64">
        <v>628315736</v>
      </c>
      <c r="K36" s="64">
        <v>628315736</v>
      </c>
      <c r="L36" s="64">
        <v>628315736</v>
      </c>
      <c r="M36" s="64">
        <v>628315736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628315736</v>
      </c>
      <c r="W36" s="64">
        <v>314641500</v>
      </c>
      <c r="X36" s="64">
        <v>313674236</v>
      </c>
      <c r="Y36" s="65">
        <v>99.69</v>
      </c>
      <c r="Z36" s="66">
        <v>629283000</v>
      </c>
    </row>
    <row r="37" spans="1:26" ht="13.5">
      <c r="A37" s="62" t="s">
        <v>54</v>
      </c>
      <c r="B37" s="18">
        <v>73660576</v>
      </c>
      <c r="C37" s="18">
        <v>0</v>
      </c>
      <c r="D37" s="63">
        <v>45243000</v>
      </c>
      <c r="E37" s="64">
        <v>45243000</v>
      </c>
      <c r="F37" s="64">
        <v>55616264</v>
      </c>
      <c r="G37" s="64">
        <v>55616264</v>
      </c>
      <c r="H37" s="64">
        <v>55616264</v>
      </c>
      <c r="I37" s="64">
        <v>55616264</v>
      </c>
      <c r="J37" s="64">
        <v>55616264</v>
      </c>
      <c r="K37" s="64">
        <v>55616264</v>
      </c>
      <c r="L37" s="64">
        <v>55616264</v>
      </c>
      <c r="M37" s="64">
        <v>55616264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55616264</v>
      </c>
      <c r="W37" s="64">
        <v>22621500</v>
      </c>
      <c r="X37" s="64">
        <v>32994764</v>
      </c>
      <c r="Y37" s="65">
        <v>145.86</v>
      </c>
      <c r="Z37" s="66">
        <v>45243000</v>
      </c>
    </row>
    <row r="38" spans="1:26" ht="13.5">
      <c r="A38" s="62" t="s">
        <v>55</v>
      </c>
      <c r="B38" s="18">
        <v>105298111</v>
      </c>
      <c r="C38" s="18">
        <v>0</v>
      </c>
      <c r="D38" s="63">
        <v>89124000</v>
      </c>
      <c r="E38" s="64">
        <v>89124000</v>
      </c>
      <c r="F38" s="64">
        <v>95261284</v>
      </c>
      <c r="G38" s="64">
        <v>95261284</v>
      </c>
      <c r="H38" s="64">
        <v>95261284</v>
      </c>
      <c r="I38" s="64">
        <v>95261284</v>
      </c>
      <c r="J38" s="64">
        <v>95261284</v>
      </c>
      <c r="K38" s="64">
        <v>95261284</v>
      </c>
      <c r="L38" s="64">
        <v>95261284</v>
      </c>
      <c r="M38" s="64">
        <v>95261284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95261284</v>
      </c>
      <c r="W38" s="64">
        <v>44562000</v>
      </c>
      <c r="X38" s="64">
        <v>50699284</v>
      </c>
      <c r="Y38" s="65">
        <v>113.77</v>
      </c>
      <c r="Z38" s="66">
        <v>89124000</v>
      </c>
    </row>
    <row r="39" spans="1:26" ht="13.5">
      <c r="A39" s="62" t="s">
        <v>56</v>
      </c>
      <c r="B39" s="18">
        <v>471889336</v>
      </c>
      <c r="C39" s="18">
        <v>0</v>
      </c>
      <c r="D39" s="63">
        <v>548782000</v>
      </c>
      <c r="E39" s="64">
        <v>548782000</v>
      </c>
      <c r="F39" s="64">
        <v>559401073</v>
      </c>
      <c r="G39" s="64">
        <v>559401073</v>
      </c>
      <c r="H39" s="64">
        <v>559401073</v>
      </c>
      <c r="I39" s="64">
        <v>559401073</v>
      </c>
      <c r="J39" s="64">
        <v>559401073</v>
      </c>
      <c r="K39" s="64">
        <v>559401073</v>
      </c>
      <c r="L39" s="64">
        <v>559401073</v>
      </c>
      <c r="M39" s="64">
        <v>559401073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559401073</v>
      </c>
      <c r="W39" s="64">
        <v>274391000</v>
      </c>
      <c r="X39" s="64">
        <v>285010073</v>
      </c>
      <c r="Y39" s="65">
        <v>103.87</v>
      </c>
      <c r="Z39" s="66">
        <v>548782000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34595984</v>
      </c>
      <c r="C42" s="18">
        <v>0</v>
      </c>
      <c r="D42" s="63">
        <v>17893</v>
      </c>
      <c r="E42" s="64">
        <v>17893</v>
      </c>
      <c r="F42" s="64">
        <v>-38256741</v>
      </c>
      <c r="G42" s="64">
        <v>-94286050</v>
      </c>
      <c r="H42" s="64">
        <v>-11554212</v>
      </c>
      <c r="I42" s="64">
        <v>-144097003</v>
      </c>
      <c r="J42" s="64">
        <v>-62084751</v>
      </c>
      <c r="K42" s="64">
        <v>-13416888</v>
      </c>
      <c r="L42" s="64">
        <v>-8377864</v>
      </c>
      <c r="M42" s="64">
        <v>-83879503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-227976506</v>
      </c>
      <c r="W42" s="64">
        <v>38855</v>
      </c>
      <c r="X42" s="64">
        <v>-228015361</v>
      </c>
      <c r="Y42" s="65">
        <v>-586836.6</v>
      </c>
      <c r="Z42" s="66">
        <v>17893</v>
      </c>
    </row>
    <row r="43" spans="1:26" ht="13.5">
      <c r="A43" s="62" t="s">
        <v>59</v>
      </c>
      <c r="B43" s="18">
        <v>-252517</v>
      </c>
      <c r="C43" s="18">
        <v>0</v>
      </c>
      <c r="D43" s="63">
        <v>8000</v>
      </c>
      <c r="E43" s="64">
        <v>8000</v>
      </c>
      <c r="F43" s="64">
        <v>0</v>
      </c>
      <c r="G43" s="64">
        <v>90419133</v>
      </c>
      <c r="H43" s="64">
        <v>86293987</v>
      </c>
      <c r="I43" s="64">
        <v>176713120</v>
      </c>
      <c r="J43" s="64">
        <v>594</v>
      </c>
      <c r="K43" s="64">
        <v>50215976</v>
      </c>
      <c r="L43" s="64">
        <v>-96404</v>
      </c>
      <c r="M43" s="64">
        <v>50120166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226833286</v>
      </c>
      <c r="W43" s="64">
        <v>0</v>
      </c>
      <c r="X43" s="64">
        <v>226833286</v>
      </c>
      <c r="Y43" s="65">
        <v>0</v>
      </c>
      <c r="Z43" s="66">
        <v>8000</v>
      </c>
    </row>
    <row r="44" spans="1:26" ht="13.5">
      <c r="A44" s="62" t="s">
        <v>60</v>
      </c>
      <c r="B44" s="18">
        <v>1822104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78938189</v>
      </c>
      <c r="C45" s="21">
        <v>0</v>
      </c>
      <c r="D45" s="103">
        <v>25893</v>
      </c>
      <c r="E45" s="104">
        <v>25893</v>
      </c>
      <c r="F45" s="104">
        <v>14686601</v>
      </c>
      <c r="G45" s="104">
        <v>10819684</v>
      </c>
      <c r="H45" s="104">
        <v>85559459</v>
      </c>
      <c r="I45" s="104">
        <v>85559459</v>
      </c>
      <c r="J45" s="104">
        <v>23475302</v>
      </c>
      <c r="K45" s="104">
        <v>60274390</v>
      </c>
      <c r="L45" s="104">
        <v>51800122</v>
      </c>
      <c r="M45" s="104">
        <v>51800122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51800122</v>
      </c>
      <c r="W45" s="104">
        <v>38855</v>
      </c>
      <c r="X45" s="104">
        <v>51761267</v>
      </c>
      <c r="Y45" s="105">
        <v>133216.49</v>
      </c>
      <c r="Z45" s="106">
        <v>25893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640515</v>
      </c>
      <c r="C49" s="56">
        <v>0</v>
      </c>
      <c r="D49" s="133">
        <v>1118402</v>
      </c>
      <c r="E49" s="58">
        <v>664476</v>
      </c>
      <c r="F49" s="58">
        <v>0</v>
      </c>
      <c r="G49" s="58">
        <v>0</v>
      </c>
      <c r="H49" s="58">
        <v>0</v>
      </c>
      <c r="I49" s="58">
        <v>10260461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12683854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2211633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2211633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2311724</v>
      </c>
      <c r="C5" s="18">
        <v>0</v>
      </c>
      <c r="D5" s="63">
        <v>2216000</v>
      </c>
      <c r="E5" s="64">
        <v>2216000</v>
      </c>
      <c r="F5" s="64">
        <v>2590381</v>
      </c>
      <c r="G5" s="64">
        <v>10304</v>
      </c>
      <c r="H5" s="64">
        <v>-8806</v>
      </c>
      <c r="I5" s="64">
        <v>2591879</v>
      </c>
      <c r="J5" s="64">
        <v>6653</v>
      </c>
      <c r="K5" s="64">
        <v>17903</v>
      </c>
      <c r="L5" s="64">
        <v>17872</v>
      </c>
      <c r="M5" s="64">
        <v>42428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2634307</v>
      </c>
      <c r="W5" s="64">
        <v>1108000</v>
      </c>
      <c r="X5" s="64">
        <v>1526307</v>
      </c>
      <c r="Y5" s="65">
        <v>137.75</v>
      </c>
      <c r="Z5" s="66">
        <v>2216000</v>
      </c>
    </row>
    <row r="6" spans="1:26" ht="13.5">
      <c r="A6" s="62" t="s">
        <v>32</v>
      </c>
      <c r="B6" s="18">
        <v>11933578</v>
      </c>
      <c r="C6" s="18">
        <v>0</v>
      </c>
      <c r="D6" s="63">
        <v>14439700</v>
      </c>
      <c r="E6" s="64">
        <v>14439700</v>
      </c>
      <c r="F6" s="64">
        <v>1428249</v>
      </c>
      <c r="G6" s="64">
        <v>1087147</v>
      </c>
      <c r="H6" s="64">
        <v>1185980</v>
      </c>
      <c r="I6" s="64">
        <v>3701376</v>
      </c>
      <c r="J6" s="64">
        <v>1134203</v>
      </c>
      <c r="K6" s="64">
        <v>1180167</v>
      </c>
      <c r="L6" s="64">
        <v>1074395</v>
      </c>
      <c r="M6" s="64">
        <v>3388765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7090141</v>
      </c>
      <c r="W6" s="64">
        <v>7219850</v>
      </c>
      <c r="X6" s="64">
        <v>-129709</v>
      </c>
      <c r="Y6" s="65">
        <v>-1.8</v>
      </c>
      <c r="Z6" s="66">
        <v>14439700</v>
      </c>
    </row>
    <row r="7" spans="1:26" ht="13.5">
      <c r="A7" s="62" t="s">
        <v>33</v>
      </c>
      <c r="B7" s="18">
        <v>658940</v>
      </c>
      <c r="C7" s="18">
        <v>0</v>
      </c>
      <c r="D7" s="63">
        <v>432600</v>
      </c>
      <c r="E7" s="64">
        <v>432600</v>
      </c>
      <c r="F7" s="64">
        <v>7601</v>
      </c>
      <c r="G7" s="64">
        <v>13791</v>
      </c>
      <c r="H7" s="64">
        <v>18936</v>
      </c>
      <c r="I7" s="64">
        <v>40328</v>
      </c>
      <c r="J7" s="64">
        <v>10485</v>
      </c>
      <c r="K7" s="64">
        <v>36568</v>
      </c>
      <c r="L7" s="64">
        <v>14765</v>
      </c>
      <c r="M7" s="64">
        <v>61818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102146</v>
      </c>
      <c r="W7" s="64">
        <v>216300</v>
      </c>
      <c r="X7" s="64">
        <v>-114154</v>
      </c>
      <c r="Y7" s="65">
        <v>-52.78</v>
      </c>
      <c r="Z7" s="66">
        <v>432600</v>
      </c>
    </row>
    <row r="8" spans="1:26" ht="13.5">
      <c r="A8" s="62" t="s">
        <v>34</v>
      </c>
      <c r="B8" s="18">
        <v>13994021</v>
      </c>
      <c r="C8" s="18">
        <v>0</v>
      </c>
      <c r="D8" s="63">
        <v>15285600</v>
      </c>
      <c r="E8" s="64">
        <v>15285600</v>
      </c>
      <c r="F8" s="64">
        <v>4410125</v>
      </c>
      <c r="G8" s="64">
        <v>-24453</v>
      </c>
      <c r="H8" s="64">
        <v>0</v>
      </c>
      <c r="I8" s="64">
        <v>4385672</v>
      </c>
      <c r="J8" s="64">
        <v>181000</v>
      </c>
      <c r="K8" s="64">
        <v>12253</v>
      </c>
      <c r="L8" s="64">
        <v>3462198</v>
      </c>
      <c r="M8" s="64">
        <v>3655451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8041123</v>
      </c>
      <c r="W8" s="64">
        <v>7642800</v>
      </c>
      <c r="X8" s="64">
        <v>398323</v>
      </c>
      <c r="Y8" s="65">
        <v>5.21</v>
      </c>
      <c r="Z8" s="66">
        <v>15285600</v>
      </c>
    </row>
    <row r="9" spans="1:26" ht="13.5">
      <c r="A9" s="62" t="s">
        <v>35</v>
      </c>
      <c r="B9" s="18">
        <v>5387141</v>
      </c>
      <c r="C9" s="18">
        <v>0</v>
      </c>
      <c r="D9" s="63">
        <v>3824100</v>
      </c>
      <c r="E9" s="64">
        <v>3824100</v>
      </c>
      <c r="F9" s="64">
        <v>538507</v>
      </c>
      <c r="G9" s="64">
        <v>500285</v>
      </c>
      <c r="H9" s="64">
        <v>481738</v>
      </c>
      <c r="I9" s="64">
        <v>1520530</v>
      </c>
      <c r="J9" s="64">
        <v>478792</v>
      </c>
      <c r="K9" s="64">
        <v>490731</v>
      </c>
      <c r="L9" s="64">
        <v>560479</v>
      </c>
      <c r="M9" s="64">
        <v>1530002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3050532</v>
      </c>
      <c r="W9" s="64">
        <v>1912050</v>
      </c>
      <c r="X9" s="64">
        <v>1138482</v>
      </c>
      <c r="Y9" s="65">
        <v>59.54</v>
      </c>
      <c r="Z9" s="66">
        <v>3824100</v>
      </c>
    </row>
    <row r="10" spans="1:26" ht="25.5">
      <c r="A10" s="67" t="s">
        <v>105</v>
      </c>
      <c r="B10" s="68">
        <f>SUM(B5:B9)</f>
        <v>34285404</v>
      </c>
      <c r="C10" s="68">
        <f>SUM(C5:C9)</f>
        <v>0</v>
      </c>
      <c r="D10" s="69">
        <f aca="true" t="shared" si="0" ref="D10:Z10">SUM(D5:D9)</f>
        <v>36198000</v>
      </c>
      <c r="E10" s="70">
        <f t="shared" si="0"/>
        <v>36198000</v>
      </c>
      <c r="F10" s="70">
        <f t="shared" si="0"/>
        <v>8974863</v>
      </c>
      <c r="G10" s="70">
        <f t="shared" si="0"/>
        <v>1587074</v>
      </c>
      <c r="H10" s="70">
        <f t="shared" si="0"/>
        <v>1677848</v>
      </c>
      <c r="I10" s="70">
        <f t="shared" si="0"/>
        <v>12239785</v>
      </c>
      <c r="J10" s="70">
        <f t="shared" si="0"/>
        <v>1811133</v>
      </c>
      <c r="K10" s="70">
        <f t="shared" si="0"/>
        <v>1737622</v>
      </c>
      <c r="L10" s="70">
        <f t="shared" si="0"/>
        <v>5129709</v>
      </c>
      <c r="M10" s="70">
        <f t="shared" si="0"/>
        <v>8678464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20918249</v>
      </c>
      <c r="W10" s="70">
        <f t="shared" si="0"/>
        <v>18099000</v>
      </c>
      <c r="X10" s="70">
        <f t="shared" si="0"/>
        <v>2819249</v>
      </c>
      <c r="Y10" s="71">
        <f>+IF(W10&lt;&gt;0,(X10/W10)*100,0)</f>
        <v>15.576821923863196</v>
      </c>
      <c r="Z10" s="72">
        <f t="shared" si="0"/>
        <v>36198000</v>
      </c>
    </row>
    <row r="11" spans="1:26" ht="13.5">
      <c r="A11" s="62" t="s">
        <v>36</v>
      </c>
      <c r="B11" s="18">
        <v>9481362</v>
      </c>
      <c r="C11" s="18">
        <v>0</v>
      </c>
      <c r="D11" s="63">
        <v>12808900</v>
      </c>
      <c r="E11" s="64">
        <v>12808900</v>
      </c>
      <c r="F11" s="64">
        <v>869846</v>
      </c>
      <c r="G11" s="64">
        <v>804798</v>
      </c>
      <c r="H11" s="64">
        <v>808085</v>
      </c>
      <c r="I11" s="64">
        <v>2482729</v>
      </c>
      <c r="J11" s="64">
        <v>839557</v>
      </c>
      <c r="K11" s="64">
        <v>1312660</v>
      </c>
      <c r="L11" s="64">
        <v>872030</v>
      </c>
      <c r="M11" s="64">
        <v>3024247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5506976</v>
      </c>
      <c r="W11" s="64">
        <v>6404450</v>
      </c>
      <c r="X11" s="64">
        <v>-897474</v>
      </c>
      <c r="Y11" s="65">
        <v>-14.01</v>
      </c>
      <c r="Z11" s="66">
        <v>12808900</v>
      </c>
    </row>
    <row r="12" spans="1:26" ht="13.5">
      <c r="A12" s="62" t="s">
        <v>37</v>
      </c>
      <c r="B12" s="18">
        <v>2079342</v>
      </c>
      <c r="C12" s="18">
        <v>0</v>
      </c>
      <c r="D12" s="63">
        <v>2109000</v>
      </c>
      <c r="E12" s="64">
        <v>2109000</v>
      </c>
      <c r="F12" s="64">
        <v>173279</v>
      </c>
      <c r="G12" s="64">
        <v>173278</v>
      </c>
      <c r="H12" s="64">
        <v>173279</v>
      </c>
      <c r="I12" s="64">
        <v>519836</v>
      </c>
      <c r="J12" s="64">
        <v>173279</v>
      </c>
      <c r="K12" s="64">
        <v>173279</v>
      </c>
      <c r="L12" s="64">
        <v>173279</v>
      </c>
      <c r="M12" s="64">
        <v>519837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1039673</v>
      </c>
      <c r="W12" s="64">
        <v>1054500</v>
      </c>
      <c r="X12" s="64">
        <v>-14827</v>
      </c>
      <c r="Y12" s="65">
        <v>-1.41</v>
      </c>
      <c r="Z12" s="66">
        <v>2109000</v>
      </c>
    </row>
    <row r="13" spans="1:26" ht="13.5">
      <c r="A13" s="62" t="s">
        <v>106</v>
      </c>
      <c r="B13" s="18">
        <v>9686856</v>
      </c>
      <c r="C13" s="18">
        <v>0</v>
      </c>
      <c r="D13" s="63">
        <v>9526400</v>
      </c>
      <c r="E13" s="64">
        <v>9526400</v>
      </c>
      <c r="F13" s="64">
        <v>14310</v>
      </c>
      <c r="G13" s="64">
        <v>1666451</v>
      </c>
      <c r="H13" s="64">
        <v>901940</v>
      </c>
      <c r="I13" s="64">
        <v>2582701</v>
      </c>
      <c r="J13" s="64">
        <v>871496</v>
      </c>
      <c r="K13" s="64">
        <v>984280</v>
      </c>
      <c r="L13" s="64">
        <v>947655</v>
      </c>
      <c r="M13" s="64">
        <v>2803431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5386132</v>
      </c>
      <c r="W13" s="64">
        <v>4763200</v>
      </c>
      <c r="X13" s="64">
        <v>622932</v>
      </c>
      <c r="Y13" s="65">
        <v>13.08</v>
      </c>
      <c r="Z13" s="66">
        <v>9526400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5676814</v>
      </c>
      <c r="C15" s="18">
        <v>0</v>
      </c>
      <c r="D15" s="63">
        <v>5848000</v>
      </c>
      <c r="E15" s="64">
        <v>5848000</v>
      </c>
      <c r="F15" s="64">
        <v>709307</v>
      </c>
      <c r="G15" s="64">
        <v>783728</v>
      </c>
      <c r="H15" s="64">
        <v>0</v>
      </c>
      <c r="I15" s="64">
        <v>1493035</v>
      </c>
      <c r="J15" s="64">
        <v>1146012</v>
      </c>
      <c r="K15" s="64">
        <v>418761</v>
      </c>
      <c r="L15" s="64">
        <v>545406</v>
      </c>
      <c r="M15" s="64">
        <v>2110179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3603214</v>
      </c>
      <c r="W15" s="64">
        <v>2924000</v>
      </c>
      <c r="X15" s="64">
        <v>679214</v>
      </c>
      <c r="Y15" s="65">
        <v>23.23</v>
      </c>
      <c r="Z15" s="66">
        <v>5848000</v>
      </c>
    </row>
    <row r="16" spans="1:26" ht="13.5">
      <c r="A16" s="73" t="s">
        <v>40</v>
      </c>
      <c r="B16" s="18">
        <v>3572493</v>
      </c>
      <c r="C16" s="18">
        <v>0</v>
      </c>
      <c r="D16" s="63">
        <v>3576000</v>
      </c>
      <c r="E16" s="64">
        <v>3576000</v>
      </c>
      <c r="F16" s="64">
        <v>149842</v>
      </c>
      <c r="G16" s="64">
        <v>242321</v>
      </c>
      <c r="H16" s="64">
        <v>215137</v>
      </c>
      <c r="I16" s="64">
        <v>607300</v>
      </c>
      <c r="J16" s="64">
        <v>423391</v>
      </c>
      <c r="K16" s="64">
        <v>313175</v>
      </c>
      <c r="L16" s="64">
        <v>311108</v>
      </c>
      <c r="M16" s="64">
        <v>1047674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1654974</v>
      </c>
      <c r="W16" s="64">
        <v>1788000</v>
      </c>
      <c r="X16" s="64">
        <v>-133026</v>
      </c>
      <c r="Y16" s="65">
        <v>-7.44</v>
      </c>
      <c r="Z16" s="66">
        <v>3576000</v>
      </c>
    </row>
    <row r="17" spans="1:26" ht="13.5">
      <c r="A17" s="62" t="s">
        <v>41</v>
      </c>
      <c r="B17" s="18">
        <v>14364147</v>
      </c>
      <c r="C17" s="18">
        <v>0</v>
      </c>
      <c r="D17" s="63">
        <v>12663800</v>
      </c>
      <c r="E17" s="64">
        <v>12663800</v>
      </c>
      <c r="F17" s="64">
        <v>436873</v>
      </c>
      <c r="G17" s="64">
        <v>947830</v>
      </c>
      <c r="H17" s="64">
        <v>919748</v>
      </c>
      <c r="I17" s="64">
        <v>2304451</v>
      </c>
      <c r="J17" s="64">
        <v>1592971</v>
      </c>
      <c r="K17" s="64">
        <v>808558</v>
      </c>
      <c r="L17" s="64">
        <v>1289456</v>
      </c>
      <c r="M17" s="64">
        <v>3690985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5995436</v>
      </c>
      <c r="W17" s="64">
        <v>6331900</v>
      </c>
      <c r="X17" s="64">
        <v>-336464</v>
      </c>
      <c r="Y17" s="65">
        <v>-5.31</v>
      </c>
      <c r="Z17" s="66">
        <v>12663800</v>
      </c>
    </row>
    <row r="18" spans="1:26" ht="13.5">
      <c r="A18" s="74" t="s">
        <v>42</v>
      </c>
      <c r="B18" s="75">
        <f>SUM(B11:B17)</f>
        <v>44861014</v>
      </c>
      <c r="C18" s="75">
        <f>SUM(C11:C17)</f>
        <v>0</v>
      </c>
      <c r="D18" s="76">
        <f aca="true" t="shared" si="1" ref="D18:Z18">SUM(D11:D17)</f>
        <v>46532100</v>
      </c>
      <c r="E18" s="77">
        <f t="shared" si="1"/>
        <v>46532100</v>
      </c>
      <c r="F18" s="77">
        <f t="shared" si="1"/>
        <v>2353457</v>
      </c>
      <c r="G18" s="77">
        <f t="shared" si="1"/>
        <v>4618406</v>
      </c>
      <c r="H18" s="77">
        <f t="shared" si="1"/>
        <v>3018189</v>
      </c>
      <c r="I18" s="77">
        <f t="shared" si="1"/>
        <v>9990052</v>
      </c>
      <c r="J18" s="77">
        <f t="shared" si="1"/>
        <v>5046706</v>
      </c>
      <c r="K18" s="77">
        <f t="shared" si="1"/>
        <v>4010713</v>
      </c>
      <c r="L18" s="77">
        <f t="shared" si="1"/>
        <v>4138934</v>
      </c>
      <c r="M18" s="77">
        <f t="shared" si="1"/>
        <v>13196353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23186405</v>
      </c>
      <c r="W18" s="77">
        <f t="shared" si="1"/>
        <v>23266050</v>
      </c>
      <c r="X18" s="77">
        <f t="shared" si="1"/>
        <v>-79645</v>
      </c>
      <c r="Y18" s="71">
        <f>+IF(W18&lt;&gt;0,(X18/W18)*100,0)</f>
        <v>-0.34232282660786856</v>
      </c>
      <c r="Z18" s="78">
        <f t="shared" si="1"/>
        <v>46532100</v>
      </c>
    </row>
    <row r="19" spans="1:26" ht="13.5">
      <c r="A19" s="74" t="s">
        <v>43</v>
      </c>
      <c r="B19" s="79">
        <f>+B10-B18</f>
        <v>-10575610</v>
      </c>
      <c r="C19" s="79">
        <f>+C10-C18</f>
        <v>0</v>
      </c>
      <c r="D19" s="80">
        <f aca="true" t="shared" si="2" ref="D19:Z19">+D10-D18</f>
        <v>-10334100</v>
      </c>
      <c r="E19" s="81">
        <f t="shared" si="2"/>
        <v>-10334100</v>
      </c>
      <c r="F19" s="81">
        <f t="shared" si="2"/>
        <v>6621406</v>
      </c>
      <c r="G19" s="81">
        <f t="shared" si="2"/>
        <v>-3031332</v>
      </c>
      <c r="H19" s="81">
        <f t="shared" si="2"/>
        <v>-1340341</v>
      </c>
      <c r="I19" s="81">
        <f t="shared" si="2"/>
        <v>2249733</v>
      </c>
      <c r="J19" s="81">
        <f t="shared" si="2"/>
        <v>-3235573</v>
      </c>
      <c r="K19" s="81">
        <f t="shared" si="2"/>
        <v>-2273091</v>
      </c>
      <c r="L19" s="81">
        <f t="shared" si="2"/>
        <v>990775</v>
      </c>
      <c r="M19" s="81">
        <f t="shared" si="2"/>
        <v>-4517889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-2268156</v>
      </c>
      <c r="W19" s="81">
        <f>IF(E10=E18,0,W10-W18)</f>
        <v>-5167050</v>
      </c>
      <c r="X19" s="81">
        <f t="shared" si="2"/>
        <v>2898894</v>
      </c>
      <c r="Y19" s="82">
        <f>+IF(W19&lt;&gt;0,(X19/W19)*100,0)</f>
        <v>-56.10346329143322</v>
      </c>
      <c r="Z19" s="83">
        <f t="shared" si="2"/>
        <v>-10334100</v>
      </c>
    </row>
    <row r="20" spans="1:26" ht="13.5">
      <c r="A20" s="62" t="s">
        <v>44</v>
      </c>
      <c r="B20" s="18">
        <v>10387022</v>
      </c>
      <c r="C20" s="18">
        <v>0</v>
      </c>
      <c r="D20" s="63">
        <v>11943000</v>
      </c>
      <c r="E20" s="64">
        <v>11943000</v>
      </c>
      <c r="F20" s="64">
        <v>2201641</v>
      </c>
      <c r="G20" s="64">
        <v>890000</v>
      </c>
      <c r="H20" s="64">
        <v>0</v>
      </c>
      <c r="I20" s="64">
        <v>3091641</v>
      </c>
      <c r="J20" s="64">
        <v>1728631</v>
      </c>
      <c r="K20" s="64">
        <v>1054287</v>
      </c>
      <c r="L20" s="64">
        <v>890000</v>
      </c>
      <c r="M20" s="64">
        <v>3672918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6764559</v>
      </c>
      <c r="W20" s="64">
        <v>5971500</v>
      </c>
      <c r="X20" s="64">
        <v>793059</v>
      </c>
      <c r="Y20" s="65">
        <v>13.28</v>
      </c>
      <c r="Z20" s="66">
        <v>11943000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-188588</v>
      </c>
      <c r="C22" s="90">
        <f>SUM(C19:C21)</f>
        <v>0</v>
      </c>
      <c r="D22" s="91">
        <f aca="true" t="shared" si="3" ref="D22:Z22">SUM(D19:D21)</f>
        <v>1608900</v>
      </c>
      <c r="E22" s="92">
        <f t="shared" si="3"/>
        <v>1608900</v>
      </c>
      <c r="F22" s="92">
        <f t="shared" si="3"/>
        <v>8823047</v>
      </c>
      <c r="G22" s="92">
        <f t="shared" si="3"/>
        <v>-2141332</v>
      </c>
      <c r="H22" s="92">
        <f t="shared" si="3"/>
        <v>-1340341</v>
      </c>
      <c r="I22" s="92">
        <f t="shared" si="3"/>
        <v>5341374</v>
      </c>
      <c r="J22" s="92">
        <f t="shared" si="3"/>
        <v>-1506942</v>
      </c>
      <c r="K22" s="92">
        <f t="shared" si="3"/>
        <v>-1218804</v>
      </c>
      <c r="L22" s="92">
        <f t="shared" si="3"/>
        <v>1880775</v>
      </c>
      <c r="M22" s="92">
        <f t="shared" si="3"/>
        <v>-844971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4496403</v>
      </c>
      <c r="W22" s="92">
        <f t="shared" si="3"/>
        <v>804450</v>
      </c>
      <c r="X22" s="92">
        <f t="shared" si="3"/>
        <v>3691953</v>
      </c>
      <c r="Y22" s="93">
        <f>+IF(W22&lt;&gt;0,(X22/W22)*100,0)</f>
        <v>458.94126421778856</v>
      </c>
      <c r="Z22" s="94">
        <f t="shared" si="3"/>
        <v>1608900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-188588</v>
      </c>
      <c r="C24" s="79">
        <f>SUM(C22:C23)</f>
        <v>0</v>
      </c>
      <c r="D24" s="80">
        <f aca="true" t="shared" si="4" ref="D24:Z24">SUM(D22:D23)</f>
        <v>1608900</v>
      </c>
      <c r="E24" s="81">
        <f t="shared" si="4"/>
        <v>1608900</v>
      </c>
      <c r="F24" s="81">
        <f t="shared" si="4"/>
        <v>8823047</v>
      </c>
      <c r="G24" s="81">
        <f t="shared" si="4"/>
        <v>-2141332</v>
      </c>
      <c r="H24" s="81">
        <f t="shared" si="4"/>
        <v>-1340341</v>
      </c>
      <c r="I24" s="81">
        <f t="shared" si="4"/>
        <v>5341374</v>
      </c>
      <c r="J24" s="81">
        <f t="shared" si="4"/>
        <v>-1506942</v>
      </c>
      <c r="K24" s="81">
        <f t="shared" si="4"/>
        <v>-1218804</v>
      </c>
      <c r="L24" s="81">
        <f t="shared" si="4"/>
        <v>1880775</v>
      </c>
      <c r="M24" s="81">
        <f t="shared" si="4"/>
        <v>-844971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4496403</v>
      </c>
      <c r="W24" s="81">
        <f t="shared" si="4"/>
        <v>804450</v>
      </c>
      <c r="X24" s="81">
        <f t="shared" si="4"/>
        <v>3691953</v>
      </c>
      <c r="Y24" s="82">
        <f>+IF(W24&lt;&gt;0,(X24/W24)*100,0)</f>
        <v>458.94126421778856</v>
      </c>
      <c r="Z24" s="83">
        <f t="shared" si="4"/>
        <v>1608900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10180650</v>
      </c>
      <c r="C27" s="21">
        <v>0</v>
      </c>
      <c r="D27" s="103">
        <v>15718000</v>
      </c>
      <c r="E27" s="104">
        <v>15718000</v>
      </c>
      <c r="F27" s="104">
        <v>44810</v>
      </c>
      <c r="G27" s="104">
        <v>2175614</v>
      </c>
      <c r="H27" s="104">
        <v>693689</v>
      </c>
      <c r="I27" s="104">
        <v>2914113</v>
      </c>
      <c r="J27" s="104">
        <v>1108433</v>
      </c>
      <c r="K27" s="104">
        <v>1056167</v>
      </c>
      <c r="L27" s="104">
        <v>25351</v>
      </c>
      <c r="M27" s="104">
        <v>2189951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5104064</v>
      </c>
      <c r="W27" s="104">
        <v>7859000</v>
      </c>
      <c r="X27" s="104">
        <v>-2754936</v>
      </c>
      <c r="Y27" s="105">
        <v>-35.05</v>
      </c>
      <c r="Z27" s="106">
        <v>15718000</v>
      </c>
    </row>
    <row r="28" spans="1:26" ht="13.5">
      <c r="A28" s="107" t="s">
        <v>44</v>
      </c>
      <c r="B28" s="18">
        <v>5982170</v>
      </c>
      <c r="C28" s="18">
        <v>0</v>
      </c>
      <c r="D28" s="63">
        <v>9849992</v>
      </c>
      <c r="E28" s="64">
        <v>9849992</v>
      </c>
      <c r="F28" s="64">
        <v>0</v>
      </c>
      <c r="G28" s="64">
        <v>1905019</v>
      </c>
      <c r="H28" s="64">
        <v>0</v>
      </c>
      <c r="I28" s="64">
        <v>1905019</v>
      </c>
      <c r="J28" s="64">
        <v>1087380</v>
      </c>
      <c r="K28" s="64">
        <v>1068967</v>
      </c>
      <c r="L28" s="64">
        <v>9899</v>
      </c>
      <c r="M28" s="64">
        <v>2166246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4071265</v>
      </c>
      <c r="W28" s="64">
        <v>4924996</v>
      </c>
      <c r="X28" s="64">
        <v>-853731</v>
      </c>
      <c r="Y28" s="65">
        <v>-17.33</v>
      </c>
      <c r="Z28" s="66">
        <v>9849992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3588</v>
      </c>
      <c r="M29" s="64">
        <v>3588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3588</v>
      </c>
      <c r="W29" s="64">
        <v>0</v>
      </c>
      <c r="X29" s="64">
        <v>3588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4198480</v>
      </c>
      <c r="C31" s="18">
        <v>0</v>
      </c>
      <c r="D31" s="63">
        <v>5868008</v>
      </c>
      <c r="E31" s="64">
        <v>5868008</v>
      </c>
      <c r="F31" s="64">
        <v>44810</v>
      </c>
      <c r="G31" s="64">
        <v>270595</v>
      </c>
      <c r="H31" s="64">
        <v>693689</v>
      </c>
      <c r="I31" s="64">
        <v>1009094</v>
      </c>
      <c r="J31" s="64">
        <v>21053</v>
      </c>
      <c r="K31" s="64">
        <v>-12800</v>
      </c>
      <c r="L31" s="64">
        <v>11864</v>
      </c>
      <c r="M31" s="64">
        <v>20117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1029211</v>
      </c>
      <c r="W31" s="64">
        <v>2934004</v>
      </c>
      <c r="X31" s="64">
        <v>-1904793</v>
      </c>
      <c r="Y31" s="65">
        <v>-64.92</v>
      </c>
      <c r="Z31" s="66">
        <v>5868008</v>
      </c>
    </row>
    <row r="32" spans="1:26" ht="13.5">
      <c r="A32" s="74" t="s">
        <v>50</v>
      </c>
      <c r="B32" s="21">
        <f>SUM(B28:B31)</f>
        <v>10180650</v>
      </c>
      <c r="C32" s="21">
        <f>SUM(C28:C31)</f>
        <v>0</v>
      </c>
      <c r="D32" s="103">
        <f aca="true" t="shared" si="5" ref="D32:Z32">SUM(D28:D31)</f>
        <v>15718000</v>
      </c>
      <c r="E32" s="104">
        <f t="shared" si="5"/>
        <v>15718000</v>
      </c>
      <c r="F32" s="104">
        <f t="shared" si="5"/>
        <v>44810</v>
      </c>
      <c r="G32" s="104">
        <f t="shared" si="5"/>
        <v>2175614</v>
      </c>
      <c r="H32" s="104">
        <f t="shared" si="5"/>
        <v>693689</v>
      </c>
      <c r="I32" s="104">
        <f t="shared" si="5"/>
        <v>2914113</v>
      </c>
      <c r="J32" s="104">
        <f t="shared" si="5"/>
        <v>1108433</v>
      </c>
      <c r="K32" s="104">
        <f t="shared" si="5"/>
        <v>1056167</v>
      </c>
      <c r="L32" s="104">
        <f t="shared" si="5"/>
        <v>25351</v>
      </c>
      <c r="M32" s="104">
        <f t="shared" si="5"/>
        <v>2189951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5104064</v>
      </c>
      <c r="W32" s="104">
        <f t="shared" si="5"/>
        <v>7859000</v>
      </c>
      <c r="X32" s="104">
        <f t="shared" si="5"/>
        <v>-2754936</v>
      </c>
      <c r="Y32" s="105">
        <f>+IF(W32&lt;&gt;0,(X32/W32)*100,0)</f>
        <v>-35.05453620053442</v>
      </c>
      <c r="Z32" s="106">
        <f t="shared" si="5"/>
        <v>15718000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13322023</v>
      </c>
      <c r="C35" s="18">
        <v>0</v>
      </c>
      <c r="D35" s="63">
        <v>12564000</v>
      </c>
      <c r="E35" s="64">
        <v>12564000</v>
      </c>
      <c r="F35" s="64">
        <v>14729468</v>
      </c>
      <c r="G35" s="64">
        <v>13473719</v>
      </c>
      <c r="H35" s="64">
        <v>13473719</v>
      </c>
      <c r="I35" s="64">
        <v>13473719</v>
      </c>
      <c r="J35" s="64">
        <v>16635871</v>
      </c>
      <c r="K35" s="64">
        <v>14478347</v>
      </c>
      <c r="L35" s="64">
        <v>10826571</v>
      </c>
      <c r="M35" s="64">
        <v>10826571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10826571</v>
      </c>
      <c r="W35" s="64">
        <v>6282000</v>
      </c>
      <c r="X35" s="64">
        <v>4544571</v>
      </c>
      <c r="Y35" s="65">
        <v>72.34</v>
      </c>
      <c r="Z35" s="66">
        <v>12564000</v>
      </c>
    </row>
    <row r="36" spans="1:26" ht="13.5">
      <c r="A36" s="62" t="s">
        <v>53</v>
      </c>
      <c r="B36" s="18">
        <v>152008067</v>
      </c>
      <c r="C36" s="18">
        <v>0</v>
      </c>
      <c r="D36" s="63">
        <v>148151000</v>
      </c>
      <c r="E36" s="64">
        <v>148151000</v>
      </c>
      <c r="F36" s="64">
        <v>143772442</v>
      </c>
      <c r="G36" s="64">
        <v>151427431</v>
      </c>
      <c r="H36" s="64">
        <v>151427431</v>
      </c>
      <c r="I36" s="64">
        <v>151427431</v>
      </c>
      <c r="J36" s="64">
        <v>152959983</v>
      </c>
      <c r="K36" s="64">
        <v>153222920</v>
      </c>
      <c r="L36" s="64">
        <v>152110401</v>
      </c>
      <c r="M36" s="64">
        <v>152110401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152110401</v>
      </c>
      <c r="W36" s="64">
        <v>74075500</v>
      </c>
      <c r="X36" s="64">
        <v>78034901</v>
      </c>
      <c r="Y36" s="65">
        <v>105.35</v>
      </c>
      <c r="Z36" s="66">
        <v>148151000</v>
      </c>
    </row>
    <row r="37" spans="1:26" ht="13.5">
      <c r="A37" s="62" t="s">
        <v>54</v>
      </c>
      <c r="B37" s="18">
        <v>7208183</v>
      </c>
      <c r="C37" s="18">
        <v>0</v>
      </c>
      <c r="D37" s="63">
        <v>10303000</v>
      </c>
      <c r="E37" s="64">
        <v>10303000</v>
      </c>
      <c r="F37" s="64">
        <v>6099343</v>
      </c>
      <c r="G37" s="64">
        <v>7208183</v>
      </c>
      <c r="H37" s="64">
        <v>7208183</v>
      </c>
      <c r="I37" s="64">
        <v>7208183</v>
      </c>
      <c r="J37" s="64">
        <v>10998133</v>
      </c>
      <c r="K37" s="64">
        <v>10340562</v>
      </c>
      <c r="L37" s="64">
        <v>7701970</v>
      </c>
      <c r="M37" s="64">
        <v>7701970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7701970</v>
      </c>
      <c r="W37" s="64">
        <v>5151500</v>
      </c>
      <c r="X37" s="64">
        <v>2550470</v>
      </c>
      <c r="Y37" s="65">
        <v>49.51</v>
      </c>
      <c r="Z37" s="66">
        <v>10303000</v>
      </c>
    </row>
    <row r="38" spans="1:26" ht="13.5">
      <c r="A38" s="62" t="s">
        <v>55</v>
      </c>
      <c r="B38" s="18">
        <v>8350710</v>
      </c>
      <c r="C38" s="18">
        <v>0</v>
      </c>
      <c r="D38" s="63">
        <v>7913000</v>
      </c>
      <c r="E38" s="64">
        <v>7913000</v>
      </c>
      <c r="F38" s="64">
        <v>8412478</v>
      </c>
      <c r="G38" s="64">
        <v>8350710</v>
      </c>
      <c r="H38" s="64">
        <v>8350710</v>
      </c>
      <c r="I38" s="64">
        <v>8350710</v>
      </c>
      <c r="J38" s="64">
        <v>5445183</v>
      </c>
      <c r="K38" s="64">
        <v>5435776</v>
      </c>
      <c r="L38" s="64">
        <v>5463805</v>
      </c>
      <c r="M38" s="64">
        <v>5463805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5463805</v>
      </c>
      <c r="W38" s="64">
        <v>3956500</v>
      </c>
      <c r="X38" s="64">
        <v>1507305</v>
      </c>
      <c r="Y38" s="65">
        <v>38.1</v>
      </c>
      <c r="Z38" s="66">
        <v>7913000</v>
      </c>
    </row>
    <row r="39" spans="1:26" ht="13.5">
      <c r="A39" s="62" t="s">
        <v>56</v>
      </c>
      <c r="B39" s="18">
        <v>149771197</v>
      </c>
      <c r="C39" s="18">
        <v>0</v>
      </c>
      <c r="D39" s="63">
        <v>142499000</v>
      </c>
      <c r="E39" s="64">
        <v>142499000</v>
      </c>
      <c r="F39" s="64">
        <v>143990089</v>
      </c>
      <c r="G39" s="64">
        <v>149342257</v>
      </c>
      <c r="H39" s="64">
        <v>149342257</v>
      </c>
      <c r="I39" s="64">
        <v>149342257</v>
      </c>
      <c r="J39" s="64">
        <v>153152538</v>
      </c>
      <c r="K39" s="64">
        <v>151924929</v>
      </c>
      <c r="L39" s="64">
        <v>149771198</v>
      </c>
      <c r="M39" s="64">
        <v>149771198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149771198</v>
      </c>
      <c r="W39" s="64">
        <v>71249500</v>
      </c>
      <c r="X39" s="64">
        <v>78521698</v>
      </c>
      <c r="Y39" s="65">
        <v>110.21</v>
      </c>
      <c r="Z39" s="66">
        <v>142499000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8934715</v>
      </c>
      <c r="C42" s="18">
        <v>0</v>
      </c>
      <c r="D42" s="63">
        <v>13552607</v>
      </c>
      <c r="E42" s="64">
        <v>13552607</v>
      </c>
      <c r="F42" s="64">
        <v>7033986</v>
      </c>
      <c r="G42" s="64">
        <v>355232</v>
      </c>
      <c r="H42" s="64">
        <v>677211</v>
      </c>
      <c r="I42" s="64">
        <v>8066429</v>
      </c>
      <c r="J42" s="64">
        <v>852901</v>
      </c>
      <c r="K42" s="64">
        <v>-1171423</v>
      </c>
      <c r="L42" s="64">
        <v>3825878</v>
      </c>
      <c r="M42" s="64">
        <v>3507356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11573785</v>
      </c>
      <c r="W42" s="64">
        <v>12752508</v>
      </c>
      <c r="X42" s="64">
        <v>-1178723</v>
      </c>
      <c r="Y42" s="65">
        <v>-9.24</v>
      </c>
      <c r="Z42" s="66">
        <v>13552607</v>
      </c>
    </row>
    <row r="43" spans="1:26" ht="13.5">
      <c r="A43" s="62" t="s">
        <v>59</v>
      </c>
      <c r="B43" s="18">
        <v>-11017414</v>
      </c>
      <c r="C43" s="18">
        <v>0</v>
      </c>
      <c r="D43" s="63">
        <v>-11943000</v>
      </c>
      <c r="E43" s="64">
        <v>-11943000</v>
      </c>
      <c r="F43" s="64">
        <v>-44810</v>
      </c>
      <c r="G43" s="64">
        <v>-2175615</v>
      </c>
      <c r="H43" s="64">
        <v>-693688</v>
      </c>
      <c r="I43" s="64">
        <v>-2914113</v>
      </c>
      <c r="J43" s="64">
        <v>-1108433</v>
      </c>
      <c r="K43" s="64">
        <v>-1056167</v>
      </c>
      <c r="L43" s="64">
        <v>-25351</v>
      </c>
      <c r="M43" s="64">
        <v>-2189951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-5104064</v>
      </c>
      <c r="W43" s="64">
        <v>-899000</v>
      </c>
      <c r="X43" s="64">
        <v>-4205064</v>
      </c>
      <c r="Y43" s="65">
        <v>467.75</v>
      </c>
      <c r="Z43" s="66">
        <v>-11943000</v>
      </c>
    </row>
    <row r="44" spans="1:26" ht="13.5">
      <c r="A44" s="62" t="s">
        <v>60</v>
      </c>
      <c r="B44" s="18">
        <v>39765</v>
      </c>
      <c r="C44" s="18">
        <v>0</v>
      </c>
      <c r="D44" s="63">
        <v>0</v>
      </c>
      <c r="E44" s="64">
        <v>0</v>
      </c>
      <c r="F44" s="64">
        <v>6070</v>
      </c>
      <c r="G44" s="64">
        <v>5150</v>
      </c>
      <c r="H44" s="64">
        <v>16610</v>
      </c>
      <c r="I44" s="64">
        <v>27830</v>
      </c>
      <c r="J44" s="64">
        <v>3150</v>
      </c>
      <c r="K44" s="64">
        <v>3140</v>
      </c>
      <c r="L44" s="64">
        <v>440</v>
      </c>
      <c r="M44" s="64">
        <v>6730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34560</v>
      </c>
      <c r="W44" s="64">
        <v>0</v>
      </c>
      <c r="X44" s="64">
        <v>34560</v>
      </c>
      <c r="Y44" s="65">
        <v>0</v>
      </c>
      <c r="Z44" s="66">
        <v>0</v>
      </c>
    </row>
    <row r="45" spans="1:26" ht="13.5">
      <c r="A45" s="74" t="s">
        <v>61</v>
      </c>
      <c r="B45" s="21">
        <v>-2042934</v>
      </c>
      <c r="C45" s="21">
        <v>0</v>
      </c>
      <c r="D45" s="103">
        <v>1609607</v>
      </c>
      <c r="E45" s="104">
        <v>1609607</v>
      </c>
      <c r="F45" s="104">
        <v>14954804</v>
      </c>
      <c r="G45" s="104">
        <v>13139571</v>
      </c>
      <c r="H45" s="104">
        <v>13139704</v>
      </c>
      <c r="I45" s="104">
        <v>13139704</v>
      </c>
      <c r="J45" s="104">
        <v>12887322</v>
      </c>
      <c r="K45" s="104">
        <v>10662872</v>
      </c>
      <c r="L45" s="104">
        <v>14463839</v>
      </c>
      <c r="M45" s="104">
        <v>14463839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14463839</v>
      </c>
      <c r="W45" s="104">
        <v>11853508</v>
      </c>
      <c r="X45" s="104">
        <v>2610331</v>
      </c>
      <c r="Y45" s="105">
        <v>22.02</v>
      </c>
      <c r="Z45" s="106">
        <v>1609607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3201746</v>
      </c>
      <c r="C49" s="56">
        <v>0</v>
      </c>
      <c r="D49" s="133">
        <v>199872</v>
      </c>
      <c r="E49" s="58">
        <v>107104</v>
      </c>
      <c r="F49" s="58">
        <v>0</v>
      </c>
      <c r="G49" s="58">
        <v>0</v>
      </c>
      <c r="H49" s="58">
        <v>0</v>
      </c>
      <c r="I49" s="58">
        <v>82326</v>
      </c>
      <c r="J49" s="58">
        <v>0</v>
      </c>
      <c r="K49" s="58">
        <v>0</v>
      </c>
      <c r="L49" s="58">
        <v>0</v>
      </c>
      <c r="M49" s="58">
        <v>92248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88908</v>
      </c>
      <c r="W49" s="58">
        <v>90874</v>
      </c>
      <c r="X49" s="58">
        <v>2940163</v>
      </c>
      <c r="Y49" s="58">
        <v>6803241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1714120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1714120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90.91581515712474</v>
      </c>
      <c r="C58" s="5">
        <f>IF(C67=0,0,+(C76/C67)*100)</f>
        <v>0</v>
      </c>
      <c r="D58" s="6">
        <f aca="true" t="shared" si="6" ref="D58:Z58">IF(D67=0,0,+(D76/D67)*100)</f>
        <v>100.00537185149815</v>
      </c>
      <c r="E58" s="7">
        <f t="shared" si="6"/>
        <v>100.00537185149815</v>
      </c>
      <c r="F58" s="7">
        <f t="shared" si="6"/>
        <v>23.915220074461686</v>
      </c>
      <c r="G58" s="7">
        <f t="shared" si="6"/>
        <v>119.65930248764398</v>
      </c>
      <c r="H58" s="7">
        <f t="shared" si="6"/>
        <v>118.24111591281425</v>
      </c>
      <c r="I58" s="7">
        <f t="shared" si="6"/>
        <v>58.47305230074343</v>
      </c>
      <c r="J58" s="7">
        <f t="shared" si="6"/>
        <v>125.61916694142215</v>
      </c>
      <c r="K58" s="7">
        <f t="shared" si="6"/>
        <v>82.98924502324591</v>
      </c>
      <c r="L58" s="7">
        <f t="shared" si="6"/>
        <v>86.98870911015591</v>
      </c>
      <c r="M58" s="7">
        <f t="shared" si="6"/>
        <v>98.18523076940687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72.58423883809593</v>
      </c>
      <c r="W58" s="7">
        <f t="shared" si="6"/>
        <v>98.83311448012415</v>
      </c>
      <c r="X58" s="7">
        <f t="shared" si="6"/>
        <v>0</v>
      </c>
      <c r="Y58" s="7">
        <f t="shared" si="6"/>
        <v>0</v>
      </c>
      <c r="Z58" s="8">
        <f t="shared" si="6"/>
        <v>100.00537185149815</v>
      </c>
    </row>
    <row r="59" spans="1:26" ht="13.5">
      <c r="A59" s="36" t="s">
        <v>31</v>
      </c>
      <c r="B59" s="9">
        <f aca="true" t="shared" si="7" ref="B59:Z66">IF(B68=0,0,+(B77/B68)*100)</f>
        <v>88.01866798637727</v>
      </c>
      <c r="C59" s="9">
        <f t="shared" si="7"/>
        <v>0</v>
      </c>
      <c r="D59" s="2">
        <f t="shared" si="7"/>
        <v>100.00018552875696</v>
      </c>
      <c r="E59" s="10">
        <f t="shared" si="7"/>
        <v>100.00018552875696</v>
      </c>
      <c r="F59" s="10">
        <f t="shared" si="7"/>
        <v>4.135955289974718</v>
      </c>
      <c r="G59" s="10">
        <f t="shared" si="7"/>
        <v>6237.1672212978365</v>
      </c>
      <c r="H59" s="10">
        <f t="shared" si="7"/>
        <v>-3127.766342536731</v>
      </c>
      <c r="I59" s="10">
        <f t="shared" si="7"/>
        <v>32.84223780558676</v>
      </c>
      <c r="J59" s="10">
        <f t="shared" si="7"/>
        <v>-3316.957388487416</v>
      </c>
      <c r="K59" s="10">
        <f t="shared" si="7"/>
        <v>1497.379367720466</v>
      </c>
      <c r="L59" s="10">
        <f t="shared" si="7"/>
        <v>1433.589850249584</v>
      </c>
      <c r="M59" s="10">
        <f t="shared" si="7"/>
        <v>25606.2893081761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48.58620275758995</v>
      </c>
      <c r="W59" s="10">
        <f t="shared" si="7"/>
        <v>100.00018552875696</v>
      </c>
      <c r="X59" s="10">
        <f t="shared" si="7"/>
        <v>0</v>
      </c>
      <c r="Y59" s="10">
        <f t="shared" si="7"/>
        <v>0</v>
      </c>
      <c r="Z59" s="11">
        <f t="shared" si="7"/>
        <v>100.00018552875696</v>
      </c>
    </row>
    <row r="60" spans="1:26" ht="13.5">
      <c r="A60" s="37" t="s">
        <v>32</v>
      </c>
      <c r="B60" s="12">
        <f t="shared" si="7"/>
        <v>91.2751649170098</v>
      </c>
      <c r="C60" s="12">
        <f t="shared" si="7"/>
        <v>0</v>
      </c>
      <c r="D60" s="3">
        <f t="shared" si="7"/>
        <v>100.00617741365818</v>
      </c>
      <c r="E60" s="13">
        <f t="shared" si="7"/>
        <v>100.00617741365818</v>
      </c>
      <c r="F60" s="13">
        <f t="shared" si="7"/>
        <v>58.968499190267245</v>
      </c>
      <c r="G60" s="13">
        <f t="shared" si="7"/>
        <v>93.09844942772229</v>
      </c>
      <c r="H60" s="13">
        <f t="shared" si="7"/>
        <v>79.90623787922225</v>
      </c>
      <c r="I60" s="13">
        <f t="shared" si="7"/>
        <v>75.70173902894491</v>
      </c>
      <c r="J60" s="13">
        <f t="shared" si="7"/>
        <v>101.51128149017417</v>
      </c>
      <c r="K60" s="13">
        <f t="shared" si="7"/>
        <v>76.97020845354938</v>
      </c>
      <c r="L60" s="13">
        <f t="shared" si="7"/>
        <v>80.0521223572336</v>
      </c>
      <c r="M60" s="13">
        <f t="shared" si="7"/>
        <v>86.16109408589855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80.7008351455916</v>
      </c>
      <c r="W60" s="13">
        <f t="shared" si="7"/>
        <v>98.64603835259736</v>
      </c>
      <c r="X60" s="13">
        <f t="shared" si="7"/>
        <v>0</v>
      </c>
      <c r="Y60" s="13">
        <f t="shared" si="7"/>
        <v>0</v>
      </c>
      <c r="Z60" s="14">
        <f t="shared" si="7"/>
        <v>100.00617741365818</v>
      </c>
    </row>
    <row r="61" spans="1:26" ht="13.5">
      <c r="A61" s="38" t="s">
        <v>113</v>
      </c>
      <c r="B61" s="12">
        <f t="shared" si="7"/>
        <v>93.20349361747851</v>
      </c>
      <c r="C61" s="12">
        <f t="shared" si="7"/>
        <v>0</v>
      </c>
      <c r="D61" s="3">
        <f t="shared" si="7"/>
        <v>100.00322510350838</v>
      </c>
      <c r="E61" s="13">
        <f t="shared" si="7"/>
        <v>100.00322510350838</v>
      </c>
      <c r="F61" s="13">
        <f t="shared" si="7"/>
        <v>70.89960741020982</v>
      </c>
      <c r="G61" s="13">
        <f t="shared" si="7"/>
        <v>92.24174005350432</v>
      </c>
      <c r="H61" s="13">
        <f t="shared" si="7"/>
        <v>78.85215696777709</v>
      </c>
      <c r="I61" s="13">
        <f t="shared" si="7"/>
        <v>80.34112853446858</v>
      </c>
      <c r="J61" s="13">
        <f t="shared" si="7"/>
        <v>114.86153479337162</v>
      </c>
      <c r="K61" s="13">
        <f t="shared" si="7"/>
        <v>84.42951473160414</v>
      </c>
      <c r="L61" s="13">
        <f t="shared" si="7"/>
        <v>85.72711363483391</v>
      </c>
      <c r="M61" s="13">
        <f t="shared" si="7"/>
        <v>95.144168920457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87.22548745074438</v>
      </c>
      <c r="W61" s="13">
        <f t="shared" si="7"/>
        <v>98.16295489213336</v>
      </c>
      <c r="X61" s="13">
        <f t="shared" si="7"/>
        <v>0</v>
      </c>
      <c r="Y61" s="13">
        <f t="shared" si="7"/>
        <v>0</v>
      </c>
      <c r="Z61" s="14">
        <f t="shared" si="7"/>
        <v>100.00322510350838</v>
      </c>
    </row>
    <row r="62" spans="1:26" ht="13.5">
      <c r="A62" s="38" t="s">
        <v>114</v>
      </c>
      <c r="B62" s="12">
        <f t="shared" si="7"/>
        <v>150.14834356534104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37.858196479496506</v>
      </c>
      <c r="G62" s="13">
        <f t="shared" si="7"/>
        <v>52.080679279717</v>
      </c>
      <c r="H62" s="13">
        <f t="shared" si="7"/>
        <v>229.06526928036436</v>
      </c>
      <c r="I62" s="13">
        <f t="shared" si="7"/>
        <v>60.78938609286435</v>
      </c>
      <c r="J62" s="13">
        <f t="shared" si="7"/>
        <v>70.02492494193622</v>
      </c>
      <c r="K62" s="13">
        <f t="shared" si="7"/>
        <v>62.797517772181976</v>
      </c>
      <c r="L62" s="13">
        <f t="shared" si="7"/>
        <v>79.20015723057321</v>
      </c>
      <c r="M62" s="13">
        <f t="shared" si="7"/>
        <v>70.43718237061147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65.84808202066814</v>
      </c>
      <c r="W62" s="13">
        <f t="shared" si="7"/>
        <v>98.64029666254636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61.49879172335106</v>
      </c>
      <c r="C63" s="12">
        <f t="shared" si="7"/>
        <v>0</v>
      </c>
      <c r="D63" s="3">
        <f t="shared" si="7"/>
        <v>100.01075382182394</v>
      </c>
      <c r="E63" s="13">
        <f t="shared" si="7"/>
        <v>100.01075382182394</v>
      </c>
      <c r="F63" s="13">
        <f t="shared" si="7"/>
        <v>33.257504976235936</v>
      </c>
      <c r="G63" s="13">
        <f t="shared" si="7"/>
        <v>327.88542236818097</v>
      </c>
      <c r="H63" s="13">
        <f t="shared" si="7"/>
        <v>55.60777841561424</v>
      </c>
      <c r="I63" s="13">
        <f t="shared" si="7"/>
        <v>60.35380871081405</v>
      </c>
      <c r="J63" s="13">
        <f t="shared" si="7"/>
        <v>77.29968694785153</v>
      </c>
      <c r="K63" s="13">
        <f t="shared" si="7"/>
        <v>63.86639159625885</v>
      </c>
      <c r="L63" s="13">
        <f t="shared" si="7"/>
        <v>58.89354466508775</v>
      </c>
      <c r="M63" s="13">
        <f t="shared" si="7"/>
        <v>66.77078398863098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63.53240525171495</v>
      </c>
      <c r="W63" s="13">
        <f t="shared" si="7"/>
        <v>99.53104902477597</v>
      </c>
      <c r="X63" s="13">
        <f t="shared" si="7"/>
        <v>0</v>
      </c>
      <c r="Y63" s="13">
        <f t="shared" si="7"/>
        <v>0</v>
      </c>
      <c r="Z63" s="14">
        <f t="shared" si="7"/>
        <v>100.01075382182394</v>
      </c>
    </row>
    <row r="64" spans="1:26" ht="13.5">
      <c r="A64" s="38" t="s">
        <v>116</v>
      </c>
      <c r="B64" s="12">
        <f t="shared" si="7"/>
        <v>77.5915106728634</v>
      </c>
      <c r="C64" s="12">
        <f t="shared" si="7"/>
        <v>0</v>
      </c>
      <c r="D64" s="3">
        <f t="shared" si="7"/>
        <v>99.99976033553025</v>
      </c>
      <c r="E64" s="13">
        <f t="shared" si="7"/>
        <v>99.99976033553025</v>
      </c>
      <c r="F64" s="13">
        <f t="shared" si="7"/>
        <v>68.96154180805708</v>
      </c>
      <c r="G64" s="13">
        <f t="shared" si="7"/>
        <v>79.27774710104914</v>
      </c>
      <c r="H64" s="13">
        <f t="shared" si="7"/>
        <v>70.91139092411413</v>
      </c>
      <c r="I64" s="13">
        <f t="shared" si="7"/>
        <v>73.02453842762102</v>
      </c>
      <c r="J64" s="13">
        <f t="shared" si="7"/>
        <v>86.84482332232584</v>
      </c>
      <c r="K64" s="13">
        <f t="shared" si="7"/>
        <v>63.044566850275416</v>
      </c>
      <c r="L64" s="13">
        <f t="shared" si="7"/>
        <v>69.74204269844597</v>
      </c>
      <c r="M64" s="13">
        <f t="shared" si="7"/>
        <v>73.23577824356813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73.129947446916</v>
      </c>
      <c r="W64" s="13">
        <f t="shared" si="7"/>
        <v>100.21545835829839</v>
      </c>
      <c r="X64" s="13">
        <f t="shared" si="7"/>
        <v>0</v>
      </c>
      <c r="Y64" s="13">
        <f t="shared" si="7"/>
        <v>0</v>
      </c>
      <c r="Z64" s="14">
        <f t="shared" si="7"/>
        <v>99.99976033553025</v>
      </c>
    </row>
    <row r="65" spans="1:26" ht="13.5">
      <c r="A65" s="38" t="s">
        <v>117</v>
      </c>
      <c r="B65" s="12">
        <f t="shared" si="7"/>
        <v>133.31779049005448</v>
      </c>
      <c r="C65" s="12">
        <f t="shared" si="7"/>
        <v>0</v>
      </c>
      <c r="D65" s="3">
        <f t="shared" si="7"/>
        <v>100.50965250965251</v>
      </c>
      <c r="E65" s="13">
        <f t="shared" si="7"/>
        <v>100.50965250965251</v>
      </c>
      <c r="F65" s="13">
        <f t="shared" si="7"/>
        <v>48.15307243193248</v>
      </c>
      <c r="G65" s="13">
        <f t="shared" si="7"/>
        <v>512.1845810678935</v>
      </c>
      <c r="H65" s="13">
        <f t="shared" si="7"/>
        <v>92.78866194247604</v>
      </c>
      <c r="I65" s="13">
        <f t="shared" si="7"/>
        <v>122.68624407776507</v>
      </c>
      <c r="J65" s="13">
        <f t="shared" si="7"/>
        <v>141.94658364738652</v>
      </c>
      <c r="K65" s="13">
        <f t="shared" si="7"/>
        <v>160.71546869824445</v>
      </c>
      <c r="L65" s="13">
        <f t="shared" si="7"/>
        <v>154.39877064925088</v>
      </c>
      <c r="M65" s="13">
        <f t="shared" si="7"/>
        <v>152.50125313283206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131.3169273629531</v>
      </c>
      <c r="W65" s="13">
        <f t="shared" si="7"/>
        <v>100.50965250965251</v>
      </c>
      <c r="X65" s="13">
        <f t="shared" si="7"/>
        <v>0</v>
      </c>
      <c r="Y65" s="13">
        <f t="shared" si="7"/>
        <v>0</v>
      </c>
      <c r="Z65" s="14">
        <f t="shared" si="7"/>
        <v>100.50965250965251</v>
      </c>
    </row>
    <row r="66" spans="1:26" ht="13.5">
      <c r="A66" s="39" t="s">
        <v>118</v>
      </c>
      <c r="B66" s="15">
        <f t="shared" si="7"/>
        <v>100.03605080694547</v>
      </c>
      <c r="C66" s="15">
        <f t="shared" si="7"/>
        <v>0</v>
      </c>
      <c r="D66" s="4">
        <f t="shared" si="7"/>
        <v>100.00252684775744</v>
      </c>
      <c r="E66" s="16">
        <f t="shared" si="7"/>
        <v>100.00252684775744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100.00252684775744</v>
      </c>
      <c r="X66" s="16">
        <f t="shared" si="7"/>
        <v>0</v>
      </c>
      <c r="Y66" s="16">
        <f t="shared" si="7"/>
        <v>0</v>
      </c>
      <c r="Z66" s="17">
        <f t="shared" si="7"/>
        <v>100.00252684775744</v>
      </c>
    </row>
    <row r="67" spans="1:26" ht="13.5" hidden="1">
      <c r="A67" s="40" t="s">
        <v>119</v>
      </c>
      <c r="B67" s="23">
        <v>14253706</v>
      </c>
      <c r="C67" s="23"/>
      <c r="D67" s="24">
        <v>16754000</v>
      </c>
      <c r="E67" s="25">
        <v>16754000</v>
      </c>
      <c r="F67" s="25">
        <v>4034021</v>
      </c>
      <c r="G67" s="25">
        <v>1119292</v>
      </c>
      <c r="H67" s="25">
        <v>1186616</v>
      </c>
      <c r="I67" s="25">
        <v>6339929</v>
      </c>
      <c r="J67" s="25">
        <v>1137375</v>
      </c>
      <c r="K67" s="25">
        <v>1202792</v>
      </c>
      <c r="L67" s="25">
        <v>1154382</v>
      </c>
      <c r="M67" s="25">
        <v>3494549</v>
      </c>
      <c r="N67" s="25"/>
      <c r="O67" s="25"/>
      <c r="P67" s="25"/>
      <c r="Q67" s="25"/>
      <c r="R67" s="25"/>
      <c r="S67" s="25"/>
      <c r="T67" s="25"/>
      <c r="U67" s="25"/>
      <c r="V67" s="25">
        <v>9834478</v>
      </c>
      <c r="W67" s="25">
        <v>8377000</v>
      </c>
      <c r="X67" s="25"/>
      <c r="Y67" s="24"/>
      <c r="Z67" s="26">
        <v>16754000</v>
      </c>
    </row>
    <row r="68" spans="1:26" ht="13.5" hidden="1">
      <c r="A68" s="36" t="s">
        <v>31</v>
      </c>
      <c r="B68" s="18">
        <v>2117636</v>
      </c>
      <c r="C68" s="18"/>
      <c r="D68" s="19">
        <v>2156000</v>
      </c>
      <c r="E68" s="20">
        <v>2156000</v>
      </c>
      <c r="F68" s="20">
        <v>2590381</v>
      </c>
      <c r="G68" s="20">
        <v>4808</v>
      </c>
      <c r="H68" s="20">
        <v>-14089</v>
      </c>
      <c r="I68" s="20">
        <v>2581100</v>
      </c>
      <c r="J68" s="20">
        <v>-8026</v>
      </c>
      <c r="K68" s="20">
        <v>4808</v>
      </c>
      <c r="L68" s="20">
        <v>4808</v>
      </c>
      <c r="M68" s="20">
        <v>1590</v>
      </c>
      <c r="N68" s="20"/>
      <c r="O68" s="20"/>
      <c r="P68" s="20"/>
      <c r="Q68" s="20"/>
      <c r="R68" s="20"/>
      <c r="S68" s="20"/>
      <c r="T68" s="20"/>
      <c r="U68" s="20"/>
      <c r="V68" s="20">
        <v>2582690</v>
      </c>
      <c r="W68" s="20">
        <v>1078000</v>
      </c>
      <c r="X68" s="20"/>
      <c r="Y68" s="19"/>
      <c r="Z68" s="22">
        <v>2156000</v>
      </c>
    </row>
    <row r="69" spans="1:26" ht="13.5" hidden="1">
      <c r="A69" s="37" t="s">
        <v>32</v>
      </c>
      <c r="B69" s="18">
        <v>11933578</v>
      </c>
      <c r="C69" s="18"/>
      <c r="D69" s="19">
        <v>14439700</v>
      </c>
      <c r="E69" s="20">
        <v>14439700</v>
      </c>
      <c r="F69" s="20">
        <v>1428249</v>
      </c>
      <c r="G69" s="20">
        <v>1087147</v>
      </c>
      <c r="H69" s="20">
        <v>1185980</v>
      </c>
      <c r="I69" s="20">
        <v>3701376</v>
      </c>
      <c r="J69" s="20">
        <v>1134203</v>
      </c>
      <c r="K69" s="20">
        <v>1180167</v>
      </c>
      <c r="L69" s="20">
        <v>1074395</v>
      </c>
      <c r="M69" s="20">
        <v>3388765</v>
      </c>
      <c r="N69" s="20"/>
      <c r="O69" s="20"/>
      <c r="P69" s="20"/>
      <c r="Q69" s="20"/>
      <c r="R69" s="20"/>
      <c r="S69" s="20"/>
      <c r="T69" s="20"/>
      <c r="U69" s="20"/>
      <c r="V69" s="20">
        <v>7090141</v>
      </c>
      <c r="W69" s="20">
        <v>7219850</v>
      </c>
      <c r="X69" s="20"/>
      <c r="Y69" s="19"/>
      <c r="Z69" s="22">
        <v>14439700</v>
      </c>
    </row>
    <row r="70" spans="1:26" ht="13.5" hidden="1">
      <c r="A70" s="38" t="s">
        <v>113</v>
      </c>
      <c r="B70" s="18">
        <v>7864055</v>
      </c>
      <c r="C70" s="18"/>
      <c r="D70" s="19">
        <v>9178000</v>
      </c>
      <c r="E70" s="20">
        <v>9178000</v>
      </c>
      <c r="F70" s="20">
        <v>806185</v>
      </c>
      <c r="G70" s="20">
        <v>747977</v>
      </c>
      <c r="H70" s="20">
        <v>866216</v>
      </c>
      <c r="I70" s="20">
        <v>2420378</v>
      </c>
      <c r="J70" s="20">
        <v>712995</v>
      </c>
      <c r="K70" s="20">
        <v>737530</v>
      </c>
      <c r="L70" s="20">
        <v>653708</v>
      </c>
      <c r="M70" s="20">
        <v>2104233</v>
      </c>
      <c r="N70" s="20"/>
      <c r="O70" s="20"/>
      <c r="P70" s="20"/>
      <c r="Q70" s="20"/>
      <c r="R70" s="20"/>
      <c r="S70" s="20"/>
      <c r="T70" s="20"/>
      <c r="U70" s="20"/>
      <c r="V70" s="20">
        <v>4524611</v>
      </c>
      <c r="W70" s="20">
        <v>4589000</v>
      </c>
      <c r="X70" s="20"/>
      <c r="Y70" s="19"/>
      <c r="Z70" s="22">
        <v>9178000</v>
      </c>
    </row>
    <row r="71" spans="1:26" ht="13.5" hidden="1">
      <c r="A71" s="38" t="s">
        <v>114</v>
      </c>
      <c r="B71" s="18">
        <v>851739</v>
      </c>
      <c r="C71" s="18"/>
      <c r="D71" s="19">
        <v>1618000</v>
      </c>
      <c r="E71" s="20">
        <v>1618000</v>
      </c>
      <c r="F71" s="20">
        <v>203380</v>
      </c>
      <c r="G71" s="20">
        <v>168767</v>
      </c>
      <c r="H71" s="20">
        <v>36449</v>
      </c>
      <c r="I71" s="20">
        <v>408596</v>
      </c>
      <c r="J71" s="20">
        <v>141224</v>
      </c>
      <c r="K71" s="20">
        <v>161629</v>
      </c>
      <c r="L71" s="20">
        <v>147554</v>
      </c>
      <c r="M71" s="20">
        <v>450407</v>
      </c>
      <c r="N71" s="20"/>
      <c r="O71" s="20"/>
      <c r="P71" s="20"/>
      <c r="Q71" s="20"/>
      <c r="R71" s="20"/>
      <c r="S71" s="20"/>
      <c r="T71" s="20"/>
      <c r="U71" s="20"/>
      <c r="V71" s="20">
        <v>859003</v>
      </c>
      <c r="W71" s="20">
        <v>809000</v>
      </c>
      <c r="X71" s="20"/>
      <c r="Y71" s="19"/>
      <c r="Z71" s="22">
        <v>1618000</v>
      </c>
    </row>
    <row r="72" spans="1:26" ht="13.5" hidden="1">
      <c r="A72" s="38" t="s">
        <v>115</v>
      </c>
      <c r="B72" s="18">
        <v>1626697</v>
      </c>
      <c r="C72" s="18"/>
      <c r="D72" s="19">
        <v>1897000</v>
      </c>
      <c r="E72" s="20">
        <v>1897000</v>
      </c>
      <c r="F72" s="20">
        <v>246170</v>
      </c>
      <c r="G72" s="20">
        <v>27405</v>
      </c>
      <c r="H72" s="20">
        <v>139360</v>
      </c>
      <c r="I72" s="20">
        <v>412935</v>
      </c>
      <c r="J72" s="20">
        <v>136399</v>
      </c>
      <c r="K72" s="20">
        <v>137177</v>
      </c>
      <c r="L72" s="20">
        <v>131736</v>
      </c>
      <c r="M72" s="20">
        <v>405312</v>
      </c>
      <c r="N72" s="20"/>
      <c r="O72" s="20"/>
      <c r="P72" s="20"/>
      <c r="Q72" s="20"/>
      <c r="R72" s="20"/>
      <c r="S72" s="20"/>
      <c r="T72" s="20"/>
      <c r="U72" s="20"/>
      <c r="V72" s="20">
        <v>818247</v>
      </c>
      <c r="W72" s="20">
        <v>948500</v>
      </c>
      <c r="X72" s="20"/>
      <c r="Y72" s="19"/>
      <c r="Z72" s="22">
        <v>1897000</v>
      </c>
    </row>
    <row r="73" spans="1:26" ht="13.5" hidden="1">
      <c r="A73" s="38" t="s">
        <v>116</v>
      </c>
      <c r="B73" s="18">
        <v>1503158</v>
      </c>
      <c r="C73" s="18"/>
      <c r="D73" s="19">
        <v>1669000</v>
      </c>
      <c r="E73" s="20">
        <v>1669000</v>
      </c>
      <c r="F73" s="20">
        <v>137916</v>
      </c>
      <c r="G73" s="20">
        <v>135825</v>
      </c>
      <c r="H73" s="20">
        <v>136758</v>
      </c>
      <c r="I73" s="20">
        <v>410499</v>
      </c>
      <c r="J73" s="20">
        <v>137482</v>
      </c>
      <c r="K73" s="20">
        <v>137793</v>
      </c>
      <c r="L73" s="20">
        <v>133588</v>
      </c>
      <c r="M73" s="20">
        <v>408863</v>
      </c>
      <c r="N73" s="20"/>
      <c r="O73" s="20"/>
      <c r="P73" s="20"/>
      <c r="Q73" s="20"/>
      <c r="R73" s="20"/>
      <c r="S73" s="20"/>
      <c r="T73" s="20"/>
      <c r="U73" s="20"/>
      <c r="V73" s="20">
        <v>819362</v>
      </c>
      <c r="W73" s="20">
        <v>834500</v>
      </c>
      <c r="X73" s="20"/>
      <c r="Y73" s="19"/>
      <c r="Z73" s="22">
        <v>1669000</v>
      </c>
    </row>
    <row r="74" spans="1:26" ht="13.5" hidden="1">
      <c r="A74" s="38" t="s">
        <v>117</v>
      </c>
      <c r="B74" s="18">
        <v>87929</v>
      </c>
      <c r="C74" s="18"/>
      <c r="D74" s="19">
        <v>77700</v>
      </c>
      <c r="E74" s="20">
        <v>77700</v>
      </c>
      <c r="F74" s="20">
        <v>34598</v>
      </c>
      <c r="G74" s="20">
        <v>7173</v>
      </c>
      <c r="H74" s="20">
        <v>7197</v>
      </c>
      <c r="I74" s="20">
        <v>48968</v>
      </c>
      <c r="J74" s="20">
        <v>6103</v>
      </c>
      <c r="K74" s="20">
        <v>6038</v>
      </c>
      <c r="L74" s="20">
        <v>7809</v>
      </c>
      <c r="M74" s="20">
        <v>19950</v>
      </c>
      <c r="N74" s="20"/>
      <c r="O74" s="20"/>
      <c r="P74" s="20"/>
      <c r="Q74" s="20"/>
      <c r="R74" s="20"/>
      <c r="S74" s="20"/>
      <c r="T74" s="20"/>
      <c r="U74" s="20"/>
      <c r="V74" s="20">
        <v>68918</v>
      </c>
      <c r="W74" s="20">
        <v>38850</v>
      </c>
      <c r="X74" s="20"/>
      <c r="Y74" s="19"/>
      <c r="Z74" s="22">
        <v>77700</v>
      </c>
    </row>
    <row r="75" spans="1:26" ht="13.5" hidden="1">
      <c r="A75" s="39" t="s">
        <v>118</v>
      </c>
      <c r="B75" s="27">
        <v>202492</v>
      </c>
      <c r="C75" s="27"/>
      <c r="D75" s="28">
        <v>158300</v>
      </c>
      <c r="E75" s="29">
        <v>158300</v>
      </c>
      <c r="F75" s="29">
        <v>15391</v>
      </c>
      <c r="G75" s="29">
        <v>27337</v>
      </c>
      <c r="H75" s="29">
        <v>14725</v>
      </c>
      <c r="I75" s="29">
        <v>57453</v>
      </c>
      <c r="J75" s="29">
        <v>11198</v>
      </c>
      <c r="K75" s="29">
        <v>17817</v>
      </c>
      <c r="L75" s="29">
        <v>75179</v>
      </c>
      <c r="M75" s="29">
        <v>104194</v>
      </c>
      <c r="N75" s="29"/>
      <c r="O75" s="29"/>
      <c r="P75" s="29"/>
      <c r="Q75" s="29"/>
      <c r="R75" s="29"/>
      <c r="S75" s="29"/>
      <c r="T75" s="29"/>
      <c r="U75" s="29"/>
      <c r="V75" s="29">
        <v>161647</v>
      </c>
      <c r="W75" s="29">
        <v>79150</v>
      </c>
      <c r="X75" s="29"/>
      <c r="Y75" s="28"/>
      <c r="Z75" s="30">
        <v>158300</v>
      </c>
    </row>
    <row r="76" spans="1:26" ht="13.5" hidden="1">
      <c r="A76" s="41" t="s">
        <v>120</v>
      </c>
      <c r="B76" s="31">
        <v>12958873</v>
      </c>
      <c r="C76" s="31"/>
      <c r="D76" s="32">
        <v>16754900</v>
      </c>
      <c r="E76" s="33">
        <v>16754900</v>
      </c>
      <c r="F76" s="33">
        <v>964745</v>
      </c>
      <c r="G76" s="33">
        <v>1339337</v>
      </c>
      <c r="H76" s="33">
        <v>1403068</v>
      </c>
      <c r="I76" s="33">
        <v>3707150</v>
      </c>
      <c r="J76" s="33">
        <v>1428761</v>
      </c>
      <c r="K76" s="33">
        <v>998188</v>
      </c>
      <c r="L76" s="33">
        <v>1004182</v>
      </c>
      <c r="M76" s="33">
        <v>3431131</v>
      </c>
      <c r="N76" s="33"/>
      <c r="O76" s="33"/>
      <c r="P76" s="33"/>
      <c r="Q76" s="33"/>
      <c r="R76" s="33"/>
      <c r="S76" s="33"/>
      <c r="T76" s="33"/>
      <c r="U76" s="33"/>
      <c r="V76" s="33">
        <v>7138281</v>
      </c>
      <c r="W76" s="33">
        <v>8279250</v>
      </c>
      <c r="X76" s="33"/>
      <c r="Y76" s="32"/>
      <c r="Z76" s="34">
        <v>16754900</v>
      </c>
    </row>
    <row r="77" spans="1:26" ht="13.5" hidden="1">
      <c r="A77" s="36" t="s">
        <v>31</v>
      </c>
      <c r="B77" s="18">
        <v>1863915</v>
      </c>
      <c r="C77" s="18"/>
      <c r="D77" s="19">
        <v>2156004</v>
      </c>
      <c r="E77" s="20">
        <v>2156004</v>
      </c>
      <c r="F77" s="20">
        <v>107137</v>
      </c>
      <c r="G77" s="20">
        <v>299883</v>
      </c>
      <c r="H77" s="20">
        <v>440671</v>
      </c>
      <c r="I77" s="20">
        <v>847691</v>
      </c>
      <c r="J77" s="20">
        <v>266219</v>
      </c>
      <c r="K77" s="20">
        <v>71994</v>
      </c>
      <c r="L77" s="20">
        <v>68927</v>
      </c>
      <c r="M77" s="20">
        <v>407140</v>
      </c>
      <c r="N77" s="20"/>
      <c r="O77" s="20"/>
      <c r="P77" s="20"/>
      <c r="Q77" s="20"/>
      <c r="R77" s="20"/>
      <c r="S77" s="20"/>
      <c r="T77" s="20"/>
      <c r="U77" s="20"/>
      <c r="V77" s="20">
        <v>1254831</v>
      </c>
      <c r="W77" s="20">
        <v>1078002</v>
      </c>
      <c r="X77" s="20"/>
      <c r="Y77" s="19"/>
      <c r="Z77" s="22">
        <v>2156004</v>
      </c>
    </row>
    <row r="78" spans="1:26" ht="13.5" hidden="1">
      <c r="A78" s="37" t="s">
        <v>32</v>
      </c>
      <c r="B78" s="18">
        <v>10892393</v>
      </c>
      <c r="C78" s="18"/>
      <c r="D78" s="19">
        <v>14440592</v>
      </c>
      <c r="E78" s="20">
        <v>14440592</v>
      </c>
      <c r="F78" s="20">
        <v>842217</v>
      </c>
      <c r="G78" s="20">
        <v>1012117</v>
      </c>
      <c r="H78" s="20">
        <v>947672</v>
      </c>
      <c r="I78" s="20">
        <v>2802006</v>
      </c>
      <c r="J78" s="20">
        <v>1151344</v>
      </c>
      <c r="K78" s="20">
        <v>908377</v>
      </c>
      <c r="L78" s="20">
        <v>860076</v>
      </c>
      <c r="M78" s="20">
        <v>2919797</v>
      </c>
      <c r="N78" s="20"/>
      <c r="O78" s="20"/>
      <c r="P78" s="20"/>
      <c r="Q78" s="20"/>
      <c r="R78" s="20"/>
      <c r="S78" s="20"/>
      <c r="T78" s="20"/>
      <c r="U78" s="20"/>
      <c r="V78" s="20">
        <v>5721803</v>
      </c>
      <c r="W78" s="20">
        <v>7122096</v>
      </c>
      <c r="X78" s="20"/>
      <c r="Y78" s="19"/>
      <c r="Z78" s="22">
        <v>14440592</v>
      </c>
    </row>
    <row r="79" spans="1:26" ht="13.5" hidden="1">
      <c r="A79" s="38" t="s">
        <v>113</v>
      </c>
      <c r="B79" s="18">
        <v>7329574</v>
      </c>
      <c r="C79" s="18"/>
      <c r="D79" s="19">
        <v>9178296</v>
      </c>
      <c r="E79" s="20">
        <v>9178296</v>
      </c>
      <c r="F79" s="20">
        <v>571582</v>
      </c>
      <c r="G79" s="20">
        <v>689947</v>
      </c>
      <c r="H79" s="20">
        <v>683030</v>
      </c>
      <c r="I79" s="20">
        <v>1944559</v>
      </c>
      <c r="J79" s="20">
        <v>818957</v>
      </c>
      <c r="K79" s="20">
        <v>622693</v>
      </c>
      <c r="L79" s="20">
        <v>560405</v>
      </c>
      <c r="M79" s="20">
        <v>2002055</v>
      </c>
      <c r="N79" s="20"/>
      <c r="O79" s="20"/>
      <c r="P79" s="20"/>
      <c r="Q79" s="20"/>
      <c r="R79" s="20"/>
      <c r="S79" s="20"/>
      <c r="T79" s="20"/>
      <c r="U79" s="20"/>
      <c r="V79" s="20">
        <v>3946614</v>
      </c>
      <c r="W79" s="20">
        <v>4504698</v>
      </c>
      <c r="X79" s="20"/>
      <c r="Y79" s="19"/>
      <c r="Z79" s="22">
        <v>9178296</v>
      </c>
    </row>
    <row r="80" spans="1:26" ht="13.5" hidden="1">
      <c r="A80" s="38" t="s">
        <v>114</v>
      </c>
      <c r="B80" s="18">
        <v>1278872</v>
      </c>
      <c r="C80" s="18"/>
      <c r="D80" s="19">
        <v>1618000</v>
      </c>
      <c r="E80" s="20">
        <v>1618000</v>
      </c>
      <c r="F80" s="20">
        <v>76996</v>
      </c>
      <c r="G80" s="20">
        <v>87895</v>
      </c>
      <c r="H80" s="20">
        <v>83492</v>
      </c>
      <c r="I80" s="20">
        <v>248383</v>
      </c>
      <c r="J80" s="20">
        <v>98892</v>
      </c>
      <c r="K80" s="20">
        <v>101499</v>
      </c>
      <c r="L80" s="20">
        <v>116863</v>
      </c>
      <c r="M80" s="20">
        <v>317254</v>
      </c>
      <c r="N80" s="20"/>
      <c r="O80" s="20"/>
      <c r="P80" s="20"/>
      <c r="Q80" s="20"/>
      <c r="R80" s="20"/>
      <c r="S80" s="20"/>
      <c r="T80" s="20"/>
      <c r="U80" s="20"/>
      <c r="V80" s="20">
        <v>565637</v>
      </c>
      <c r="W80" s="20">
        <v>798000</v>
      </c>
      <c r="X80" s="20"/>
      <c r="Y80" s="19"/>
      <c r="Z80" s="22">
        <v>1618000</v>
      </c>
    </row>
    <row r="81" spans="1:26" ht="13.5" hidden="1">
      <c r="A81" s="38" t="s">
        <v>115</v>
      </c>
      <c r="B81" s="18">
        <v>1000399</v>
      </c>
      <c r="C81" s="18"/>
      <c r="D81" s="19">
        <v>1897204</v>
      </c>
      <c r="E81" s="20">
        <v>1897204</v>
      </c>
      <c r="F81" s="20">
        <v>81870</v>
      </c>
      <c r="G81" s="20">
        <v>89857</v>
      </c>
      <c r="H81" s="20">
        <v>77495</v>
      </c>
      <c r="I81" s="20">
        <v>249222</v>
      </c>
      <c r="J81" s="20">
        <v>105436</v>
      </c>
      <c r="K81" s="20">
        <v>87610</v>
      </c>
      <c r="L81" s="20">
        <v>77584</v>
      </c>
      <c r="M81" s="20">
        <v>270630</v>
      </c>
      <c r="N81" s="20"/>
      <c r="O81" s="20"/>
      <c r="P81" s="20"/>
      <c r="Q81" s="20"/>
      <c r="R81" s="20"/>
      <c r="S81" s="20"/>
      <c r="T81" s="20"/>
      <c r="U81" s="20"/>
      <c r="V81" s="20">
        <v>519852</v>
      </c>
      <c r="W81" s="20">
        <v>944052</v>
      </c>
      <c r="X81" s="20"/>
      <c r="Y81" s="19"/>
      <c r="Z81" s="22">
        <v>1897204</v>
      </c>
    </row>
    <row r="82" spans="1:26" ht="13.5" hidden="1">
      <c r="A82" s="38" t="s">
        <v>116</v>
      </c>
      <c r="B82" s="18">
        <v>1166323</v>
      </c>
      <c r="C82" s="18"/>
      <c r="D82" s="19">
        <v>1668996</v>
      </c>
      <c r="E82" s="20">
        <v>1668996</v>
      </c>
      <c r="F82" s="20">
        <v>95109</v>
      </c>
      <c r="G82" s="20">
        <v>107679</v>
      </c>
      <c r="H82" s="20">
        <v>96977</v>
      </c>
      <c r="I82" s="20">
        <v>299765</v>
      </c>
      <c r="J82" s="20">
        <v>119396</v>
      </c>
      <c r="K82" s="20">
        <v>86871</v>
      </c>
      <c r="L82" s="20">
        <v>93167</v>
      </c>
      <c r="M82" s="20">
        <v>299434</v>
      </c>
      <c r="N82" s="20"/>
      <c r="O82" s="20"/>
      <c r="P82" s="20"/>
      <c r="Q82" s="20"/>
      <c r="R82" s="20"/>
      <c r="S82" s="20"/>
      <c r="T82" s="20"/>
      <c r="U82" s="20"/>
      <c r="V82" s="20">
        <v>599199</v>
      </c>
      <c r="W82" s="20">
        <v>836298</v>
      </c>
      <c r="X82" s="20"/>
      <c r="Y82" s="19"/>
      <c r="Z82" s="22">
        <v>1668996</v>
      </c>
    </row>
    <row r="83" spans="1:26" ht="13.5" hidden="1">
      <c r="A83" s="38" t="s">
        <v>117</v>
      </c>
      <c r="B83" s="18">
        <v>117225</v>
      </c>
      <c r="C83" s="18"/>
      <c r="D83" s="19">
        <v>78096</v>
      </c>
      <c r="E83" s="20">
        <v>78096</v>
      </c>
      <c r="F83" s="20">
        <v>16660</v>
      </c>
      <c r="G83" s="20">
        <v>36739</v>
      </c>
      <c r="H83" s="20">
        <v>6678</v>
      </c>
      <c r="I83" s="20">
        <v>60077</v>
      </c>
      <c r="J83" s="20">
        <v>8663</v>
      </c>
      <c r="K83" s="20">
        <v>9704</v>
      </c>
      <c r="L83" s="20">
        <v>12057</v>
      </c>
      <c r="M83" s="20">
        <v>30424</v>
      </c>
      <c r="N83" s="20"/>
      <c r="O83" s="20"/>
      <c r="P83" s="20"/>
      <c r="Q83" s="20"/>
      <c r="R83" s="20"/>
      <c r="S83" s="20"/>
      <c r="T83" s="20"/>
      <c r="U83" s="20"/>
      <c r="V83" s="20">
        <v>90501</v>
      </c>
      <c r="W83" s="20">
        <v>39048</v>
      </c>
      <c r="X83" s="20"/>
      <c r="Y83" s="19"/>
      <c r="Z83" s="22">
        <v>78096</v>
      </c>
    </row>
    <row r="84" spans="1:26" ht="13.5" hidden="1">
      <c r="A84" s="39" t="s">
        <v>118</v>
      </c>
      <c r="B84" s="27">
        <v>202565</v>
      </c>
      <c r="C84" s="27"/>
      <c r="D84" s="28">
        <v>158304</v>
      </c>
      <c r="E84" s="29">
        <v>158304</v>
      </c>
      <c r="F84" s="29">
        <v>15391</v>
      </c>
      <c r="G84" s="29">
        <v>27337</v>
      </c>
      <c r="H84" s="29">
        <v>14725</v>
      </c>
      <c r="I84" s="29">
        <v>57453</v>
      </c>
      <c r="J84" s="29">
        <v>11198</v>
      </c>
      <c r="K84" s="29">
        <v>17817</v>
      </c>
      <c r="L84" s="29">
        <v>75179</v>
      </c>
      <c r="M84" s="29">
        <v>104194</v>
      </c>
      <c r="N84" s="29"/>
      <c r="O84" s="29"/>
      <c r="P84" s="29"/>
      <c r="Q84" s="29"/>
      <c r="R84" s="29"/>
      <c r="S84" s="29"/>
      <c r="T84" s="29"/>
      <c r="U84" s="29"/>
      <c r="V84" s="29">
        <v>161647</v>
      </c>
      <c r="W84" s="29">
        <v>79152</v>
      </c>
      <c r="X84" s="29"/>
      <c r="Y84" s="28"/>
      <c r="Z84" s="30">
        <v>158304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1966551</v>
      </c>
      <c r="C5" s="18">
        <v>0</v>
      </c>
      <c r="D5" s="63">
        <v>2217534</v>
      </c>
      <c r="E5" s="64">
        <v>2217534</v>
      </c>
      <c r="F5" s="64">
        <v>637730</v>
      </c>
      <c r="G5" s="64">
        <v>128929</v>
      </c>
      <c r="H5" s="64">
        <v>133877</v>
      </c>
      <c r="I5" s="64">
        <v>900536</v>
      </c>
      <c r="J5" s="64">
        <v>130767</v>
      </c>
      <c r="K5" s="64">
        <v>135393</v>
      </c>
      <c r="L5" s="64">
        <v>133818</v>
      </c>
      <c r="M5" s="64">
        <v>399978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1300514</v>
      </c>
      <c r="W5" s="64">
        <v>1108767</v>
      </c>
      <c r="X5" s="64">
        <v>191747</v>
      </c>
      <c r="Y5" s="65">
        <v>17.29</v>
      </c>
      <c r="Z5" s="66">
        <v>2217534</v>
      </c>
    </row>
    <row r="6" spans="1:26" ht="13.5">
      <c r="A6" s="62" t="s">
        <v>32</v>
      </c>
      <c r="B6" s="18">
        <v>13184663</v>
      </c>
      <c r="C6" s="18">
        <v>0</v>
      </c>
      <c r="D6" s="63">
        <v>14706200</v>
      </c>
      <c r="E6" s="64">
        <v>14706200</v>
      </c>
      <c r="F6" s="64">
        <v>605932</v>
      </c>
      <c r="G6" s="64">
        <v>1241207</v>
      </c>
      <c r="H6" s="64">
        <v>1172218</v>
      </c>
      <c r="I6" s="64">
        <v>3019357</v>
      </c>
      <c r="J6" s="64">
        <v>1268947</v>
      </c>
      <c r="K6" s="64">
        <v>1114689</v>
      </c>
      <c r="L6" s="64">
        <v>1133597</v>
      </c>
      <c r="M6" s="64">
        <v>3517233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6536590</v>
      </c>
      <c r="W6" s="64">
        <v>7353100</v>
      </c>
      <c r="X6" s="64">
        <v>-816510</v>
      </c>
      <c r="Y6" s="65">
        <v>-11.1</v>
      </c>
      <c r="Z6" s="66">
        <v>14706200</v>
      </c>
    </row>
    <row r="7" spans="1:26" ht="13.5">
      <c r="A7" s="62" t="s">
        <v>33</v>
      </c>
      <c r="B7" s="18">
        <v>366377</v>
      </c>
      <c r="C7" s="18">
        <v>0</v>
      </c>
      <c r="D7" s="63">
        <v>340000</v>
      </c>
      <c r="E7" s="64">
        <v>340000</v>
      </c>
      <c r="F7" s="64">
        <v>-2330</v>
      </c>
      <c r="G7" s="64">
        <v>77064</v>
      </c>
      <c r="H7" s="64">
        <v>55919</v>
      </c>
      <c r="I7" s="64">
        <v>130653</v>
      </c>
      <c r="J7" s="64">
        <v>47349</v>
      </c>
      <c r="K7" s="64">
        <v>2530</v>
      </c>
      <c r="L7" s="64">
        <v>32725</v>
      </c>
      <c r="M7" s="64">
        <v>82604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213257</v>
      </c>
      <c r="W7" s="64">
        <v>170000</v>
      </c>
      <c r="X7" s="64">
        <v>43257</v>
      </c>
      <c r="Y7" s="65">
        <v>25.45</v>
      </c>
      <c r="Z7" s="66">
        <v>340000</v>
      </c>
    </row>
    <row r="8" spans="1:26" ht="13.5">
      <c r="A8" s="62" t="s">
        <v>34</v>
      </c>
      <c r="B8" s="18">
        <v>15923786</v>
      </c>
      <c r="C8" s="18">
        <v>0</v>
      </c>
      <c r="D8" s="63">
        <v>24433000</v>
      </c>
      <c r="E8" s="64">
        <v>24433000</v>
      </c>
      <c r="F8" s="64">
        <v>4859000</v>
      </c>
      <c r="G8" s="64">
        <v>0</v>
      </c>
      <c r="H8" s="64">
        <v>0</v>
      </c>
      <c r="I8" s="64">
        <v>4859000</v>
      </c>
      <c r="J8" s="64">
        <v>107000</v>
      </c>
      <c r="K8" s="64">
        <v>5342558</v>
      </c>
      <c r="L8" s="64">
        <v>-448</v>
      </c>
      <c r="M8" s="64">
        <v>5449110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10308110</v>
      </c>
      <c r="W8" s="64">
        <v>12216500</v>
      </c>
      <c r="X8" s="64">
        <v>-1908390</v>
      </c>
      <c r="Y8" s="65">
        <v>-15.62</v>
      </c>
      <c r="Z8" s="66">
        <v>24433000</v>
      </c>
    </row>
    <row r="9" spans="1:26" ht="13.5">
      <c r="A9" s="62" t="s">
        <v>35</v>
      </c>
      <c r="B9" s="18">
        <v>2329558</v>
      </c>
      <c r="C9" s="18">
        <v>0</v>
      </c>
      <c r="D9" s="63">
        <v>6066800</v>
      </c>
      <c r="E9" s="64">
        <v>6066800</v>
      </c>
      <c r="F9" s="64">
        <v>208805</v>
      </c>
      <c r="G9" s="64">
        <v>159757</v>
      </c>
      <c r="H9" s="64">
        <v>220239</v>
      </c>
      <c r="I9" s="64">
        <v>588801</v>
      </c>
      <c r="J9" s="64">
        <v>269804</v>
      </c>
      <c r="K9" s="64">
        <v>262815</v>
      </c>
      <c r="L9" s="64">
        <v>215768</v>
      </c>
      <c r="M9" s="64">
        <v>748387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1337188</v>
      </c>
      <c r="W9" s="64">
        <v>3033400</v>
      </c>
      <c r="X9" s="64">
        <v>-1696212</v>
      </c>
      <c r="Y9" s="65">
        <v>-55.92</v>
      </c>
      <c r="Z9" s="66">
        <v>6066800</v>
      </c>
    </row>
    <row r="10" spans="1:26" ht="25.5">
      <c r="A10" s="67" t="s">
        <v>105</v>
      </c>
      <c r="B10" s="68">
        <f>SUM(B5:B9)</f>
        <v>33770935</v>
      </c>
      <c r="C10" s="68">
        <f>SUM(C5:C9)</f>
        <v>0</v>
      </c>
      <c r="D10" s="69">
        <f aca="true" t="shared" si="0" ref="D10:Z10">SUM(D5:D9)</f>
        <v>47763534</v>
      </c>
      <c r="E10" s="70">
        <f t="shared" si="0"/>
        <v>47763534</v>
      </c>
      <c r="F10" s="70">
        <f t="shared" si="0"/>
        <v>6309137</v>
      </c>
      <c r="G10" s="70">
        <f t="shared" si="0"/>
        <v>1606957</v>
      </c>
      <c r="H10" s="70">
        <f t="shared" si="0"/>
        <v>1582253</v>
      </c>
      <c r="I10" s="70">
        <f t="shared" si="0"/>
        <v>9498347</v>
      </c>
      <c r="J10" s="70">
        <f t="shared" si="0"/>
        <v>1823867</v>
      </c>
      <c r="K10" s="70">
        <f t="shared" si="0"/>
        <v>6857985</v>
      </c>
      <c r="L10" s="70">
        <f t="shared" si="0"/>
        <v>1515460</v>
      </c>
      <c r="M10" s="70">
        <f t="shared" si="0"/>
        <v>10197312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19695659</v>
      </c>
      <c r="W10" s="70">
        <f t="shared" si="0"/>
        <v>23881767</v>
      </c>
      <c r="X10" s="70">
        <f t="shared" si="0"/>
        <v>-4186108</v>
      </c>
      <c r="Y10" s="71">
        <f>+IF(W10&lt;&gt;0,(X10/W10)*100,0)</f>
        <v>-17.52846847555292</v>
      </c>
      <c r="Z10" s="72">
        <f t="shared" si="0"/>
        <v>47763534</v>
      </c>
    </row>
    <row r="11" spans="1:26" ht="13.5">
      <c r="A11" s="62" t="s">
        <v>36</v>
      </c>
      <c r="B11" s="18">
        <v>11027729</v>
      </c>
      <c r="C11" s="18">
        <v>0</v>
      </c>
      <c r="D11" s="63">
        <v>12247869</v>
      </c>
      <c r="E11" s="64">
        <v>12247869</v>
      </c>
      <c r="F11" s="64">
        <v>864317</v>
      </c>
      <c r="G11" s="64">
        <v>860065</v>
      </c>
      <c r="H11" s="64">
        <v>928509</v>
      </c>
      <c r="I11" s="64">
        <v>2652891</v>
      </c>
      <c r="J11" s="64">
        <v>1012420</v>
      </c>
      <c r="K11" s="64">
        <v>1444617</v>
      </c>
      <c r="L11" s="64">
        <v>839149</v>
      </c>
      <c r="M11" s="64">
        <v>3296186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5949077</v>
      </c>
      <c r="W11" s="64">
        <v>6123935</v>
      </c>
      <c r="X11" s="64">
        <v>-174858</v>
      </c>
      <c r="Y11" s="65">
        <v>-2.86</v>
      </c>
      <c r="Z11" s="66">
        <v>12247869</v>
      </c>
    </row>
    <row r="12" spans="1:26" ht="13.5">
      <c r="A12" s="62" t="s">
        <v>37</v>
      </c>
      <c r="B12" s="18">
        <v>2183811</v>
      </c>
      <c r="C12" s="18">
        <v>0</v>
      </c>
      <c r="D12" s="63">
        <v>2305300</v>
      </c>
      <c r="E12" s="64">
        <v>2305300</v>
      </c>
      <c r="F12" s="64">
        <v>182378</v>
      </c>
      <c r="G12" s="64">
        <v>182378</v>
      </c>
      <c r="H12" s="64">
        <v>182378</v>
      </c>
      <c r="I12" s="64">
        <v>547134</v>
      </c>
      <c r="J12" s="64">
        <v>184037</v>
      </c>
      <c r="K12" s="64">
        <v>182378</v>
      </c>
      <c r="L12" s="64">
        <v>182378</v>
      </c>
      <c r="M12" s="64">
        <v>548793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1095927</v>
      </c>
      <c r="W12" s="64">
        <v>1152650</v>
      </c>
      <c r="X12" s="64">
        <v>-56723</v>
      </c>
      <c r="Y12" s="65">
        <v>-4.92</v>
      </c>
      <c r="Z12" s="66">
        <v>2305300</v>
      </c>
    </row>
    <row r="13" spans="1:26" ht="13.5">
      <c r="A13" s="62" t="s">
        <v>106</v>
      </c>
      <c r="B13" s="18">
        <v>1691919</v>
      </c>
      <c r="C13" s="18">
        <v>0</v>
      </c>
      <c r="D13" s="63">
        <v>1397657</v>
      </c>
      <c r="E13" s="64">
        <v>1397657</v>
      </c>
      <c r="F13" s="64">
        <v>96529</v>
      </c>
      <c r="G13" s="64">
        <v>102518</v>
      </c>
      <c r="H13" s="64">
        <v>102519</v>
      </c>
      <c r="I13" s="64">
        <v>301566</v>
      </c>
      <c r="J13" s="64">
        <v>102518</v>
      </c>
      <c r="K13" s="64">
        <v>108509</v>
      </c>
      <c r="L13" s="64">
        <v>0</v>
      </c>
      <c r="M13" s="64">
        <v>211027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512593</v>
      </c>
      <c r="W13" s="64">
        <v>698829</v>
      </c>
      <c r="X13" s="64">
        <v>-186236</v>
      </c>
      <c r="Y13" s="65">
        <v>-26.65</v>
      </c>
      <c r="Z13" s="66">
        <v>1397657</v>
      </c>
    </row>
    <row r="14" spans="1:26" ht="13.5">
      <c r="A14" s="62" t="s">
        <v>38</v>
      </c>
      <c r="B14" s="18">
        <v>343021</v>
      </c>
      <c r="C14" s="18">
        <v>0</v>
      </c>
      <c r="D14" s="63">
        <v>208400</v>
      </c>
      <c r="E14" s="64">
        <v>208400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104200</v>
      </c>
      <c r="X14" s="64">
        <v>-104200</v>
      </c>
      <c r="Y14" s="65">
        <v>-100</v>
      </c>
      <c r="Z14" s="66">
        <v>208400</v>
      </c>
    </row>
    <row r="15" spans="1:26" ht="13.5">
      <c r="A15" s="62" t="s">
        <v>39</v>
      </c>
      <c r="B15" s="18">
        <v>8094812</v>
      </c>
      <c r="C15" s="18">
        <v>0</v>
      </c>
      <c r="D15" s="63">
        <v>8400000</v>
      </c>
      <c r="E15" s="64">
        <v>8400000</v>
      </c>
      <c r="F15" s="64">
        <v>561266</v>
      </c>
      <c r="G15" s="64">
        <v>0</v>
      </c>
      <c r="H15" s="64">
        <v>900085</v>
      </c>
      <c r="I15" s="64">
        <v>1461351</v>
      </c>
      <c r="J15" s="64">
        <v>1763477</v>
      </c>
      <c r="K15" s="64">
        <v>-184005</v>
      </c>
      <c r="L15" s="64">
        <v>687368</v>
      </c>
      <c r="M15" s="64">
        <v>2266840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3728191</v>
      </c>
      <c r="W15" s="64">
        <v>4200000</v>
      </c>
      <c r="X15" s="64">
        <v>-471809</v>
      </c>
      <c r="Y15" s="65">
        <v>-11.23</v>
      </c>
      <c r="Z15" s="66">
        <v>8400000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15992219</v>
      </c>
      <c r="C17" s="18">
        <v>0</v>
      </c>
      <c r="D17" s="63">
        <v>24000515</v>
      </c>
      <c r="E17" s="64">
        <v>24000515</v>
      </c>
      <c r="F17" s="64">
        <v>585655</v>
      </c>
      <c r="G17" s="64">
        <v>840893</v>
      </c>
      <c r="H17" s="64">
        <v>1076301</v>
      </c>
      <c r="I17" s="64">
        <v>2502849</v>
      </c>
      <c r="J17" s="64">
        <v>1856499</v>
      </c>
      <c r="K17" s="64">
        <v>2234716</v>
      </c>
      <c r="L17" s="64">
        <v>1141174</v>
      </c>
      <c r="M17" s="64">
        <v>5232389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7735238</v>
      </c>
      <c r="W17" s="64">
        <v>12000258</v>
      </c>
      <c r="X17" s="64">
        <v>-4265020</v>
      </c>
      <c r="Y17" s="65">
        <v>-35.54</v>
      </c>
      <c r="Z17" s="66">
        <v>24000515</v>
      </c>
    </row>
    <row r="18" spans="1:26" ht="13.5">
      <c r="A18" s="74" t="s">
        <v>42</v>
      </c>
      <c r="B18" s="75">
        <f>SUM(B11:B17)</f>
        <v>39333511</v>
      </c>
      <c r="C18" s="75">
        <f>SUM(C11:C17)</f>
        <v>0</v>
      </c>
      <c r="D18" s="76">
        <f aca="true" t="shared" si="1" ref="D18:Z18">SUM(D11:D17)</f>
        <v>48559741</v>
      </c>
      <c r="E18" s="77">
        <f t="shared" si="1"/>
        <v>48559741</v>
      </c>
      <c r="F18" s="77">
        <f t="shared" si="1"/>
        <v>2290145</v>
      </c>
      <c r="G18" s="77">
        <f t="shared" si="1"/>
        <v>1985854</v>
      </c>
      <c r="H18" s="77">
        <f t="shared" si="1"/>
        <v>3189792</v>
      </c>
      <c r="I18" s="77">
        <f t="shared" si="1"/>
        <v>7465791</v>
      </c>
      <c r="J18" s="77">
        <f t="shared" si="1"/>
        <v>4918951</v>
      </c>
      <c r="K18" s="77">
        <f t="shared" si="1"/>
        <v>3786215</v>
      </c>
      <c r="L18" s="77">
        <f t="shared" si="1"/>
        <v>2850069</v>
      </c>
      <c r="M18" s="77">
        <f t="shared" si="1"/>
        <v>11555235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19021026</v>
      </c>
      <c r="W18" s="77">
        <f t="shared" si="1"/>
        <v>24279872</v>
      </c>
      <c r="X18" s="77">
        <f t="shared" si="1"/>
        <v>-5258846</v>
      </c>
      <c r="Y18" s="71">
        <f>+IF(W18&lt;&gt;0,(X18/W18)*100,0)</f>
        <v>-21.65928222356362</v>
      </c>
      <c r="Z18" s="78">
        <f t="shared" si="1"/>
        <v>48559741</v>
      </c>
    </row>
    <row r="19" spans="1:26" ht="13.5">
      <c r="A19" s="74" t="s">
        <v>43</v>
      </c>
      <c r="B19" s="79">
        <f>+B10-B18</f>
        <v>-5562576</v>
      </c>
      <c r="C19" s="79">
        <f>+C10-C18</f>
        <v>0</v>
      </c>
      <c r="D19" s="80">
        <f aca="true" t="shared" si="2" ref="D19:Z19">+D10-D18</f>
        <v>-796207</v>
      </c>
      <c r="E19" s="81">
        <f t="shared" si="2"/>
        <v>-796207</v>
      </c>
      <c r="F19" s="81">
        <f t="shared" si="2"/>
        <v>4018992</v>
      </c>
      <c r="G19" s="81">
        <f t="shared" si="2"/>
        <v>-378897</v>
      </c>
      <c r="H19" s="81">
        <f t="shared" si="2"/>
        <v>-1607539</v>
      </c>
      <c r="I19" s="81">
        <f t="shared" si="2"/>
        <v>2032556</v>
      </c>
      <c r="J19" s="81">
        <f t="shared" si="2"/>
        <v>-3095084</v>
      </c>
      <c r="K19" s="81">
        <f t="shared" si="2"/>
        <v>3071770</v>
      </c>
      <c r="L19" s="81">
        <f t="shared" si="2"/>
        <v>-1334609</v>
      </c>
      <c r="M19" s="81">
        <f t="shared" si="2"/>
        <v>-1357923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674633</v>
      </c>
      <c r="W19" s="81">
        <f>IF(E10=E18,0,W10-W18)</f>
        <v>-398105</v>
      </c>
      <c r="X19" s="81">
        <f t="shared" si="2"/>
        <v>1072738</v>
      </c>
      <c r="Y19" s="82">
        <f>+IF(W19&lt;&gt;0,(X19/W19)*100,0)</f>
        <v>-269.4610718277841</v>
      </c>
      <c r="Z19" s="83">
        <f t="shared" si="2"/>
        <v>-796207</v>
      </c>
    </row>
    <row r="20" spans="1:26" ht="13.5">
      <c r="A20" s="62" t="s">
        <v>44</v>
      </c>
      <c r="B20" s="18">
        <v>7740609</v>
      </c>
      <c r="C20" s="18">
        <v>0</v>
      </c>
      <c r="D20" s="63">
        <v>17918000</v>
      </c>
      <c r="E20" s="64">
        <v>17918000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250733</v>
      </c>
      <c r="L20" s="64">
        <v>0</v>
      </c>
      <c r="M20" s="64">
        <v>250733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250733</v>
      </c>
      <c r="W20" s="64">
        <v>8959000</v>
      </c>
      <c r="X20" s="64">
        <v>-8708267</v>
      </c>
      <c r="Y20" s="65">
        <v>-97.2</v>
      </c>
      <c r="Z20" s="66">
        <v>17918000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2178033</v>
      </c>
      <c r="C22" s="90">
        <f>SUM(C19:C21)</f>
        <v>0</v>
      </c>
      <c r="D22" s="91">
        <f aca="true" t="shared" si="3" ref="D22:Z22">SUM(D19:D21)</f>
        <v>17121793</v>
      </c>
      <c r="E22" s="92">
        <f t="shared" si="3"/>
        <v>17121793</v>
      </c>
      <c r="F22" s="92">
        <f t="shared" si="3"/>
        <v>4018992</v>
      </c>
      <c r="G22" s="92">
        <f t="shared" si="3"/>
        <v>-378897</v>
      </c>
      <c r="H22" s="92">
        <f t="shared" si="3"/>
        <v>-1607539</v>
      </c>
      <c r="I22" s="92">
        <f t="shared" si="3"/>
        <v>2032556</v>
      </c>
      <c r="J22" s="92">
        <f t="shared" si="3"/>
        <v>-3095084</v>
      </c>
      <c r="K22" s="92">
        <f t="shared" si="3"/>
        <v>3322503</v>
      </c>
      <c r="L22" s="92">
        <f t="shared" si="3"/>
        <v>-1334609</v>
      </c>
      <c r="M22" s="92">
        <f t="shared" si="3"/>
        <v>-1107190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925366</v>
      </c>
      <c r="W22" s="92">
        <f t="shared" si="3"/>
        <v>8560895</v>
      </c>
      <c r="X22" s="92">
        <f t="shared" si="3"/>
        <v>-7635529</v>
      </c>
      <c r="Y22" s="93">
        <f>+IF(W22&lt;&gt;0,(X22/W22)*100,0)</f>
        <v>-89.19077970235588</v>
      </c>
      <c r="Z22" s="94">
        <f t="shared" si="3"/>
        <v>17121793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2178033</v>
      </c>
      <c r="C24" s="79">
        <f>SUM(C22:C23)</f>
        <v>0</v>
      </c>
      <c r="D24" s="80">
        <f aca="true" t="shared" si="4" ref="D24:Z24">SUM(D22:D23)</f>
        <v>17121793</v>
      </c>
      <c r="E24" s="81">
        <f t="shared" si="4"/>
        <v>17121793</v>
      </c>
      <c r="F24" s="81">
        <f t="shared" si="4"/>
        <v>4018992</v>
      </c>
      <c r="G24" s="81">
        <f t="shared" si="4"/>
        <v>-378897</v>
      </c>
      <c r="H24" s="81">
        <f t="shared" si="4"/>
        <v>-1607539</v>
      </c>
      <c r="I24" s="81">
        <f t="shared" si="4"/>
        <v>2032556</v>
      </c>
      <c r="J24" s="81">
        <f t="shared" si="4"/>
        <v>-3095084</v>
      </c>
      <c r="K24" s="81">
        <f t="shared" si="4"/>
        <v>3322503</v>
      </c>
      <c r="L24" s="81">
        <f t="shared" si="4"/>
        <v>-1334609</v>
      </c>
      <c r="M24" s="81">
        <f t="shared" si="4"/>
        <v>-1107190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925366</v>
      </c>
      <c r="W24" s="81">
        <f t="shared" si="4"/>
        <v>8560895</v>
      </c>
      <c r="X24" s="81">
        <f t="shared" si="4"/>
        <v>-7635529</v>
      </c>
      <c r="Y24" s="82">
        <f>+IF(W24&lt;&gt;0,(X24/W24)*100,0)</f>
        <v>-89.19077970235588</v>
      </c>
      <c r="Z24" s="83">
        <f t="shared" si="4"/>
        <v>17121793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8356209</v>
      </c>
      <c r="C27" s="21">
        <v>0</v>
      </c>
      <c r="D27" s="103">
        <v>17918000</v>
      </c>
      <c r="E27" s="104">
        <v>17918000</v>
      </c>
      <c r="F27" s="104">
        <v>0</v>
      </c>
      <c r="G27" s="104">
        <v>167288</v>
      </c>
      <c r="H27" s="104">
        <v>167823</v>
      </c>
      <c r="I27" s="104">
        <v>335111</v>
      </c>
      <c r="J27" s="104">
        <v>60937</v>
      </c>
      <c r="K27" s="104">
        <v>1168953</v>
      </c>
      <c r="L27" s="104">
        <v>173325</v>
      </c>
      <c r="M27" s="104">
        <v>1403215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1738326</v>
      </c>
      <c r="W27" s="104">
        <v>8959000</v>
      </c>
      <c r="X27" s="104">
        <v>-7220674</v>
      </c>
      <c r="Y27" s="105">
        <v>-80.6</v>
      </c>
      <c r="Z27" s="106">
        <v>17918000</v>
      </c>
    </row>
    <row r="28" spans="1:26" ht="13.5">
      <c r="A28" s="107" t="s">
        <v>44</v>
      </c>
      <c r="B28" s="18">
        <v>7740609</v>
      </c>
      <c r="C28" s="18">
        <v>0</v>
      </c>
      <c r="D28" s="63">
        <v>17918000</v>
      </c>
      <c r="E28" s="64">
        <v>17918000</v>
      </c>
      <c r="F28" s="64">
        <v>0</v>
      </c>
      <c r="G28" s="64">
        <v>167288</v>
      </c>
      <c r="H28" s="64">
        <v>167823</v>
      </c>
      <c r="I28" s="64">
        <v>335111</v>
      </c>
      <c r="J28" s="64">
        <v>60937</v>
      </c>
      <c r="K28" s="64">
        <v>1168953</v>
      </c>
      <c r="L28" s="64">
        <v>173325</v>
      </c>
      <c r="M28" s="64">
        <v>1403215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1738326</v>
      </c>
      <c r="W28" s="64">
        <v>8959000</v>
      </c>
      <c r="X28" s="64">
        <v>-7220674</v>
      </c>
      <c r="Y28" s="65">
        <v>-80.6</v>
      </c>
      <c r="Z28" s="66">
        <v>17918000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615600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8356209</v>
      </c>
      <c r="C32" s="21">
        <f>SUM(C28:C31)</f>
        <v>0</v>
      </c>
      <c r="D32" s="103">
        <f aca="true" t="shared" si="5" ref="D32:Z32">SUM(D28:D31)</f>
        <v>17918000</v>
      </c>
      <c r="E32" s="104">
        <f t="shared" si="5"/>
        <v>17918000</v>
      </c>
      <c r="F32" s="104">
        <f t="shared" si="5"/>
        <v>0</v>
      </c>
      <c r="G32" s="104">
        <f t="shared" si="5"/>
        <v>167288</v>
      </c>
      <c r="H32" s="104">
        <f t="shared" si="5"/>
        <v>167823</v>
      </c>
      <c r="I32" s="104">
        <f t="shared" si="5"/>
        <v>335111</v>
      </c>
      <c r="J32" s="104">
        <f t="shared" si="5"/>
        <v>60937</v>
      </c>
      <c r="K32" s="104">
        <f t="shared" si="5"/>
        <v>1168953</v>
      </c>
      <c r="L32" s="104">
        <f t="shared" si="5"/>
        <v>173325</v>
      </c>
      <c r="M32" s="104">
        <f t="shared" si="5"/>
        <v>1403215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1738326</v>
      </c>
      <c r="W32" s="104">
        <f t="shared" si="5"/>
        <v>8959000</v>
      </c>
      <c r="X32" s="104">
        <f t="shared" si="5"/>
        <v>-7220674</v>
      </c>
      <c r="Y32" s="105">
        <f>+IF(W32&lt;&gt;0,(X32/W32)*100,0)</f>
        <v>-80.59687465118874</v>
      </c>
      <c r="Z32" s="106">
        <f t="shared" si="5"/>
        <v>17918000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6362693</v>
      </c>
      <c r="C35" s="18">
        <v>0</v>
      </c>
      <c r="D35" s="63">
        <v>4758000</v>
      </c>
      <c r="E35" s="64">
        <v>4758000</v>
      </c>
      <c r="F35" s="64">
        <v>18400091</v>
      </c>
      <c r="G35" s="64">
        <v>17839158</v>
      </c>
      <c r="H35" s="64">
        <v>15206857</v>
      </c>
      <c r="I35" s="64">
        <v>15206857</v>
      </c>
      <c r="J35" s="64">
        <v>12594132</v>
      </c>
      <c r="K35" s="64">
        <v>13090969</v>
      </c>
      <c r="L35" s="64">
        <v>11760409</v>
      </c>
      <c r="M35" s="64">
        <v>11760409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11760409</v>
      </c>
      <c r="W35" s="64">
        <v>2379000</v>
      </c>
      <c r="X35" s="64">
        <v>9381409</v>
      </c>
      <c r="Y35" s="65">
        <v>394.34</v>
      </c>
      <c r="Z35" s="66">
        <v>4758000</v>
      </c>
    </row>
    <row r="36" spans="1:26" ht="13.5">
      <c r="A36" s="62" t="s">
        <v>53</v>
      </c>
      <c r="B36" s="18">
        <v>75361872</v>
      </c>
      <c r="C36" s="18">
        <v>0</v>
      </c>
      <c r="D36" s="63">
        <v>76411393</v>
      </c>
      <c r="E36" s="64">
        <v>76411393</v>
      </c>
      <c r="F36" s="64">
        <v>75384049</v>
      </c>
      <c r="G36" s="64">
        <v>75164288</v>
      </c>
      <c r="H36" s="64">
        <v>75054020</v>
      </c>
      <c r="I36" s="64">
        <v>75054020</v>
      </c>
      <c r="J36" s="64">
        <v>74951501</v>
      </c>
      <c r="K36" s="64">
        <v>74848981</v>
      </c>
      <c r="L36" s="64">
        <v>74848981</v>
      </c>
      <c r="M36" s="64">
        <v>74848981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74848981</v>
      </c>
      <c r="W36" s="64">
        <v>38205697</v>
      </c>
      <c r="X36" s="64">
        <v>36643284</v>
      </c>
      <c r="Y36" s="65">
        <v>95.91</v>
      </c>
      <c r="Z36" s="66">
        <v>76411393</v>
      </c>
    </row>
    <row r="37" spans="1:26" ht="13.5">
      <c r="A37" s="62" t="s">
        <v>54</v>
      </c>
      <c r="B37" s="18">
        <v>9177158</v>
      </c>
      <c r="C37" s="18">
        <v>0</v>
      </c>
      <c r="D37" s="63">
        <v>1812000</v>
      </c>
      <c r="E37" s="64">
        <v>1812000</v>
      </c>
      <c r="F37" s="64">
        <v>17025897</v>
      </c>
      <c r="G37" s="64">
        <v>15938904</v>
      </c>
      <c r="H37" s="64">
        <v>15422343</v>
      </c>
      <c r="I37" s="64">
        <v>15422343</v>
      </c>
      <c r="J37" s="64">
        <v>15877109</v>
      </c>
      <c r="K37" s="64">
        <v>13401820</v>
      </c>
      <c r="L37" s="64">
        <v>13600032</v>
      </c>
      <c r="M37" s="64">
        <v>13600032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13600032</v>
      </c>
      <c r="W37" s="64">
        <v>906000</v>
      </c>
      <c r="X37" s="64">
        <v>12694032</v>
      </c>
      <c r="Y37" s="65">
        <v>1401.11</v>
      </c>
      <c r="Z37" s="66">
        <v>1812000</v>
      </c>
    </row>
    <row r="38" spans="1:26" ht="13.5">
      <c r="A38" s="62" t="s">
        <v>55</v>
      </c>
      <c r="B38" s="18">
        <v>4715272</v>
      </c>
      <c r="C38" s="18">
        <v>0</v>
      </c>
      <c r="D38" s="63">
        <v>6340000</v>
      </c>
      <c r="E38" s="64">
        <v>6340000</v>
      </c>
      <c r="F38" s="64">
        <v>4370850</v>
      </c>
      <c r="G38" s="64">
        <v>6183699</v>
      </c>
      <c r="H38" s="64">
        <v>6005833</v>
      </c>
      <c r="I38" s="64">
        <v>6005833</v>
      </c>
      <c r="J38" s="64">
        <v>6005833</v>
      </c>
      <c r="K38" s="64">
        <v>6005833</v>
      </c>
      <c r="L38" s="64">
        <v>6005833</v>
      </c>
      <c r="M38" s="64">
        <v>6005833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6005833</v>
      </c>
      <c r="W38" s="64">
        <v>3170000</v>
      </c>
      <c r="X38" s="64">
        <v>2835833</v>
      </c>
      <c r="Y38" s="65">
        <v>89.46</v>
      </c>
      <c r="Z38" s="66">
        <v>6340000</v>
      </c>
    </row>
    <row r="39" spans="1:26" ht="13.5">
      <c r="A39" s="62" t="s">
        <v>56</v>
      </c>
      <c r="B39" s="18">
        <v>67832135</v>
      </c>
      <c r="C39" s="18">
        <v>0</v>
      </c>
      <c r="D39" s="63">
        <v>73017393</v>
      </c>
      <c r="E39" s="64">
        <v>73017393</v>
      </c>
      <c r="F39" s="64">
        <v>72387393</v>
      </c>
      <c r="G39" s="64">
        <v>70880843</v>
      </c>
      <c r="H39" s="64">
        <v>68832701</v>
      </c>
      <c r="I39" s="64">
        <v>68832701</v>
      </c>
      <c r="J39" s="64">
        <v>65662691</v>
      </c>
      <c r="K39" s="64">
        <v>68532297</v>
      </c>
      <c r="L39" s="64">
        <v>67003525</v>
      </c>
      <c r="M39" s="64">
        <v>67003525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67003525</v>
      </c>
      <c r="W39" s="64">
        <v>36508697</v>
      </c>
      <c r="X39" s="64">
        <v>30494828</v>
      </c>
      <c r="Y39" s="65">
        <v>83.53</v>
      </c>
      <c r="Z39" s="66">
        <v>73017393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7701702</v>
      </c>
      <c r="C42" s="18">
        <v>0</v>
      </c>
      <c r="D42" s="63">
        <v>20027685</v>
      </c>
      <c r="E42" s="64">
        <v>20027685</v>
      </c>
      <c r="F42" s="64">
        <v>4031950</v>
      </c>
      <c r="G42" s="64">
        <v>1305515</v>
      </c>
      <c r="H42" s="64">
        <v>-5321840</v>
      </c>
      <c r="I42" s="64">
        <v>15625</v>
      </c>
      <c r="J42" s="64">
        <v>-474102</v>
      </c>
      <c r="K42" s="64">
        <v>2581734</v>
      </c>
      <c r="L42" s="64">
        <v>-737106</v>
      </c>
      <c r="M42" s="64">
        <v>1370526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1386151</v>
      </c>
      <c r="W42" s="64">
        <v>20553342</v>
      </c>
      <c r="X42" s="64">
        <v>-19167191</v>
      </c>
      <c r="Y42" s="65">
        <v>-93.26</v>
      </c>
      <c r="Z42" s="66">
        <v>20027685</v>
      </c>
    </row>
    <row r="43" spans="1:26" ht="13.5">
      <c r="A43" s="62" t="s">
        <v>59</v>
      </c>
      <c r="B43" s="18">
        <v>-8772942</v>
      </c>
      <c r="C43" s="18">
        <v>0</v>
      </c>
      <c r="D43" s="63">
        <v>-17918000</v>
      </c>
      <c r="E43" s="64">
        <v>-17918000</v>
      </c>
      <c r="F43" s="64">
        <v>1000000</v>
      </c>
      <c r="G43" s="64">
        <v>-167288</v>
      </c>
      <c r="H43" s="64">
        <v>-167823</v>
      </c>
      <c r="I43" s="64">
        <v>664889</v>
      </c>
      <c r="J43" s="64">
        <v>-60964</v>
      </c>
      <c r="K43" s="64">
        <v>1831047</v>
      </c>
      <c r="L43" s="64">
        <v>11210375</v>
      </c>
      <c r="M43" s="64">
        <v>12980458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13645347</v>
      </c>
      <c r="W43" s="64">
        <v>0</v>
      </c>
      <c r="X43" s="64">
        <v>13645347</v>
      </c>
      <c r="Y43" s="65">
        <v>0</v>
      </c>
      <c r="Z43" s="66">
        <v>-17918000</v>
      </c>
    </row>
    <row r="44" spans="1:26" ht="13.5">
      <c r="A44" s="62" t="s">
        <v>60</v>
      </c>
      <c r="B44" s="18">
        <v>68541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2493057</v>
      </c>
      <c r="C45" s="21">
        <v>0</v>
      </c>
      <c r="D45" s="103">
        <v>5991683</v>
      </c>
      <c r="E45" s="104">
        <v>5991683</v>
      </c>
      <c r="F45" s="104">
        <v>5031950</v>
      </c>
      <c r="G45" s="104">
        <v>6170177</v>
      </c>
      <c r="H45" s="104">
        <v>680514</v>
      </c>
      <c r="I45" s="104">
        <v>680514</v>
      </c>
      <c r="J45" s="104">
        <v>145448</v>
      </c>
      <c r="K45" s="104">
        <v>4558229</v>
      </c>
      <c r="L45" s="104">
        <v>15031498</v>
      </c>
      <c r="M45" s="104">
        <v>15031498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15031498</v>
      </c>
      <c r="W45" s="104">
        <v>24435340</v>
      </c>
      <c r="X45" s="104">
        <v>-9403842</v>
      </c>
      <c r="Y45" s="105">
        <v>-38.48</v>
      </c>
      <c r="Z45" s="106">
        <v>5991683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1113966</v>
      </c>
      <c r="C49" s="56">
        <v>0</v>
      </c>
      <c r="D49" s="133">
        <v>557215</v>
      </c>
      <c r="E49" s="58">
        <v>405712</v>
      </c>
      <c r="F49" s="58">
        <v>0</v>
      </c>
      <c r="G49" s="58">
        <v>0</v>
      </c>
      <c r="H49" s="58">
        <v>0</v>
      </c>
      <c r="I49" s="58">
        <v>345811</v>
      </c>
      <c r="J49" s="58">
        <v>0</v>
      </c>
      <c r="K49" s="58">
        <v>0</v>
      </c>
      <c r="L49" s="58">
        <v>0</v>
      </c>
      <c r="M49" s="58">
        <v>317623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5368090</v>
      </c>
      <c r="W49" s="58">
        <v>0</v>
      </c>
      <c r="X49" s="58">
        <v>0</v>
      </c>
      <c r="Y49" s="58">
        <v>8108417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422199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422199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112.80721150028201</v>
      </c>
      <c r="C58" s="5">
        <f>IF(C67=0,0,+(C76/C67)*100)</f>
        <v>0</v>
      </c>
      <c r="D58" s="6">
        <f aca="true" t="shared" si="6" ref="D58:Z58">IF(D67=0,0,+(D76/D67)*100)</f>
        <v>100.00012626455386</v>
      </c>
      <c r="E58" s="7">
        <f t="shared" si="6"/>
        <v>100.00012626455386</v>
      </c>
      <c r="F58" s="7">
        <f t="shared" si="6"/>
        <v>101.31763266602125</v>
      </c>
      <c r="G58" s="7">
        <f t="shared" si="6"/>
        <v>104.93963866691385</v>
      </c>
      <c r="H58" s="7">
        <f t="shared" si="6"/>
        <v>119.2194254747682</v>
      </c>
      <c r="I58" s="7">
        <f t="shared" si="6"/>
        <v>108.55492317277746</v>
      </c>
      <c r="J58" s="7">
        <f t="shared" si="6"/>
        <v>98.59692334074828</v>
      </c>
      <c r="K58" s="7">
        <f t="shared" si="6"/>
        <v>138.05390635125377</v>
      </c>
      <c r="L58" s="7">
        <f t="shared" si="6"/>
        <v>114.53524190542832</v>
      </c>
      <c r="M58" s="7">
        <f t="shared" si="6"/>
        <v>116.36812311554013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112.46527524212347</v>
      </c>
      <c r="W58" s="7">
        <f t="shared" si="6"/>
        <v>104.01763479630715</v>
      </c>
      <c r="X58" s="7">
        <f t="shared" si="6"/>
        <v>0</v>
      </c>
      <c r="Y58" s="7">
        <f t="shared" si="6"/>
        <v>0</v>
      </c>
      <c r="Z58" s="8">
        <f t="shared" si="6"/>
        <v>100.00012626455386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100.00027057082326</v>
      </c>
      <c r="E59" s="10">
        <f t="shared" si="7"/>
        <v>100.00027057082326</v>
      </c>
      <c r="F59" s="10">
        <f t="shared" si="7"/>
        <v>21.908487918084457</v>
      </c>
      <c r="G59" s="10">
        <f t="shared" si="7"/>
        <v>238.49948421224084</v>
      </c>
      <c r="H59" s="10">
        <f t="shared" si="7"/>
        <v>228.6583953927859</v>
      </c>
      <c r="I59" s="10">
        <f t="shared" si="7"/>
        <v>83.65384615384616</v>
      </c>
      <c r="J59" s="10">
        <f t="shared" si="7"/>
        <v>165.40029212263033</v>
      </c>
      <c r="K59" s="10">
        <f t="shared" si="7"/>
        <v>186.00223054367655</v>
      </c>
      <c r="L59" s="10">
        <f t="shared" si="7"/>
        <v>112.611905722698</v>
      </c>
      <c r="M59" s="10">
        <f t="shared" si="7"/>
        <v>154.71300921550687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105.50836054052475</v>
      </c>
      <c r="W59" s="10">
        <f t="shared" si="7"/>
        <v>100.00027057082326</v>
      </c>
      <c r="X59" s="10">
        <f t="shared" si="7"/>
        <v>0</v>
      </c>
      <c r="Y59" s="10">
        <f t="shared" si="7"/>
        <v>0</v>
      </c>
      <c r="Z59" s="11">
        <f t="shared" si="7"/>
        <v>100.00027057082326</v>
      </c>
    </row>
    <row r="60" spans="1:26" ht="13.5">
      <c r="A60" s="37" t="s">
        <v>32</v>
      </c>
      <c r="B60" s="12">
        <f t="shared" si="7"/>
        <v>115.26533518528308</v>
      </c>
      <c r="C60" s="12">
        <f t="shared" si="7"/>
        <v>0</v>
      </c>
      <c r="D60" s="3">
        <f t="shared" si="7"/>
        <v>100.00008159823747</v>
      </c>
      <c r="E60" s="13">
        <f t="shared" si="7"/>
        <v>100.00008159823747</v>
      </c>
      <c r="F60" s="13">
        <f t="shared" si="7"/>
        <v>191.79874969468523</v>
      </c>
      <c r="G60" s="13">
        <f t="shared" si="7"/>
        <v>94.7174806458552</v>
      </c>
      <c r="H60" s="13">
        <f t="shared" si="7"/>
        <v>111.30114023159514</v>
      </c>
      <c r="I60" s="13">
        <f t="shared" si="7"/>
        <v>120.6383345858075</v>
      </c>
      <c r="J60" s="13">
        <f t="shared" si="7"/>
        <v>95.32305131735211</v>
      </c>
      <c r="K60" s="13">
        <f t="shared" si="7"/>
        <v>137.94762485321016</v>
      </c>
      <c r="L60" s="13">
        <f t="shared" si="7"/>
        <v>119.54689364915399</v>
      </c>
      <c r="M60" s="13">
        <f t="shared" si="7"/>
        <v>116.63901709099169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118.48636674474</v>
      </c>
      <c r="W60" s="13">
        <f t="shared" si="7"/>
        <v>104.75997878445827</v>
      </c>
      <c r="X60" s="13">
        <f t="shared" si="7"/>
        <v>0</v>
      </c>
      <c r="Y60" s="13">
        <f t="shared" si="7"/>
        <v>0</v>
      </c>
      <c r="Z60" s="14">
        <f t="shared" si="7"/>
        <v>100.00008159823747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100.00002037400562</v>
      </c>
      <c r="E61" s="13">
        <f t="shared" si="7"/>
        <v>100.00002037400562</v>
      </c>
      <c r="F61" s="13">
        <f t="shared" si="7"/>
        <v>215.8409899622922</v>
      </c>
      <c r="G61" s="13">
        <f t="shared" si="7"/>
        <v>102.48697982933821</v>
      </c>
      <c r="H61" s="13">
        <f t="shared" si="7"/>
        <v>107.32191913378088</v>
      </c>
      <c r="I61" s="13">
        <f t="shared" si="7"/>
        <v>125.78234977262397</v>
      </c>
      <c r="J61" s="13">
        <f t="shared" si="7"/>
        <v>108.96410925507666</v>
      </c>
      <c r="K61" s="13">
        <f t="shared" si="7"/>
        <v>77.75354994318697</v>
      </c>
      <c r="L61" s="13">
        <f t="shared" si="7"/>
        <v>118.13276812906412</v>
      </c>
      <c r="M61" s="13">
        <f t="shared" si="7"/>
        <v>101.8770532385374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113.2108744756756</v>
      </c>
      <c r="W61" s="13">
        <f t="shared" si="7"/>
        <v>100.00002037400562</v>
      </c>
      <c r="X61" s="13">
        <f t="shared" si="7"/>
        <v>0</v>
      </c>
      <c r="Y61" s="13">
        <f t="shared" si="7"/>
        <v>0</v>
      </c>
      <c r="Z61" s="14">
        <f t="shared" si="7"/>
        <v>100.00002037400562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100.00009059653287</v>
      </c>
      <c r="E62" s="13">
        <f t="shared" si="7"/>
        <v>100.00009059653287</v>
      </c>
      <c r="F62" s="13">
        <f t="shared" si="7"/>
        <v>-1115.9491295736475</v>
      </c>
      <c r="G62" s="13">
        <f t="shared" si="7"/>
        <v>63.46367608377448</v>
      </c>
      <c r="H62" s="13">
        <f t="shared" si="7"/>
        <v>108.90261532395846</v>
      </c>
      <c r="I62" s="13">
        <f t="shared" si="7"/>
        <v>119.6717368714791</v>
      </c>
      <c r="J62" s="13">
        <f t="shared" si="7"/>
        <v>52.599657109244426</v>
      </c>
      <c r="K62" s="13">
        <f t="shared" si="7"/>
        <v>373.6810261374637</v>
      </c>
      <c r="L62" s="13">
        <f t="shared" si="7"/>
        <v>96.28482043798539</v>
      </c>
      <c r="M62" s="13">
        <f t="shared" si="7"/>
        <v>151.40149100004905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140.8662917540729</v>
      </c>
      <c r="W62" s="13">
        <f t="shared" si="7"/>
        <v>100.00009059653287</v>
      </c>
      <c r="X62" s="13">
        <f t="shared" si="7"/>
        <v>0</v>
      </c>
      <c r="Y62" s="13">
        <f t="shared" si="7"/>
        <v>0</v>
      </c>
      <c r="Z62" s="14">
        <f t="shared" si="7"/>
        <v>100.00009059653287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187.86924731182793</v>
      </c>
      <c r="E63" s="13">
        <f t="shared" si="7"/>
        <v>187.86924731182793</v>
      </c>
      <c r="F63" s="13">
        <f t="shared" si="7"/>
        <v>134.91418956814357</v>
      </c>
      <c r="G63" s="13">
        <f t="shared" si="7"/>
        <v>86.55168481286938</v>
      </c>
      <c r="H63" s="13">
        <f t="shared" si="7"/>
        <v>96.04005013307797</v>
      </c>
      <c r="I63" s="13">
        <f t="shared" si="7"/>
        <v>101.43462401279196</v>
      </c>
      <c r="J63" s="13">
        <f t="shared" si="7"/>
        <v>87.89260241339704</v>
      </c>
      <c r="K63" s="13">
        <f t="shared" si="7"/>
        <v>147.8955252220511</v>
      </c>
      <c r="L63" s="13">
        <f t="shared" si="7"/>
        <v>139.04856293359762</v>
      </c>
      <c r="M63" s="13">
        <f t="shared" si="7"/>
        <v>124.70812812032102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113.58593672430848</v>
      </c>
      <c r="W63" s="13">
        <f t="shared" si="7"/>
        <v>263.138064516129</v>
      </c>
      <c r="X63" s="13">
        <f t="shared" si="7"/>
        <v>0</v>
      </c>
      <c r="Y63" s="13">
        <f t="shared" si="7"/>
        <v>0</v>
      </c>
      <c r="Z63" s="14">
        <f t="shared" si="7"/>
        <v>187.86924731182793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53.22863128011996</v>
      </c>
      <c r="E64" s="13">
        <f t="shared" si="7"/>
        <v>53.22863128011996</v>
      </c>
      <c r="F64" s="13">
        <f t="shared" si="7"/>
        <v>41.12286791948997</v>
      </c>
      <c r="G64" s="13">
        <f t="shared" si="7"/>
        <v>67.63469397341349</v>
      </c>
      <c r="H64" s="13">
        <f t="shared" si="7"/>
        <v>86.15249993923338</v>
      </c>
      <c r="I64" s="13">
        <f t="shared" si="7"/>
        <v>59.91905003577812</v>
      </c>
      <c r="J64" s="13">
        <f t="shared" si="7"/>
        <v>84.28505019285616</v>
      </c>
      <c r="K64" s="13">
        <f t="shared" si="7"/>
        <v>148.3588996486417</v>
      </c>
      <c r="L64" s="13">
        <f t="shared" si="7"/>
        <v>162.4841116330478</v>
      </c>
      <c r="M64" s="13">
        <f t="shared" si="7"/>
        <v>130.90825829424452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90.02866276146374</v>
      </c>
      <c r="W64" s="13">
        <f t="shared" si="7"/>
        <v>53.22863128011996</v>
      </c>
      <c r="X64" s="13">
        <f t="shared" si="7"/>
        <v>0</v>
      </c>
      <c r="Y64" s="13">
        <f t="shared" si="7"/>
        <v>0</v>
      </c>
      <c r="Z64" s="14">
        <f t="shared" si="7"/>
        <v>53.22863128011996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100.07999999999998</v>
      </c>
      <c r="E65" s="13">
        <f t="shared" si="7"/>
        <v>100.07999999999998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100.07999999999998</v>
      </c>
      <c r="X65" s="13">
        <f t="shared" si="7"/>
        <v>0</v>
      </c>
      <c r="Y65" s="13">
        <f t="shared" si="7"/>
        <v>0</v>
      </c>
      <c r="Z65" s="14">
        <f t="shared" si="7"/>
        <v>100.07999999999998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100.0008</v>
      </c>
      <c r="E66" s="16">
        <f t="shared" si="7"/>
        <v>100.0008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100.0008</v>
      </c>
      <c r="X66" s="16">
        <f t="shared" si="7"/>
        <v>0</v>
      </c>
      <c r="Y66" s="16">
        <f t="shared" si="7"/>
        <v>0</v>
      </c>
      <c r="Z66" s="17">
        <f t="shared" si="7"/>
        <v>100.0008</v>
      </c>
    </row>
    <row r="67" spans="1:26" ht="13.5" hidden="1">
      <c r="A67" s="40" t="s">
        <v>119</v>
      </c>
      <c r="B67" s="23">
        <v>15715232</v>
      </c>
      <c r="C67" s="23"/>
      <c r="D67" s="24">
        <v>17423734</v>
      </c>
      <c r="E67" s="25">
        <v>17423734</v>
      </c>
      <c r="F67" s="25">
        <v>1284956</v>
      </c>
      <c r="G67" s="25">
        <v>1413322</v>
      </c>
      <c r="H67" s="25">
        <v>1351133</v>
      </c>
      <c r="I67" s="25">
        <v>4049411</v>
      </c>
      <c r="J67" s="25">
        <v>1446179</v>
      </c>
      <c r="K67" s="25">
        <v>1296248</v>
      </c>
      <c r="L67" s="25">
        <v>1314770</v>
      </c>
      <c r="M67" s="25">
        <v>4057197</v>
      </c>
      <c r="N67" s="25"/>
      <c r="O67" s="25"/>
      <c r="P67" s="25"/>
      <c r="Q67" s="25"/>
      <c r="R67" s="25"/>
      <c r="S67" s="25"/>
      <c r="T67" s="25"/>
      <c r="U67" s="25"/>
      <c r="V67" s="25">
        <v>8106608</v>
      </c>
      <c r="W67" s="25">
        <v>8711867</v>
      </c>
      <c r="X67" s="25"/>
      <c r="Y67" s="24"/>
      <c r="Z67" s="26">
        <v>17423734</v>
      </c>
    </row>
    <row r="68" spans="1:26" ht="13.5" hidden="1">
      <c r="A68" s="36" t="s">
        <v>31</v>
      </c>
      <c r="B68" s="18">
        <v>1966551</v>
      </c>
      <c r="C68" s="18"/>
      <c r="D68" s="19">
        <v>2217534</v>
      </c>
      <c r="E68" s="20">
        <v>2217534</v>
      </c>
      <c r="F68" s="20">
        <v>637730</v>
      </c>
      <c r="G68" s="20">
        <v>128929</v>
      </c>
      <c r="H68" s="20">
        <v>133877</v>
      </c>
      <c r="I68" s="20">
        <v>900536</v>
      </c>
      <c r="J68" s="20">
        <v>130767</v>
      </c>
      <c r="K68" s="20">
        <v>135393</v>
      </c>
      <c r="L68" s="20">
        <v>133818</v>
      </c>
      <c r="M68" s="20">
        <v>399978</v>
      </c>
      <c r="N68" s="20"/>
      <c r="O68" s="20"/>
      <c r="P68" s="20"/>
      <c r="Q68" s="20"/>
      <c r="R68" s="20"/>
      <c r="S68" s="20"/>
      <c r="T68" s="20"/>
      <c r="U68" s="20"/>
      <c r="V68" s="20">
        <v>1300514</v>
      </c>
      <c r="W68" s="20">
        <v>1108767</v>
      </c>
      <c r="X68" s="20"/>
      <c r="Y68" s="19"/>
      <c r="Z68" s="22">
        <v>2217534</v>
      </c>
    </row>
    <row r="69" spans="1:26" ht="13.5" hidden="1">
      <c r="A69" s="37" t="s">
        <v>32</v>
      </c>
      <c r="B69" s="18">
        <v>13184663</v>
      </c>
      <c r="C69" s="18"/>
      <c r="D69" s="19">
        <v>14706200</v>
      </c>
      <c r="E69" s="20">
        <v>14706200</v>
      </c>
      <c r="F69" s="20">
        <v>605932</v>
      </c>
      <c r="G69" s="20">
        <v>1241207</v>
      </c>
      <c r="H69" s="20">
        <v>1172218</v>
      </c>
      <c r="I69" s="20">
        <v>3019357</v>
      </c>
      <c r="J69" s="20">
        <v>1268947</v>
      </c>
      <c r="K69" s="20">
        <v>1114689</v>
      </c>
      <c r="L69" s="20">
        <v>1133597</v>
      </c>
      <c r="M69" s="20">
        <v>3517233</v>
      </c>
      <c r="N69" s="20"/>
      <c r="O69" s="20"/>
      <c r="P69" s="20"/>
      <c r="Q69" s="20"/>
      <c r="R69" s="20"/>
      <c r="S69" s="20"/>
      <c r="T69" s="20"/>
      <c r="U69" s="20"/>
      <c r="V69" s="20">
        <v>6536590</v>
      </c>
      <c r="W69" s="20">
        <v>7353100</v>
      </c>
      <c r="X69" s="20"/>
      <c r="Y69" s="19"/>
      <c r="Z69" s="22">
        <v>14706200</v>
      </c>
    </row>
    <row r="70" spans="1:26" ht="13.5" hidden="1">
      <c r="A70" s="38" t="s">
        <v>113</v>
      </c>
      <c r="B70" s="18"/>
      <c r="C70" s="18"/>
      <c r="D70" s="19">
        <v>9816430</v>
      </c>
      <c r="E70" s="20">
        <v>9816430</v>
      </c>
      <c r="F70" s="20">
        <v>376580</v>
      </c>
      <c r="G70" s="20">
        <v>825258</v>
      </c>
      <c r="H70" s="20">
        <v>795734</v>
      </c>
      <c r="I70" s="20">
        <v>1997572</v>
      </c>
      <c r="J70" s="20">
        <v>769502</v>
      </c>
      <c r="K70" s="20">
        <v>717265</v>
      </c>
      <c r="L70" s="20">
        <v>728940</v>
      </c>
      <c r="M70" s="20">
        <v>2215707</v>
      </c>
      <c r="N70" s="20"/>
      <c r="O70" s="20"/>
      <c r="P70" s="20"/>
      <c r="Q70" s="20"/>
      <c r="R70" s="20"/>
      <c r="S70" s="20"/>
      <c r="T70" s="20"/>
      <c r="U70" s="20"/>
      <c r="V70" s="20">
        <v>4213279</v>
      </c>
      <c r="W70" s="20">
        <v>4908215</v>
      </c>
      <c r="X70" s="20"/>
      <c r="Y70" s="19"/>
      <c r="Z70" s="22">
        <v>9816430</v>
      </c>
    </row>
    <row r="71" spans="1:26" ht="13.5" hidden="1">
      <c r="A71" s="38" t="s">
        <v>114</v>
      </c>
      <c r="B71" s="18"/>
      <c r="C71" s="18"/>
      <c r="D71" s="19">
        <v>2207590</v>
      </c>
      <c r="E71" s="20">
        <v>2207590</v>
      </c>
      <c r="F71" s="20">
        <v>-9593</v>
      </c>
      <c r="G71" s="20">
        <v>181726</v>
      </c>
      <c r="H71" s="20">
        <v>152180</v>
      </c>
      <c r="I71" s="20">
        <v>324313</v>
      </c>
      <c r="J71" s="20">
        <v>278806</v>
      </c>
      <c r="K71" s="20">
        <v>173544</v>
      </c>
      <c r="L71" s="20">
        <v>200098</v>
      </c>
      <c r="M71" s="20">
        <v>652448</v>
      </c>
      <c r="N71" s="20"/>
      <c r="O71" s="20"/>
      <c r="P71" s="20"/>
      <c r="Q71" s="20"/>
      <c r="R71" s="20"/>
      <c r="S71" s="20"/>
      <c r="T71" s="20"/>
      <c r="U71" s="20"/>
      <c r="V71" s="20">
        <v>976761</v>
      </c>
      <c r="W71" s="20">
        <v>1103795</v>
      </c>
      <c r="X71" s="20"/>
      <c r="Y71" s="19"/>
      <c r="Z71" s="22">
        <v>2207590</v>
      </c>
    </row>
    <row r="72" spans="1:26" ht="13.5" hidden="1">
      <c r="A72" s="38" t="s">
        <v>115</v>
      </c>
      <c r="B72" s="18"/>
      <c r="C72" s="18"/>
      <c r="D72" s="19">
        <v>930000</v>
      </c>
      <c r="E72" s="20">
        <v>930000</v>
      </c>
      <c r="F72" s="20">
        <v>89150</v>
      </c>
      <c r="G72" s="20">
        <v>149067</v>
      </c>
      <c r="H72" s="20">
        <v>142022</v>
      </c>
      <c r="I72" s="20">
        <v>380239</v>
      </c>
      <c r="J72" s="20">
        <v>141046</v>
      </c>
      <c r="K72" s="20">
        <v>142197</v>
      </c>
      <c r="L72" s="20">
        <v>132179</v>
      </c>
      <c r="M72" s="20">
        <v>415422</v>
      </c>
      <c r="N72" s="20"/>
      <c r="O72" s="20"/>
      <c r="P72" s="20"/>
      <c r="Q72" s="20"/>
      <c r="R72" s="20"/>
      <c r="S72" s="20"/>
      <c r="T72" s="20"/>
      <c r="U72" s="20"/>
      <c r="V72" s="20">
        <v>795661</v>
      </c>
      <c r="W72" s="20">
        <v>465000</v>
      </c>
      <c r="X72" s="20"/>
      <c r="Y72" s="19"/>
      <c r="Z72" s="22">
        <v>930000</v>
      </c>
    </row>
    <row r="73" spans="1:26" ht="13.5" hidden="1">
      <c r="A73" s="38" t="s">
        <v>116</v>
      </c>
      <c r="B73" s="18"/>
      <c r="C73" s="18"/>
      <c r="D73" s="19">
        <v>1747180</v>
      </c>
      <c r="E73" s="20">
        <v>1747180</v>
      </c>
      <c r="F73" s="20">
        <v>149795</v>
      </c>
      <c r="G73" s="20">
        <v>85156</v>
      </c>
      <c r="H73" s="20">
        <v>82282</v>
      </c>
      <c r="I73" s="20">
        <v>317233</v>
      </c>
      <c r="J73" s="20">
        <v>79593</v>
      </c>
      <c r="K73" s="20">
        <v>81683</v>
      </c>
      <c r="L73" s="20">
        <v>72380</v>
      </c>
      <c r="M73" s="20">
        <v>233656</v>
      </c>
      <c r="N73" s="20"/>
      <c r="O73" s="20"/>
      <c r="P73" s="20"/>
      <c r="Q73" s="20"/>
      <c r="R73" s="20"/>
      <c r="S73" s="20"/>
      <c r="T73" s="20"/>
      <c r="U73" s="20"/>
      <c r="V73" s="20">
        <v>550889</v>
      </c>
      <c r="W73" s="20">
        <v>873590</v>
      </c>
      <c r="X73" s="20"/>
      <c r="Y73" s="19"/>
      <c r="Z73" s="22">
        <v>1747180</v>
      </c>
    </row>
    <row r="74" spans="1:26" ht="13.5" hidden="1">
      <c r="A74" s="38" t="s">
        <v>117</v>
      </c>
      <c r="B74" s="18">
        <v>13184663</v>
      </c>
      <c r="C74" s="18"/>
      <c r="D74" s="19">
        <v>5000</v>
      </c>
      <c r="E74" s="20">
        <v>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2500</v>
      </c>
      <c r="X74" s="20"/>
      <c r="Y74" s="19"/>
      <c r="Z74" s="22">
        <v>5000</v>
      </c>
    </row>
    <row r="75" spans="1:26" ht="13.5" hidden="1">
      <c r="A75" s="39" t="s">
        <v>118</v>
      </c>
      <c r="B75" s="27">
        <v>564018</v>
      </c>
      <c r="C75" s="27"/>
      <c r="D75" s="28">
        <v>500000</v>
      </c>
      <c r="E75" s="29">
        <v>500000</v>
      </c>
      <c r="F75" s="29">
        <v>41294</v>
      </c>
      <c r="G75" s="29">
        <v>43186</v>
      </c>
      <c r="H75" s="29">
        <v>45038</v>
      </c>
      <c r="I75" s="29">
        <v>129518</v>
      </c>
      <c r="J75" s="29">
        <v>46465</v>
      </c>
      <c r="K75" s="29">
        <v>46166</v>
      </c>
      <c r="L75" s="29">
        <v>47355</v>
      </c>
      <c r="M75" s="29">
        <v>139986</v>
      </c>
      <c r="N75" s="29"/>
      <c r="O75" s="29"/>
      <c r="P75" s="29"/>
      <c r="Q75" s="29"/>
      <c r="R75" s="29"/>
      <c r="S75" s="29"/>
      <c r="T75" s="29"/>
      <c r="U75" s="29"/>
      <c r="V75" s="29">
        <v>269504</v>
      </c>
      <c r="W75" s="29">
        <v>250000</v>
      </c>
      <c r="X75" s="29"/>
      <c r="Y75" s="28"/>
      <c r="Z75" s="30">
        <v>500000</v>
      </c>
    </row>
    <row r="76" spans="1:26" ht="13.5" hidden="1">
      <c r="A76" s="41" t="s">
        <v>120</v>
      </c>
      <c r="B76" s="31">
        <v>17727915</v>
      </c>
      <c r="C76" s="31"/>
      <c r="D76" s="32">
        <v>17423756</v>
      </c>
      <c r="E76" s="33">
        <v>17423756</v>
      </c>
      <c r="F76" s="33">
        <v>1301887</v>
      </c>
      <c r="G76" s="33">
        <v>1483135</v>
      </c>
      <c r="H76" s="33">
        <v>1610813</v>
      </c>
      <c r="I76" s="33">
        <v>4395835</v>
      </c>
      <c r="J76" s="33">
        <v>1425888</v>
      </c>
      <c r="K76" s="33">
        <v>1789521</v>
      </c>
      <c r="L76" s="33">
        <v>1505875</v>
      </c>
      <c r="M76" s="33">
        <v>4721284</v>
      </c>
      <c r="N76" s="33"/>
      <c r="O76" s="33"/>
      <c r="P76" s="33"/>
      <c r="Q76" s="33"/>
      <c r="R76" s="33"/>
      <c r="S76" s="33"/>
      <c r="T76" s="33"/>
      <c r="U76" s="33"/>
      <c r="V76" s="33">
        <v>9117119</v>
      </c>
      <c r="W76" s="33">
        <v>9061878</v>
      </c>
      <c r="X76" s="33"/>
      <c r="Y76" s="32"/>
      <c r="Z76" s="34">
        <v>17423756</v>
      </c>
    </row>
    <row r="77" spans="1:26" ht="13.5" hidden="1">
      <c r="A77" s="36" t="s">
        <v>31</v>
      </c>
      <c r="B77" s="18">
        <v>1966551</v>
      </c>
      <c r="C77" s="18"/>
      <c r="D77" s="19">
        <v>2217540</v>
      </c>
      <c r="E77" s="20">
        <v>2217540</v>
      </c>
      <c r="F77" s="20">
        <v>139717</v>
      </c>
      <c r="G77" s="20">
        <v>307495</v>
      </c>
      <c r="H77" s="20">
        <v>306121</v>
      </c>
      <c r="I77" s="20">
        <v>753333</v>
      </c>
      <c r="J77" s="20">
        <v>216289</v>
      </c>
      <c r="K77" s="20">
        <v>251834</v>
      </c>
      <c r="L77" s="20">
        <v>150695</v>
      </c>
      <c r="M77" s="20">
        <v>618818</v>
      </c>
      <c r="N77" s="20"/>
      <c r="O77" s="20"/>
      <c r="P77" s="20"/>
      <c r="Q77" s="20"/>
      <c r="R77" s="20"/>
      <c r="S77" s="20"/>
      <c r="T77" s="20"/>
      <c r="U77" s="20"/>
      <c r="V77" s="20">
        <v>1372151</v>
      </c>
      <c r="W77" s="20">
        <v>1108770</v>
      </c>
      <c r="X77" s="20"/>
      <c r="Y77" s="19"/>
      <c r="Z77" s="22">
        <v>2217540</v>
      </c>
    </row>
    <row r="78" spans="1:26" ht="13.5" hidden="1">
      <c r="A78" s="37" t="s">
        <v>32</v>
      </c>
      <c r="B78" s="18">
        <v>15197346</v>
      </c>
      <c r="C78" s="18"/>
      <c r="D78" s="19">
        <v>14706212</v>
      </c>
      <c r="E78" s="20">
        <v>14706212</v>
      </c>
      <c r="F78" s="20">
        <v>1162170</v>
      </c>
      <c r="G78" s="20">
        <v>1175640</v>
      </c>
      <c r="H78" s="20">
        <v>1304692</v>
      </c>
      <c r="I78" s="20">
        <v>3642502</v>
      </c>
      <c r="J78" s="20">
        <v>1209599</v>
      </c>
      <c r="K78" s="20">
        <v>1537687</v>
      </c>
      <c r="L78" s="20">
        <v>1355180</v>
      </c>
      <c r="M78" s="20">
        <v>4102466</v>
      </c>
      <c r="N78" s="20"/>
      <c r="O78" s="20"/>
      <c r="P78" s="20"/>
      <c r="Q78" s="20"/>
      <c r="R78" s="20"/>
      <c r="S78" s="20"/>
      <c r="T78" s="20"/>
      <c r="U78" s="20"/>
      <c r="V78" s="20">
        <v>7744968</v>
      </c>
      <c r="W78" s="20">
        <v>7703106</v>
      </c>
      <c r="X78" s="20"/>
      <c r="Y78" s="19"/>
      <c r="Z78" s="22">
        <v>14706212</v>
      </c>
    </row>
    <row r="79" spans="1:26" ht="13.5" hidden="1">
      <c r="A79" s="38" t="s">
        <v>113</v>
      </c>
      <c r="B79" s="18">
        <v>8907571</v>
      </c>
      <c r="C79" s="18"/>
      <c r="D79" s="19">
        <v>9816432</v>
      </c>
      <c r="E79" s="20">
        <v>9816432</v>
      </c>
      <c r="F79" s="20">
        <v>812814</v>
      </c>
      <c r="G79" s="20">
        <v>845782</v>
      </c>
      <c r="H79" s="20">
        <v>853997</v>
      </c>
      <c r="I79" s="20">
        <v>2512593</v>
      </c>
      <c r="J79" s="20">
        <v>838481</v>
      </c>
      <c r="K79" s="20">
        <v>557699</v>
      </c>
      <c r="L79" s="20">
        <v>861117</v>
      </c>
      <c r="M79" s="20">
        <v>2257297</v>
      </c>
      <c r="N79" s="20"/>
      <c r="O79" s="20"/>
      <c r="P79" s="20"/>
      <c r="Q79" s="20"/>
      <c r="R79" s="20"/>
      <c r="S79" s="20"/>
      <c r="T79" s="20"/>
      <c r="U79" s="20"/>
      <c r="V79" s="20">
        <v>4769890</v>
      </c>
      <c r="W79" s="20">
        <v>4908216</v>
      </c>
      <c r="X79" s="20"/>
      <c r="Y79" s="19"/>
      <c r="Z79" s="22">
        <v>9816432</v>
      </c>
    </row>
    <row r="80" spans="1:26" ht="13.5" hidden="1">
      <c r="A80" s="38" t="s">
        <v>114</v>
      </c>
      <c r="B80" s="18">
        <v>2835569</v>
      </c>
      <c r="C80" s="18"/>
      <c r="D80" s="19">
        <v>2207592</v>
      </c>
      <c r="E80" s="20">
        <v>2207592</v>
      </c>
      <c r="F80" s="20">
        <v>107053</v>
      </c>
      <c r="G80" s="20">
        <v>115330</v>
      </c>
      <c r="H80" s="20">
        <v>165728</v>
      </c>
      <c r="I80" s="20">
        <v>388111</v>
      </c>
      <c r="J80" s="20">
        <v>146651</v>
      </c>
      <c r="K80" s="20">
        <v>648501</v>
      </c>
      <c r="L80" s="20">
        <v>192664</v>
      </c>
      <c r="M80" s="20">
        <v>987816</v>
      </c>
      <c r="N80" s="20"/>
      <c r="O80" s="20"/>
      <c r="P80" s="20"/>
      <c r="Q80" s="20"/>
      <c r="R80" s="20"/>
      <c r="S80" s="20"/>
      <c r="T80" s="20"/>
      <c r="U80" s="20"/>
      <c r="V80" s="20">
        <v>1375927</v>
      </c>
      <c r="W80" s="20">
        <v>1103796</v>
      </c>
      <c r="X80" s="20"/>
      <c r="Y80" s="19"/>
      <c r="Z80" s="22">
        <v>2207592</v>
      </c>
    </row>
    <row r="81" spans="1:26" ht="13.5" hidden="1">
      <c r="A81" s="38" t="s">
        <v>115</v>
      </c>
      <c r="B81" s="18">
        <v>2127040</v>
      </c>
      <c r="C81" s="18"/>
      <c r="D81" s="19">
        <v>1747184</v>
      </c>
      <c r="E81" s="20">
        <v>1747184</v>
      </c>
      <c r="F81" s="20">
        <v>120276</v>
      </c>
      <c r="G81" s="20">
        <v>129020</v>
      </c>
      <c r="H81" s="20">
        <v>136398</v>
      </c>
      <c r="I81" s="20">
        <v>385694</v>
      </c>
      <c r="J81" s="20">
        <v>123969</v>
      </c>
      <c r="K81" s="20">
        <v>210303</v>
      </c>
      <c r="L81" s="20">
        <v>183793</v>
      </c>
      <c r="M81" s="20">
        <v>518065</v>
      </c>
      <c r="N81" s="20"/>
      <c r="O81" s="20"/>
      <c r="P81" s="20"/>
      <c r="Q81" s="20"/>
      <c r="R81" s="20"/>
      <c r="S81" s="20"/>
      <c r="T81" s="20"/>
      <c r="U81" s="20"/>
      <c r="V81" s="20">
        <v>903759</v>
      </c>
      <c r="W81" s="20">
        <v>1223592</v>
      </c>
      <c r="X81" s="20"/>
      <c r="Y81" s="19"/>
      <c r="Z81" s="22">
        <v>1747184</v>
      </c>
    </row>
    <row r="82" spans="1:26" ht="13.5" hidden="1">
      <c r="A82" s="38" t="s">
        <v>116</v>
      </c>
      <c r="B82" s="18">
        <v>1327166</v>
      </c>
      <c r="C82" s="18"/>
      <c r="D82" s="19">
        <v>930000</v>
      </c>
      <c r="E82" s="20">
        <v>930000</v>
      </c>
      <c r="F82" s="20">
        <v>61600</v>
      </c>
      <c r="G82" s="20">
        <v>57595</v>
      </c>
      <c r="H82" s="20">
        <v>70888</v>
      </c>
      <c r="I82" s="20">
        <v>190083</v>
      </c>
      <c r="J82" s="20">
        <v>67085</v>
      </c>
      <c r="K82" s="20">
        <v>121184</v>
      </c>
      <c r="L82" s="20">
        <v>117606</v>
      </c>
      <c r="M82" s="20">
        <v>305875</v>
      </c>
      <c r="N82" s="20"/>
      <c r="O82" s="20"/>
      <c r="P82" s="20"/>
      <c r="Q82" s="20"/>
      <c r="R82" s="20"/>
      <c r="S82" s="20"/>
      <c r="T82" s="20"/>
      <c r="U82" s="20"/>
      <c r="V82" s="20">
        <v>495958</v>
      </c>
      <c r="W82" s="20">
        <v>465000</v>
      </c>
      <c r="X82" s="20"/>
      <c r="Y82" s="19"/>
      <c r="Z82" s="22">
        <v>930000</v>
      </c>
    </row>
    <row r="83" spans="1:26" ht="13.5" hidden="1">
      <c r="A83" s="38" t="s">
        <v>117</v>
      </c>
      <c r="B83" s="18"/>
      <c r="C83" s="18"/>
      <c r="D83" s="19">
        <v>5004</v>
      </c>
      <c r="E83" s="20">
        <v>5004</v>
      </c>
      <c r="F83" s="20">
        <v>60427</v>
      </c>
      <c r="G83" s="20">
        <v>27913</v>
      </c>
      <c r="H83" s="20">
        <v>77681</v>
      </c>
      <c r="I83" s="20">
        <v>166021</v>
      </c>
      <c r="J83" s="20">
        <v>33413</v>
      </c>
      <c r="K83" s="20"/>
      <c r="L83" s="20"/>
      <c r="M83" s="20">
        <v>33413</v>
      </c>
      <c r="N83" s="20"/>
      <c r="O83" s="20"/>
      <c r="P83" s="20"/>
      <c r="Q83" s="20"/>
      <c r="R83" s="20"/>
      <c r="S83" s="20"/>
      <c r="T83" s="20"/>
      <c r="U83" s="20"/>
      <c r="V83" s="20">
        <v>199434</v>
      </c>
      <c r="W83" s="20">
        <v>2502</v>
      </c>
      <c r="X83" s="20"/>
      <c r="Y83" s="19"/>
      <c r="Z83" s="22">
        <v>5004</v>
      </c>
    </row>
    <row r="84" spans="1:26" ht="13.5" hidden="1">
      <c r="A84" s="39" t="s">
        <v>118</v>
      </c>
      <c r="B84" s="27">
        <v>564018</v>
      </c>
      <c r="C84" s="27"/>
      <c r="D84" s="28">
        <v>500004</v>
      </c>
      <c r="E84" s="29">
        <v>500004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250002</v>
      </c>
      <c r="X84" s="29"/>
      <c r="Y84" s="28"/>
      <c r="Z84" s="30">
        <v>500004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22252824</v>
      </c>
      <c r="C5" s="18">
        <v>0</v>
      </c>
      <c r="D5" s="63">
        <v>24352030</v>
      </c>
      <c r="E5" s="64">
        <v>24352030</v>
      </c>
      <c r="F5" s="64">
        <v>22438293</v>
      </c>
      <c r="G5" s="64">
        <v>484575</v>
      </c>
      <c r="H5" s="64">
        <v>68619</v>
      </c>
      <c r="I5" s="64">
        <v>22991487</v>
      </c>
      <c r="J5" s="64">
        <v>129230</v>
      </c>
      <c r="K5" s="64">
        <v>155216</v>
      </c>
      <c r="L5" s="64">
        <v>-241617</v>
      </c>
      <c r="M5" s="64">
        <v>42829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23034316</v>
      </c>
      <c r="W5" s="64">
        <v>12176015</v>
      </c>
      <c r="X5" s="64">
        <v>10858301</v>
      </c>
      <c r="Y5" s="65">
        <v>89.18</v>
      </c>
      <c r="Z5" s="66">
        <v>24352030</v>
      </c>
    </row>
    <row r="6" spans="1:26" ht="13.5">
      <c r="A6" s="62" t="s">
        <v>32</v>
      </c>
      <c r="B6" s="18">
        <v>78378611</v>
      </c>
      <c r="C6" s="18">
        <v>0</v>
      </c>
      <c r="D6" s="63">
        <v>86958664</v>
      </c>
      <c r="E6" s="64">
        <v>86958664</v>
      </c>
      <c r="F6" s="64">
        <v>6809311</v>
      </c>
      <c r="G6" s="64">
        <v>7764681</v>
      </c>
      <c r="H6" s="64">
        <v>7785903</v>
      </c>
      <c r="I6" s="64">
        <v>22359895</v>
      </c>
      <c r="J6" s="64">
        <v>7296492</v>
      </c>
      <c r="K6" s="64">
        <v>7274359</v>
      </c>
      <c r="L6" s="64">
        <v>6871983</v>
      </c>
      <c r="M6" s="64">
        <v>21442834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43802729</v>
      </c>
      <c r="W6" s="64">
        <v>43479332</v>
      </c>
      <c r="X6" s="64">
        <v>323397</v>
      </c>
      <c r="Y6" s="65">
        <v>0.74</v>
      </c>
      <c r="Z6" s="66">
        <v>86958664</v>
      </c>
    </row>
    <row r="7" spans="1:26" ht="13.5">
      <c r="A7" s="62" t="s">
        <v>33</v>
      </c>
      <c r="B7" s="18">
        <v>1657253</v>
      </c>
      <c r="C7" s="18">
        <v>0</v>
      </c>
      <c r="D7" s="63">
        <v>1060000</v>
      </c>
      <c r="E7" s="64">
        <v>1060000</v>
      </c>
      <c r="F7" s="64">
        <v>3704</v>
      </c>
      <c r="G7" s="64">
        <v>2723</v>
      </c>
      <c r="H7" s="64">
        <v>0</v>
      </c>
      <c r="I7" s="64">
        <v>6427</v>
      </c>
      <c r="J7" s="64">
        <v>206551</v>
      </c>
      <c r="K7" s="64">
        <v>18080</v>
      </c>
      <c r="L7" s="64">
        <v>140167</v>
      </c>
      <c r="M7" s="64">
        <v>364798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371225</v>
      </c>
      <c r="W7" s="64">
        <v>530000</v>
      </c>
      <c r="X7" s="64">
        <v>-158775</v>
      </c>
      <c r="Y7" s="65">
        <v>-29.96</v>
      </c>
      <c r="Z7" s="66">
        <v>1060000</v>
      </c>
    </row>
    <row r="8" spans="1:26" ht="13.5">
      <c r="A8" s="62" t="s">
        <v>34</v>
      </c>
      <c r="B8" s="18">
        <v>66169412</v>
      </c>
      <c r="C8" s="18">
        <v>0</v>
      </c>
      <c r="D8" s="63">
        <v>68035000</v>
      </c>
      <c r="E8" s="64">
        <v>68035000</v>
      </c>
      <c r="F8" s="64">
        <v>14820000</v>
      </c>
      <c r="G8" s="64">
        <v>1208200</v>
      </c>
      <c r="H8" s="64">
        <v>5012806</v>
      </c>
      <c r="I8" s="64">
        <v>21041006</v>
      </c>
      <c r="J8" s="64">
        <v>7691258</v>
      </c>
      <c r="K8" s="64">
        <v>14066001</v>
      </c>
      <c r="L8" s="64">
        <v>136826</v>
      </c>
      <c r="M8" s="64">
        <v>21894085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42935091</v>
      </c>
      <c r="W8" s="64">
        <v>34017500</v>
      </c>
      <c r="X8" s="64">
        <v>8917591</v>
      </c>
      <c r="Y8" s="65">
        <v>26.21</v>
      </c>
      <c r="Z8" s="66">
        <v>68035000</v>
      </c>
    </row>
    <row r="9" spans="1:26" ht="13.5">
      <c r="A9" s="62" t="s">
        <v>35</v>
      </c>
      <c r="B9" s="18">
        <v>21599009</v>
      </c>
      <c r="C9" s="18">
        <v>0</v>
      </c>
      <c r="D9" s="63">
        <v>17197850</v>
      </c>
      <c r="E9" s="64">
        <v>17197850</v>
      </c>
      <c r="F9" s="64">
        <v>1268185</v>
      </c>
      <c r="G9" s="64">
        <v>2544935</v>
      </c>
      <c r="H9" s="64">
        <v>1601683</v>
      </c>
      <c r="I9" s="64">
        <v>5414803</v>
      </c>
      <c r="J9" s="64">
        <v>1663174</v>
      </c>
      <c r="K9" s="64">
        <v>1203909</v>
      </c>
      <c r="L9" s="64">
        <v>1726439</v>
      </c>
      <c r="M9" s="64">
        <v>4593522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10008325</v>
      </c>
      <c r="W9" s="64">
        <v>8598925</v>
      </c>
      <c r="X9" s="64">
        <v>1409400</v>
      </c>
      <c r="Y9" s="65">
        <v>16.39</v>
      </c>
      <c r="Z9" s="66">
        <v>17197850</v>
      </c>
    </row>
    <row r="10" spans="1:26" ht="25.5">
      <c r="A10" s="67" t="s">
        <v>105</v>
      </c>
      <c r="B10" s="68">
        <f>SUM(B5:B9)</f>
        <v>190057109</v>
      </c>
      <c r="C10" s="68">
        <f>SUM(C5:C9)</f>
        <v>0</v>
      </c>
      <c r="D10" s="69">
        <f aca="true" t="shared" si="0" ref="D10:Z10">SUM(D5:D9)</f>
        <v>197603544</v>
      </c>
      <c r="E10" s="70">
        <f t="shared" si="0"/>
        <v>197603544</v>
      </c>
      <c r="F10" s="70">
        <f t="shared" si="0"/>
        <v>45339493</v>
      </c>
      <c r="G10" s="70">
        <f t="shared" si="0"/>
        <v>12005114</v>
      </c>
      <c r="H10" s="70">
        <f t="shared" si="0"/>
        <v>14469011</v>
      </c>
      <c r="I10" s="70">
        <f t="shared" si="0"/>
        <v>71813618</v>
      </c>
      <c r="J10" s="70">
        <f t="shared" si="0"/>
        <v>16986705</v>
      </c>
      <c r="K10" s="70">
        <f t="shared" si="0"/>
        <v>22717565</v>
      </c>
      <c r="L10" s="70">
        <f t="shared" si="0"/>
        <v>8633798</v>
      </c>
      <c r="M10" s="70">
        <f t="shared" si="0"/>
        <v>48338068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120151686</v>
      </c>
      <c r="W10" s="70">
        <f t="shared" si="0"/>
        <v>98801772</v>
      </c>
      <c r="X10" s="70">
        <f t="shared" si="0"/>
        <v>21349914</v>
      </c>
      <c r="Y10" s="71">
        <f>+IF(W10&lt;&gt;0,(X10/W10)*100,0)</f>
        <v>21.60883713705054</v>
      </c>
      <c r="Z10" s="72">
        <f t="shared" si="0"/>
        <v>197603544</v>
      </c>
    </row>
    <row r="11" spans="1:26" ht="13.5">
      <c r="A11" s="62" t="s">
        <v>36</v>
      </c>
      <c r="B11" s="18">
        <v>58409944</v>
      </c>
      <c r="C11" s="18">
        <v>0</v>
      </c>
      <c r="D11" s="63">
        <v>67177066</v>
      </c>
      <c r="E11" s="64">
        <v>67177066</v>
      </c>
      <c r="F11" s="64">
        <v>5073326</v>
      </c>
      <c r="G11" s="64">
        <v>4951623</v>
      </c>
      <c r="H11" s="64">
        <v>5086384</v>
      </c>
      <c r="I11" s="64">
        <v>15111333</v>
      </c>
      <c r="J11" s="64">
        <v>5116475</v>
      </c>
      <c r="K11" s="64">
        <v>7818455</v>
      </c>
      <c r="L11" s="64">
        <v>5635739</v>
      </c>
      <c r="M11" s="64">
        <v>18570669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33682002</v>
      </c>
      <c r="W11" s="64">
        <v>33588533</v>
      </c>
      <c r="X11" s="64">
        <v>93469</v>
      </c>
      <c r="Y11" s="65">
        <v>0.28</v>
      </c>
      <c r="Z11" s="66">
        <v>67177066</v>
      </c>
    </row>
    <row r="12" spans="1:26" ht="13.5">
      <c r="A12" s="62" t="s">
        <v>37</v>
      </c>
      <c r="B12" s="18">
        <v>4102580</v>
      </c>
      <c r="C12" s="18">
        <v>0</v>
      </c>
      <c r="D12" s="63">
        <v>4169560</v>
      </c>
      <c r="E12" s="64">
        <v>4169560</v>
      </c>
      <c r="F12" s="64">
        <v>317387</v>
      </c>
      <c r="G12" s="64">
        <v>342680</v>
      </c>
      <c r="H12" s="64">
        <v>353501</v>
      </c>
      <c r="I12" s="64">
        <v>1013568</v>
      </c>
      <c r="J12" s="64">
        <v>305699</v>
      </c>
      <c r="K12" s="64">
        <v>332304</v>
      </c>
      <c r="L12" s="64">
        <v>342000</v>
      </c>
      <c r="M12" s="64">
        <v>980003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1993571</v>
      </c>
      <c r="W12" s="64">
        <v>2084780</v>
      </c>
      <c r="X12" s="64">
        <v>-91209</v>
      </c>
      <c r="Y12" s="65">
        <v>-4.37</v>
      </c>
      <c r="Z12" s="66">
        <v>4169560</v>
      </c>
    </row>
    <row r="13" spans="1:26" ht="13.5">
      <c r="A13" s="62" t="s">
        <v>106</v>
      </c>
      <c r="B13" s="18">
        <v>13018414</v>
      </c>
      <c r="C13" s="18">
        <v>0</v>
      </c>
      <c r="D13" s="63">
        <v>14215616</v>
      </c>
      <c r="E13" s="64">
        <v>14215616</v>
      </c>
      <c r="F13" s="64">
        <v>1184650</v>
      </c>
      <c r="G13" s="64">
        <v>1184650</v>
      </c>
      <c r="H13" s="64">
        <v>1184650</v>
      </c>
      <c r="I13" s="64">
        <v>3553950</v>
      </c>
      <c r="J13" s="64">
        <v>1184650</v>
      </c>
      <c r="K13" s="64">
        <v>1184650</v>
      </c>
      <c r="L13" s="64">
        <v>1184650</v>
      </c>
      <c r="M13" s="64">
        <v>3553950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7107900</v>
      </c>
      <c r="W13" s="64">
        <v>7107808</v>
      </c>
      <c r="X13" s="64">
        <v>92</v>
      </c>
      <c r="Y13" s="65">
        <v>0</v>
      </c>
      <c r="Z13" s="66">
        <v>14215616</v>
      </c>
    </row>
    <row r="14" spans="1:26" ht="13.5">
      <c r="A14" s="62" t="s">
        <v>38</v>
      </c>
      <c r="B14" s="18">
        <v>4197444</v>
      </c>
      <c r="C14" s="18">
        <v>0</v>
      </c>
      <c r="D14" s="63">
        <v>1577184</v>
      </c>
      <c r="E14" s="64">
        <v>1577184</v>
      </c>
      <c r="F14" s="64">
        <v>26830</v>
      </c>
      <c r="G14" s="64">
        <v>30420</v>
      </c>
      <c r="H14" s="64">
        <v>153180</v>
      </c>
      <c r="I14" s="64">
        <v>210430</v>
      </c>
      <c r="J14" s="64">
        <v>21714</v>
      </c>
      <c r="K14" s="64">
        <v>26416</v>
      </c>
      <c r="L14" s="64">
        <v>677557</v>
      </c>
      <c r="M14" s="64">
        <v>725687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936117</v>
      </c>
      <c r="W14" s="64">
        <v>788592</v>
      </c>
      <c r="X14" s="64">
        <v>147525</v>
      </c>
      <c r="Y14" s="65">
        <v>18.71</v>
      </c>
      <c r="Z14" s="66">
        <v>1577184</v>
      </c>
    </row>
    <row r="15" spans="1:26" ht="13.5">
      <c r="A15" s="62" t="s">
        <v>39</v>
      </c>
      <c r="B15" s="18">
        <v>54215623</v>
      </c>
      <c r="C15" s="18">
        <v>0</v>
      </c>
      <c r="D15" s="63">
        <v>65617579</v>
      </c>
      <c r="E15" s="64">
        <v>65617579</v>
      </c>
      <c r="F15" s="64">
        <v>1301402</v>
      </c>
      <c r="G15" s="64">
        <v>6358546</v>
      </c>
      <c r="H15" s="64">
        <v>6840787</v>
      </c>
      <c r="I15" s="64">
        <v>14500735</v>
      </c>
      <c r="J15" s="64">
        <v>4140000</v>
      </c>
      <c r="K15" s="64">
        <v>4517762</v>
      </c>
      <c r="L15" s="64">
        <v>4148319</v>
      </c>
      <c r="M15" s="64">
        <v>12806081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27306816</v>
      </c>
      <c r="W15" s="64">
        <v>32808790</v>
      </c>
      <c r="X15" s="64">
        <v>-5501974</v>
      </c>
      <c r="Y15" s="65">
        <v>-16.77</v>
      </c>
      <c r="Z15" s="66">
        <v>65617579</v>
      </c>
    </row>
    <row r="16" spans="1:26" ht="13.5">
      <c r="A16" s="73" t="s">
        <v>40</v>
      </c>
      <c r="B16" s="18">
        <v>39859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61191164</v>
      </c>
      <c r="C17" s="18">
        <v>0</v>
      </c>
      <c r="D17" s="63">
        <v>57169119</v>
      </c>
      <c r="E17" s="64">
        <v>57169119</v>
      </c>
      <c r="F17" s="64">
        <v>2030653</v>
      </c>
      <c r="G17" s="64">
        <v>3945883</v>
      </c>
      <c r="H17" s="64">
        <v>7870456</v>
      </c>
      <c r="I17" s="64">
        <v>13846992</v>
      </c>
      <c r="J17" s="64">
        <v>10334774</v>
      </c>
      <c r="K17" s="64">
        <v>5227033</v>
      </c>
      <c r="L17" s="64">
        <v>6972513</v>
      </c>
      <c r="M17" s="64">
        <v>22534320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36381312</v>
      </c>
      <c r="W17" s="64">
        <v>28584560</v>
      </c>
      <c r="X17" s="64">
        <v>7796752</v>
      </c>
      <c r="Y17" s="65">
        <v>27.28</v>
      </c>
      <c r="Z17" s="66">
        <v>57169119</v>
      </c>
    </row>
    <row r="18" spans="1:26" ht="13.5">
      <c r="A18" s="74" t="s">
        <v>42</v>
      </c>
      <c r="B18" s="75">
        <f>SUM(B11:B17)</f>
        <v>195175028</v>
      </c>
      <c r="C18" s="75">
        <f>SUM(C11:C17)</f>
        <v>0</v>
      </c>
      <c r="D18" s="76">
        <f aca="true" t="shared" si="1" ref="D18:Z18">SUM(D11:D17)</f>
        <v>209926124</v>
      </c>
      <c r="E18" s="77">
        <f t="shared" si="1"/>
        <v>209926124</v>
      </c>
      <c r="F18" s="77">
        <f t="shared" si="1"/>
        <v>9934248</v>
      </c>
      <c r="G18" s="77">
        <f t="shared" si="1"/>
        <v>16813802</v>
      </c>
      <c r="H18" s="77">
        <f t="shared" si="1"/>
        <v>21488958</v>
      </c>
      <c r="I18" s="77">
        <f t="shared" si="1"/>
        <v>48237008</v>
      </c>
      <c r="J18" s="77">
        <f t="shared" si="1"/>
        <v>21103312</v>
      </c>
      <c r="K18" s="77">
        <f t="shared" si="1"/>
        <v>19106620</v>
      </c>
      <c r="L18" s="77">
        <f t="shared" si="1"/>
        <v>18960778</v>
      </c>
      <c r="M18" s="77">
        <f t="shared" si="1"/>
        <v>59170710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107407718</v>
      </c>
      <c r="W18" s="77">
        <f t="shared" si="1"/>
        <v>104963063</v>
      </c>
      <c r="X18" s="77">
        <f t="shared" si="1"/>
        <v>2444655</v>
      </c>
      <c r="Y18" s="71">
        <f>+IF(W18&lt;&gt;0,(X18/W18)*100,0)</f>
        <v>2.329062176853585</v>
      </c>
      <c r="Z18" s="78">
        <f t="shared" si="1"/>
        <v>209926124</v>
      </c>
    </row>
    <row r="19" spans="1:26" ht="13.5">
      <c r="A19" s="74" t="s">
        <v>43</v>
      </c>
      <c r="B19" s="79">
        <f>+B10-B18</f>
        <v>-5117919</v>
      </c>
      <c r="C19" s="79">
        <f>+C10-C18</f>
        <v>0</v>
      </c>
      <c r="D19" s="80">
        <f aca="true" t="shared" si="2" ref="D19:Z19">+D10-D18</f>
        <v>-12322580</v>
      </c>
      <c r="E19" s="81">
        <f t="shared" si="2"/>
        <v>-12322580</v>
      </c>
      <c r="F19" s="81">
        <f t="shared" si="2"/>
        <v>35405245</v>
      </c>
      <c r="G19" s="81">
        <f t="shared" si="2"/>
        <v>-4808688</v>
      </c>
      <c r="H19" s="81">
        <f t="shared" si="2"/>
        <v>-7019947</v>
      </c>
      <c r="I19" s="81">
        <f t="shared" si="2"/>
        <v>23576610</v>
      </c>
      <c r="J19" s="81">
        <f t="shared" si="2"/>
        <v>-4116607</v>
      </c>
      <c r="K19" s="81">
        <f t="shared" si="2"/>
        <v>3610945</v>
      </c>
      <c r="L19" s="81">
        <f t="shared" si="2"/>
        <v>-10326980</v>
      </c>
      <c r="M19" s="81">
        <f t="shared" si="2"/>
        <v>-10832642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12743968</v>
      </c>
      <c r="W19" s="81">
        <f>IF(E10=E18,0,W10-W18)</f>
        <v>-6161291</v>
      </c>
      <c r="X19" s="81">
        <f t="shared" si="2"/>
        <v>18905259</v>
      </c>
      <c r="Y19" s="82">
        <f>+IF(W19&lt;&gt;0,(X19/W19)*100,0)</f>
        <v>-306.8392484627004</v>
      </c>
      <c r="Z19" s="83">
        <f t="shared" si="2"/>
        <v>-12322580</v>
      </c>
    </row>
    <row r="20" spans="1:26" ht="13.5">
      <c r="A20" s="62" t="s">
        <v>44</v>
      </c>
      <c r="B20" s="18">
        <v>51170026</v>
      </c>
      <c r="C20" s="18">
        <v>0</v>
      </c>
      <c r="D20" s="63">
        <v>24012000</v>
      </c>
      <c r="E20" s="64">
        <v>24221268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12110634</v>
      </c>
      <c r="X20" s="64">
        <v>-12110634</v>
      </c>
      <c r="Y20" s="65">
        <v>-100</v>
      </c>
      <c r="Z20" s="66">
        <v>24221268</v>
      </c>
    </row>
    <row r="21" spans="1:26" ht="13.5">
      <c r="A21" s="62" t="s">
        <v>107</v>
      </c>
      <c r="B21" s="84">
        <v>-61092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45991015</v>
      </c>
      <c r="C22" s="90">
        <f>SUM(C19:C21)</f>
        <v>0</v>
      </c>
      <c r="D22" s="91">
        <f aca="true" t="shared" si="3" ref="D22:Z22">SUM(D19:D21)</f>
        <v>11689420</v>
      </c>
      <c r="E22" s="92">
        <f t="shared" si="3"/>
        <v>11898688</v>
      </c>
      <c r="F22" s="92">
        <f t="shared" si="3"/>
        <v>35405245</v>
      </c>
      <c r="G22" s="92">
        <f t="shared" si="3"/>
        <v>-4808688</v>
      </c>
      <c r="H22" s="92">
        <f t="shared" si="3"/>
        <v>-7019947</v>
      </c>
      <c r="I22" s="92">
        <f t="shared" si="3"/>
        <v>23576610</v>
      </c>
      <c r="J22" s="92">
        <f t="shared" si="3"/>
        <v>-4116607</v>
      </c>
      <c r="K22" s="92">
        <f t="shared" si="3"/>
        <v>3610945</v>
      </c>
      <c r="L22" s="92">
        <f t="shared" si="3"/>
        <v>-10326980</v>
      </c>
      <c r="M22" s="92">
        <f t="shared" si="3"/>
        <v>-10832642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12743968</v>
      </c>
      <c r="W22" s="92">
        <f t="shared" si="3"/>
        <v>5949343</v>
      </c>
      <c r="X22" s="92">
        <f t="shared" si="3"/>
        <v>6794625</v>
      </c>
      <c r="Y22" s="93">
        <f>+IF(W22&lt;&gt;0,(X22/W22)*100,0)</f>
        <v>114.20798901660234</v>
      </c>
      <c r="Z22" s="94">
        <f t="shared" si="3"/>
        <v>11898688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45991015</v>
      </c>
      <c r="C24" s="79">
        <f>SUM(C22:C23)</f>
        <v>0</v>
      </c>
      <c r="D24" s="80">
        <f aca="true" t="shared" si="4" ref="D24:Z24">SUM(D22:D23)</f>
        <v>11689420</v>
      </c>
      <c r="E24" s="81">
        <f t="shared" si="4"/>
        <v>11898688</v>
      </c>
      <c r="F24" s="81">
        <f t="shared" si="4"/>
        <v>35405245</v>
      </c>
      <c r="G24" s="81">
        <f t="shared" si="4"/>
        <v>-4808688</v>
      </c>
      <c r="H24" s="81">
        <f t="shared" si="4"/>
        <v>-7019947</v>
      </c>
      <c r="I24" s="81">
        <f t="shared" si="4"/>
        <v>23576610</v>
      </c>
      <c r="J24" s="81">
        <f t="shared" si="4"/>
        <v>-4116607</v>
      </c>
      <c r="K24" s="81">
        <f t="shared" si="4"/>
        <v>3610945</v>
      </c>
      <c r="L24" s="81">
        <f t="shared" si="4"/>
        <v>-10326980</v>
      </c>
      <c r="M24" s="81">
        <f t="shared" si="4"/>
        <v>-10832642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12743968</v>
      </c>
      <c r="W24" s="81">
        <f t="shared" si="4"/>
        <v>5949343</v>
      </c>
      <c r="X24" s="81">
        <f t="shared" si="4"/>
        <v>6794625</v>
      </c>
      <c r="Y24" s="82">
        <f>+IF(W24&lt;&gt;0,(X24/W24)*100,0)</f>
        <v>114.20798901660234</v>
      </c>
      <c r="Z24" s="83">
        <f t="shared" si="4"/>
        <v>11898688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54174061</v>
      </c>
      <c r="C27" s="21">
        <v>0</v>
      </c>
      <c r="D27" s="103">
        <v>25021860</v>
      </c>
      <c r="E27" s="104">
        <v>25231128</v>
      </c>
      <c r="F27" s="104">
        <v>541919</v>
      </c>
      <c r="G27" s="104">
        <v>6687142</v>
      </c>
      <c r="H27" s="104">
        <v>272487</v>
      </c>
      <c r="I27" s="104">
        <v>7501548</v>
      </c>
      <c r="J27" s="104">
        <v>1912198</v>
      </c>
      <c r="K27" s="104">
        <v>2164675</v>
      </c>
      <c r="L27" s="104">
        <v>1148511</v>
      </c>
      <c r="M27" s="104">
        <v>5225384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12726932</v>
      </c>
      <c r="W27" s="104">
        <v>12615564</v>
      </c>
      <c r="X27" s="104">
        <v>111368</v>
      </c>
      <c r="Y27" s="105">
        <v>0.88</v>
      </c>
      <c r="Z27" s="106">
        <v>25231128</v>
      </c>
    </row>
    <row r="28" spans="1:26" ht="13.5">
      <c r="A28" s="107" t="s">
        <v>44</v>
      </c>
      <c r="B28" s="18">
        <v>51170078</v>
      </c>
      <c r="C28" s="18">
        <v>0</v>
      </c>
      <c r="D28" s="63">
        <v>24012000</v>
      </c>
      <c r="E28" s="64">
        <v>24221268</v>
      </c>
      <c r="F28" s="64">
        <v>305546</v>
      </c>
      <c r="G28" s="64">
        <v>4703149</v>
      </c>
      <c r="H28" s="64">
        <v>180168</v>
      </c>
      <c r="I28" s="64">
        <v>5188863</v>
      </c>
      <c r="J28" s="64">
        <v>1566290</v>
      </c>
      <c r="K28" s="64">
        <v>1989986</v>
      </c>
      <c r="L28" s="64">
        <v>1107051</v>
      </c>
      <c r="M28" s="64">
        <v>4663327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9852190</v>
      </c>
      <c r="W28" s="64">
        <v>12110634</v>
      </c>
      <c r="X28" s="64">
        <v>-2258444</v>
      </c>
      <c r="Y28" s="65">
        <v>-18.65</v>
      </c>
      <c r="Z28" s="66">
        <v>24221268</v>
      </c>
    </row>
    <row r="29" spans="1:26" ht="13.5">
      <c r="A29" s="62" t="s">
        <v>110</v>
      </c>
      <c r="B29" s="18">
        <v>61094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2357891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584998</v>
      </c>
      <c r="C31" s="18">
        <v>0</v>
      </c>
      <c r="D31" s="63">
        <v>1009860</v>
      </c>
      <c r="E31" s="64">
        <v>1009860</v>
      </c>
      <c r="F31" s="64">
        <v>236373</v>
      </c>
      <c r="G31" s="64">
        <v>1983993</v>
      </c>
      <c r="H31" s="64">
        <v>92319</v>
      </c>
      <c r="I31" s="64">
        <v>2312685</v>
      </c>
      <c r="J31" s="64">
        <v>345908</v>
      </c>
      <c r="K31" s="64">
        <v>174689</v>
      </c>
      <c r="L31" s="64">
        <v>41460</v>
      </c>
      <c r="M31" s="64">
        <v>562057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2874742</v>
      </c>
      <c r="W31" s="64">
        <v>504930</v>
      </c>
      <c r="X31" s="64">
        <v>2369812</v>
      </c>
      <c r="Y31" s="65">
        <v>469.33</v>
      </c>
      <c r="Z31" s="66">
        <v>1009860</v>
      </c>
    </row>
    <row r="32" spans="1:26" ht="13.5">
      <c r="A32" s="74" t="s">
        <v>50</v>
      </c>
      <c r="B32" s="21">
        <f>SUM(B28:B31)</f>
        <v>54174061</v>
      </c>
      <c r="C32" s="21">
        <f>SUM(C28:C31)</f>
        <v>0</v>
      </c>
      <c r="D32" s="103">
        <f aca="true" t="shared" si="5" ref="D32:Z32">SUM(D28:D31)</f>
        <v>25021860</v>
      </c>
      <c r="E32" s="104">
        <f t="shared" si="5"/>
        <v>25231128</v>
      </c>
      <c r="F32" s="104">
        <f t="shared" si="5"/>
        <v>541919</v>
      </c>
      <c r="G32" s="104">
        <f t="shared" si="5"/>
        <v>6687142</v>
      </c>
      <c r="H32" s="104">
        <f t="shared" si="5"/>
        <v>272487</v>
      </c>
      <c r="I32" s="104">
        <f t="shared" si="5"/>
        <v>7501548</v>
      </c>
      <c r="J32" s="104">
        <f t="shared" si="5"/>
        <v>1912198</v>
      </c>
      <c r="K32" s="104">
        <f t="shared" si="5"/>
        <v>2164675</v>
      </c>
      <c r="L32" s="104">
        <f t="shared" si="5"/>
        <v>1148511</v>
      </c>
      <c r="M32" s="104">
        <f t="shared" si="5"/>
        <v>5225384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12726932</v>
      </c>
      <c r="W32" s="104">
        <f t="shared" si="5"/>
        <v>12615564</v>
      </c>
      <c r="X32" s="104">
        <f t="shared" si="5"/>
        <v>111368</v>
      </c>
      <c r="Y32" s="105">
        <f>+IF(W32&lt;&gt;0,(X32/W32)*100,0)</f>
        <v>0.8827825692137109</v>
      </c>
      <c r="Z32" s="106">
        <f t="shared" si="5"/>
        <v>25231128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48628038</v>
      </c>
      <c r="C35" s="18">
        <v>0</v>
      </c>
      <c r="D35" s="63">
        <v>32748082</v>
      </c>
      <c r="E35" s="64">
        <v>32748082</v>
      </c>
      <c r="F35" s="64">
        <v>118941634</v>
      </c>
      <c r="G35" s="64">
        <v>112358331</v>
      </c>
      <c r="H35" s="64">
        <v>105596846</v>
      </c>
      <c r="I35" s="64">
        <v>105596846</v>
      </c>
      <c r="J35" s="64">
        <v>103045431</v>
      </c>
      <c r="K35" s="64">
        <v>103505998</v>
      </c>
      <c r="L35" s="64">
        <v>98859693</v>
      </c>
      <c r="M35" s="64">
        <v>98859693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98859693</v>
      </c>
      <c r="W35" s="64">
        <v>16374041</v>
      </c>
      <c r="X35" s="64">
        <v>82485652</v>
      </c>
      <c r="Y35" s="65">
        <v>503.76</v>
      </c>
      <c r="Z35" s="66">
        <v>32748082</v>
      </c>
    </row>
    <row r="36" spans="1:26" ht="13.5">
      <c r="A36" s="62" t="s">
        <v>53</v>
      </c>
      <c r="B36" s="18">
        <v>378608824</v>
      </c>
      <c r="C36" s="18">
        <v>0</v>
      </c>
      <c r="D36" s="63">
        <v>399435463</v>
      </c>
      <c r="E36" s="64">
        <v>399644731</v>
      </c>
      <c r="F36" s="64">
        <v>375890086</v>
      </c>
      <c r="G36" s="64">
        <v>385837885</v>
      </c>
      <c r="H36" s="64">
        <v>386110372</v>
      </c>
      <c r="I36" s="64">
        <v>386110372</v>
      </c>
      <c r="J36" s="64">
        <v>388022570</v>
      </c>
      <c r="K36" s="64">
        <v>383163608</v>
      </c>
      <c r="L36" s="64">
        <v>383127470</v>
      </c>
      <c r="M36" s="64">
        <v>383127470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383127470</v>
      </c>
      <c r="W36" s="64">
        <v>199822366</v>
      </c>
      <c r="X36" s="64">
        <v>183305104</v>
      </c>
      <c r="Y36" s="65">
        <v>91.73</v>
      </c>
      <c r="Z36" s="66">
        <v>399644731</v>
      </c>
    </row>
    <row r="37" spans="1:26" ht="13.5">
      <c r="A37" s="62" t="s">
        <v>54</v>
      </c>
      <c r="B37" s="18">
        <v>42608485</v>
      </c>
      <c r="C37" s="18">
        <v>0</v>
      </c>
      <c r="D37" s="63">
        <v>31244999</v>
      </c>
      <c r="E37" s="64">
        <v>31244999</v>
      </c>
      <c r="F37" s="64">
        <v>149955212</v>
      </c>
      <c r="G37" s="64">
        <v>82971282</v>
      </c>
      <c r="H37" s="64">
        <v>83502231</v>
      </c>
      <c r="I37" s="64">
        <v>83502231</v>
      </c>
      <c r="J37" s="64">
        <v>86979621</v>
      </c>
      <c r="K37" s="64">
        <v>81036034</v>
      </c>
      <c r="L37" s="64">
        <v>87174348</v>
      </c>
      <c r="M37" s="64">
        <v>87174348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87174348</v>
      </c>
      <c r="W37" s="64">
        <v>15622500</v>
      </c>
      <c r="X37" s="64">
        <v>71551848</v>
      </c>
      <c r="Y37" s="65">
        <v>458.01</v>
      </c>
      <c r="Z37" s="66">
        <v>31244999</v>
      </c>
    </row>
    <row r="38" spans="1:26" ht="13.5">
      <c r="A38" s="62" t="s">
        <v>55</v>
      </c>
      <c r="B38" s="18">
        <v>43848605</v>
      </c>
      <c r="C38" s="18">
        <v>0</v>
      </c>
      <c r="D38" s="63">
        <v>44283349</v>
      </c>
      <c r="E38" s="64">
        <v>44283349</v>
      </c>
      <c r="F38" s="64">
        <v>13101857</v>
      </c>
      <c r="G38" s="64">
        <v>43848605</v>
      </c>
      <c r="H38" s="64">
        <v>43848605</v>
      </c>
      <c r="I38" s="64">
        <v>43848605</v>
      </c>
      <c r="J38" s="64">
        <v>43848605</v>
      </c>
      <c r="K38" s="64">
        <v>42478710</v>
      </c>
      <c r="L38" s="64">
        <v>41984519</v>
      </c>
      <c r="M38" s="64">
        <v>41984519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41984519</v>
      </c>
      <c r="W38" s="64">
        <v>22141675</v>
      </c>
      <c r="X38" s="64">
        <v>19842844</v>
      </c>
      <c r="Y38" s="65">
        <v>89.62</v>
      </c>
      <c r="Z38" s="66">
        <v>44283349</v>
      </c>
    </row>
    <row r="39" spans="1:26" ht="13.5">
      <c r="A39" s="62" t="s">
        <v>56</v>
      </c>
      <c r="B39" s="18">
        <v>340779772</v>
      </c>
      <c r="C39" s="18">
        <v>0</v>
      </c>
      <c r="D39" s="63">
        <v>356655197</v>
      </c>
      <c r="E39" s="64">
        <v>356864465</v>
      </c>
      <c r="F39" s="64">
        <v>331774651</v>
      </c>
      <c r="G39" s="64">
        <v>371376329</v>
      </c>
      <c r="H39" s="64">
        <v>364356382</v>
      </c>
      <c r="I39" s="64">
        <v>364356382</v>
      </c>
      <c r="J39" s="64">
        <v>360239775</v>
      </c>
      <c r="K39" s="64">
        <v>363154862</v>
      </c>
      <c r="L39" s="64">
        <v>352828296</v>
      </c>
      <c r="M39" s="64">
        <v>352828296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352828296</v>
      </c>
      <c r="W39" s="64">
        <v>178432233</v>
      </c>
      <c r="X39" s="64">
        <v>174396063</v>
      </c>
      <c r="Y39" s="65">
        <v>97.74</v>
      </c>
      <c r="Z39" s="66">
        <v>356864465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63091011</v>
      </c>
      <c r="C42" s="18">
        <v>0</v>
      </c>
      <c r="D42" s="63">
        <v>25736992</v>
      </c>
      <c r="E42" s="64">
        <v>25736992</v>
      </c>
      <c r="F42" s="64">
        <v>26482544</v>
      </c>
      <c r="G42" s="64">
        <v>2983724</v>
      </c>
      <c r="H42" s="64">
        <v>-4851395</v>
      </c>
      <c r="I42" s="64">
        <v>24614873</v>
      </c>
      <c r="J42" s="64">
        <v>9181073</v>
      </c>
      <c r="K42" s="64">
        <v>4443669</v>
      </c>
      <c r="L42" s="64">
        <v>-5294393</v>
      </c>
      <c r="M42" s="64">
        <v>8330349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32945222</v>
      </c>
      <c r="W42" s="64">
        <v>19870323</v>
      </c>
      <c r="X42" s="64">
        <v>13074899</v>
      </c>
      <c r="Y42" s="65">
        <v>65.8</v>
      </c>
      <c r="Z42" s="66">
        <v>25736992</v>
      </c>
    </row>
    <row r="43" spans="1:26" ht="13.5">
      <c r="A43" s="62" t="s">
        <v>59</v>
      </c>
      <c r="B43" s="18">
        <v>-54112968</v>
      </c>
      <c r="C43" s="18">
        <v>0</v>
      </c>
      <c r="D43" s="63">
        <v>-24320799</v>
      </c>
      <c r="E43" s="64">
        <v>-24530067</v>
      </c>
      <c r="F43" s="64">
        <v>-541919</v>
      </c>
      <c r="G43" s="64">
        <v>-6687142</v>
      </c>
      <c r="H43" s="64">
        <v>-272487</v>
      </c>
      <c r="I43" s="64">
        <v>-7501548</v>
      </c>
      <c r="J43" s="64">
        <v>-1912198</v>
      </c>
      <c r="K43" s="64">
        <v>-2164675</v>
      </c>
      <c r="L43" s="64">
        <v>-1148511</v>
      </c>
      <c r="M43" s="64">
        <v>-5225384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-12726932</v>
      </c>
      <c r="W43" s="64">
        <v>-7773527</v>
      </c>
      <c r="X43" s="64">
        <v>-4953405</v>
      </c>
      <c r="Y43" s="65">
        <v>63.72</v>
      </c>
      <c r="Z43" s="66">
        <v>-24530067</v>
      </c>
    </row>
    <row r="44" spans="1:26" ht="13.5">
      <c r="A44" s="62" t="s">
        <v>60</v>
      </c>
      <c r="B44" s="18">
        <v>-1423280</v>
      </c>
      <c r="C44" s="18">
        <v>0</v>
      </c>
      <c r="D44" s="63">
        <v>-4181795</v>
      </c>
      <c r="E44" s="64">
        <v>-4181795</v>
      </c>
      <c r="F44" s="64">
        <v>-22894</v>
      </c>
      <c r="G44" s="64">
        <v>-26006</v>
      </c>
      <c r="H44" s="64">
        <v>-468371</v>
      </c>
      <c r="I44" s="64">
        <v>-517271</v>
      </c>
      <c r="J44" s="64">
        <v>-37036</v>
      </c>
      <c r="K44" s="64">
        <v>-7949</v>
      </c>
      <c r="L44" s="64">
        <v>-1128821</v>
      </c>
      <c r="M44" s="64">
        <v>-1173806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-1691077</v>
      </c>
      <c r="W44" s="64">
        <v>-2176312</v>
      </c>
      <c r="X44" s="64">
        <v>485235</v>
      </c>
      <c r="Y44" s="65">
        <v>-22.3</v>
      </c>
      <c r="Z44" s="66">
        <v>-4181795</v>
      </c>
    </row>
    <row r="45" spans="1:26" ht="13.5">
      <c r="A45" s="74" t="s">
        <v>61</v>
      </c>
      <c r="B45" s="21">
        <v>18097679</v>
      </c>
      <c r="C45" s="21">
        <v>0</v>
      </c>
      <c r="D45" s="103">
        <v>6767170</v>
      </c>
      <c r="E45" s="104">
        <v>6557902</v>
      </c>
      <c r="F45" s="104">
        <v>44003079</v>
      </c>
      <c r="G45" s="104">
        <v>40273655</v>
      </c>
      <c r="H45" s="104">
        <v>34681402</v>
      </c>
      <c r="I45" s="104">
        <v>34681402</v>
      </c>
      <c r="J45" s="104">
        <v>41913241</v>
      </c>
      <c r="K45" s="104">
        <v>44184286</v>
      </c>
      <c r="L45" s="104">
        <v>36612561</v>
      </c>
      <c r="M45" s="104">
        <v>36612561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36612561</v>
      </c>
      <c r="W45" s="104">
        <v>19453256</v>
      </c>
      <c r="X45" s="104">
        <v>17159305</v>
      </c>
      <c r="Y45" s="105">
        <v>88.21</v>
      </c>
      <c r="Z45" s="106">
        <v>6557902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8448998</v>
      </c>
      <c r="C49" s="56">
        <v>0</v>
      </c>
      <c r="D49" s="133">
        <v>5009584</v>
      </c>
      <c r="E49" s="58">
        <v>1355300</v>
      </c>
      <c r="F49" s="58">
        <v>0</v>
      </c>
      <c r="G49" s="58">
        <v>0</v>
      </c>
      <c r="H49" s="58">
        <v>0</v>
      </c>
      <c r="I49" s="58">
        <v>34691622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49505504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323745</v>
      </c>
      <c r="C51" s="56">
        <v>0</v>
      </c>
      <c r="D51" s="133">
        <v>11802</v>
      </c>
      <c r="E51" s="58">
        <v>5716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341263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97.86256887183626</v>
      </c>
      <c r="E58" s="7">
        <f t="shared" si="6"/>
        <v>97.86256887183626</v>
      </c>
      <c r="F58" s="7">
        <f t="shared" si="6"/>
        <v>25.40007987303996</v>
      </c>
      <c r="G58" s="7">
        <f t="shared" si="6"/>
        <v>154.41703658430438</v>
      </c>
      <c r="H58" s="7">
        <f t="shared" si="6"/>
        <v>139.98486900877563</v>
      </c>
      <c r="I58" s="7">
        <f t="shared" si="6"/>
        <v>68.99854392776497</v>
      </c>
      <c r="J58" s="7">
        <f t="shared" si="6"/>
        <v>157.06605016156496</v>
      </c>
      <c r="K58" s="7">
        <f t="shared" si="6"/>
        <v>118.68778514035714</v>
      </c>
      <c r="L58" s="7">
        <f t="shared" si="6"/>
        <v>131.74863471665492</v>
      </c>
      <c r="M58" s="7">
        <f t="shared" si="6"/>
        <v>135.9745883724801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90.60727399157588</v>
      </c>
      <c r="W58" s="7">
        <f t="shared" si="6"/>
        <v>93.99999086576297</v>
      </c>
      <c r="X58" s="7">
        <f t="shared" si="6"/>
        <v>0</v>
      </c>
      <c r="Y58" s="7">
        <f t="shared" si="6"/>
        <v>0</v>
      </c>
      <c r="Z58" s="8">
        <f t="shared" si="6"/>
        <v>97.86256887183626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97.38061598607452</v>
      </c>
      <c r="E59" s="10">
        <f t="shared" si="7"/>
        <v>97.38061598607452</v>
      </c>
      <c r="F59" s="10">
        <f t="shared" si="7"/>
        <v>7.154395107469701</v>
      </c>
      <c r="G59" s="10">
        <f t="shared" si="7"/>
        <v>686.6466900568131</v>
      </c>
      <c r="H59" s="10">
        <f t="shared" si="7"/>
        <v>10163.286653815625</v>
      </c>
      <c r="I59" s="10">
        <f t="shared" si="7"/>
        <v>36.12318295130936</v>
      </c>
      <c r="J59" s="10">
        <f t="shared" si="7"/>
        <v>4638.178726474036</v>
      </c>
      <c r="K59" s="10">
        <f t="shared" si="7"/>
        <v>1434.75765653049</v>
      </c>
      <c r="L59" s="10">
        <f t="shared" si="7"/>
        <v>-564.059217083892</v>
      </c>
      <c r="M59" s="10">
        <f t="shared" si="7"/>
        <v>-7425.927391433376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65.88320783348077</v>
      </c>
      <c r="W59" s="10">
        <f t="shared" si="7"/>
        <v>93.99999915725708</v>
      </c>
      <c r="X59" s="10">
        <f t="shared" si="7"/>
        <v>0</v>
      </c>
      <c r="Y59" s="10">
        <f t="shared" si="7"/>
        <v>0</v>
      </c>
      <c r="Z59" s="11">
        <f t="shared" si="7"/>
        <v>97.38061598607452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97.99999917202041</v>
      </c>
      <c r="E60" s="13">
        <f t="shared" si="7"/>
        <v>97.99999917202041</v>
      </c>
      <c r="F60" s="13">
        <f t="shared" si="7"/>
        <v>83.89872338038312</v>
      </c>
      <c r="G60" s="13">
        <f t="shared" si="7"/>
        <v>124.6788631754479</v>
      </c>
      <c r="H60" s="13">
        <f t="shared" si="7"/>
        <v>95.2905655259255</v>
      </c>
      <c r="I60" s="13">
        <f t="shared" si="7"/>
        <v>102.02674028657111</v>
      </c>
      <c r="J60" s="13">
        <f t="shared" si="7"/>
        <v>110.45673729238655</v>
      </c>
      <c r="K60" s="13">
        <f t="shared" si="7"/>
        <v>99.16893021089555</v>
      </c>
      <c r="L60" s="13">
        <f t="shared" si="7"/>
        <v>104.12052823762805</v>
      </c>
      <c r="M60" s="13">
        <f t="shared" si="7"/>
        <v>104.59678977135205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103.2848615436723</v>
      </c>
      <c r="W60" s="13">
        <f t="shared" si="7"/>
        <v>93.99998385439814</v>
      </c>
      <c r="X60" s="13">
        <f t="shared" si="7"/>
        <v>0</v>
      </c>
      <c r="Y60" s="13">
        <f t="shared" si="7"/>
        <v>0</v>
      </c>
      <c r="Z60" s="14">
        <f t="shared" si="7"/>
        <v>97.99999917202041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98</v>
      </c>
      <c r="E61" s="13">
        <f t="shared" si="7"/>
        <v>98</v>
      </c>
      <c r="F61" s="13">
        <f t="shared" si="7"/>
        <v>116.37304166096301</v>
      </c>
      <c r="G61" s="13">
        <f t="shared" si="7"/>
        <v>126.1119123450642</v>
      </c>
      <c r="H61" s="13">
        <f t="shared" si="7"/>
        <v>90.57750023198065</v>
      </c>
      <c r="I61" s="13">
        <f t="shared" si="7"/>
        <v>110.15510923530078</v>
      </c>
      <c r="J61" s="13">
        <f t="shared" si="7"/>
        <v>112.46941720040722</v>
      </c>
      <c r="K61" s="13">
        <f t="shared" si="7"/>
        <v>103.82497244811732</v>
      </c>
      <c r="L61" s="13">
        <f t="shared" si="7"/>
        <v>109.11278320825505</v>
      </c>
      <c r="M61" s="13">
        <f t="shared" si="7"/>
        <v>108.4716323852283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109.32671866841295</v>
      </c>
      <c r="W61" s="13">
        <f t="shared" si="7"/>
        <v>93.9999931716144</v>
      </c>
      <c r="X61" s="13">
        <f t="shared" si="7"/>
        <v>0</v>
      </c>
      <c r="Y61" s="13">
        <f t="shared" si="7"/>
        <v>0</v>
      </c>
      <c r="Z61" s="14">
        <f t="shared" si="7"/>
        <v>98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97.99999652507132</v>
      </c>
      <c r="E62" s="13">
        <f t="shared" si="7"/>
        <v>97.99999652507132</v>
      </c>
      <c r="F62" s="13">
        <f t="shared" si="7"/>
        <v>182.79101987452802</v>
      </c>
      <c r="G62" s="13">
        <f t="shared" si="7"/>
        <v>114.79914892329957</v>
      </c>
      <c r="H62" s="13">
        <f t="shared" si="7"/>
        <v>107.30004905237209</v>
      </c>
      <c r="I62" s="13">
        <f t="shared" si="7"/>
        <v>126.0990695888053</v>
      </c>
      <c r="J62" s="13">
        <f t="shared" si="7"/>
        <v>87.75363522935203</v>
      </c>
      <c r="K62" s="13">
        <f t="shared" si="7"/>
        <v>94.27676876698054</v>
      </c>
      <c r="L62" s="13">
        <f t="shared" si="7"/>
        <v>92.89103567178584</v>
      </c>
      <c r="M62" s="13">
        <f t="shared" si="7"/>
        <v>91.70849093604376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104.99656292908756</v>
      </c>
      <c r="W62" s="13">
        <f t="shared" si="7"/>
        <v>93.99999007163316</v>
      </c>
      <c r="X62" s="13">
        <f t="shared" si="7"/>
        <v>0</v>
      </c>
      <c r="Y62" s="13">
        <f t="shared" si="7"/>
        <v>0</v>
      </c>
      <c r="Z62" s="14">
        <f t="shared" si="7"/>
        <v>97.99999652507132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97.99999574846711</v>
      </c>
      <c r="E63" s="13">
        <f t="shared" si="7"/>
        <v>97.99999574846711</v>
      </c>
      <c r="F63" s="13">
        <f t="shared" si="7"/>
        <v>27.197122762584986</v>
      </c>
      <c r="G63" s="13">
        <f t="shared" si="7"/>
        <v>140.39231123323643</v>
      </c>
      <c r="H63" s="13">
        <f t="shared" si="7"/>
        <v>123.67428806412669</v>
      </c>
      <c r="I63" s="13">
        <f t="shared" si="7"/>
        <v>73.25358104722365</v>
      </c>
      <c r="J63" s="13">
        <f t="shared" si="7"/>
        <v>138.42471030823782</v>
      </c>
      <c r="K63" s="13">
        <f t="shared" si="7"/>
        <v>91.64656246639636</v>
      </c>
      <c r="L63" s="13">
        <f t="shared" si="7"/>
        <v>111.54341483928054</v>
      </c>
      <c r="M63" s="13">
        <f t="shared" si="7"/>
        <v>113.91595910027996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89.28612934395646</v>
      </c>
      <c r="W63" s="13">
        <f t="shared" si="7"/>
        <v>93.99994158764054</v>
      </c>
      <c r="X63" s="13">
        <f t="shared" si="7"/>
        <v>0</v>
      </c>
      <c r="Y63" s="13">
        <f t="shared" si="7"/>
        <v>0</v>
      </c>
      <c r="Z63" s="14">
        <f t="shared" si="7"/>
        <v>97.99999574846711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98.00000292319773</v>
      </c>
      <c r="E64" s="13">
        <f t="shared" si="7"/>
        <v>98.00000292319773</v>
      </c>
      <c r="F64" s="13">
        <f t="shared" si="7"/>
        <v>27.8612702712557</v>
      </c>
      <c r="G64" s="13">
        <f t="shared" si="7"/>
        <v>97.89176148638917</v>
      </c>
      <c r="H64" s="13">
        <f t="shared" si="7"/>
        <v>84.11723022853269</v>
      </c>
      <c r="I64" s="13">
        <f t="shared" si="7"/>
        <v>62.45693890139039</v>
      </c>
      <c r="J64" s="13">
        <f t="shared" si="7"/>
        <v>88.59159876369766</v>
      </c>
      <c r="K64" s="13">
        <f t="shared" si="7"/>
        <v>71.26826224041655</v>
      </c>
      <c r="L64" s="13">
        <f t="shared" si="7"/>
        <v>66.71212049967869</v>
      </c>
      <c r="M64" s="13">
        <f t="shared" si="7"/>
        <v>75.38424940047962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68.17940789118346</v>
      </c>
      <c r="W64" s="13">
        <f t="shared" si="7"/>
        <v>93.99995395963575</v>
      </c>
      <c r="X64" s="13">
        <f t="shared" si="7"/>
        <v>0</v>
      </c>
      <c r="Y64" s="13">
        <f t="shared" si="7"/>
        <v>0</v>
      </c>
      <c r="Z64" s="14">
        <f t="shared" si="7"/>
        <v>98.00000292319773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97.5</v>
      </c>
      <c r="E66" s="16">
        <f t="shared" si="7"/>
        <v>97.5</v>
      </c>
      <c r="F66" s="16">
        <f t="shared" si="7"/>
        <v>114.26001160766106</v>
      </c>
      <c r="G66" s="16">
        <f t="shared" si="7"/>
        <v>100.03263381529261</v>
      </c>
      <c r="H66" s="16">
        <f t="shared" si="7"/>
        <v>100</v>
      </c>
      <c r="I66" s="16">
        <f t="shared" si="7"/>
        <v>104.19939326947892</v>
      </c>
      <c r="J66" s="16">
        <f t="shared" si="7"/>
        <v>100</v>
      </c>
      <c r="K66" s="16">
        <f t="shared" si="7"/>
        <v>95.08951482740412</v>
      </c>
      <c r="L66" s="16">
        <f t="shared" si="7"/>
        <v>100</v>
      </c>
      <c r="M66" s="16">
        <f t="shared" si="7"/>
        <v>98.36207110427469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101.30819025898383</v>
      </c>
      <c r="W66" s="16">
        <f t="shared" si="7"/>
        <v>94.00028268551237</v>
      </c>
      <c r="X66" s="16">
        <f t="shared" si="7"/>
        <v>0</v>
      </c>
      <c r="Y66" s="16">
        <f t="shared" si="7"/>
        <v>0</v>
      </c>
      <c r="Z66" s="17">
        <f t="shared" si="7"/>
        <v>97.5</v>
      </c>
    </row>
    <row r="67" spans="1:26" ht="13.5" hidden="1">
      <c r="A67" s="40" t="s">
        <v>119</v>
      </c>
      <c r="B67" s="23">
        <v>100737457</v>
      </c>
      <c r="C67" s="23"/>
      <c r="D67" s="24">
        <v>112105694</v>
      </c>
      <c r="E67" s="25">
        <v>112105694</v>
      </c>
      <c r="F67" s="25">
        <v>29349077</v>
      </c>
      <c r="G67" s="25">
        <v>8364024</v>
      </c>
      <c r="H67" s="25">
        <v>7961144</v>
      </c>
      <c r="I67" s="25">
        <v>45674245</v>
      </c>
      <c r="J67" s="25">
        <v>7510292</v>
      </c>
      <c r="K67" s="25">
        <v>7519104</v>
      </c>
      <c r="L67" s="25">
        <v>6725527</v>
      </c>
      <c r="M67" s="25">
        <v>21754923</v>
      </c>
      <c r="N67" s="25"/>
      <c r="O67" s="25"/>
      <c r="P67" s="25"/>
      <c r="Q67" s="25"/>
      <c r="R67" s="25"/>
      <c r="S67" s="25"/>
      <c r="T67" s="25"/>
      <c r="U67" s="25"/>
      <c r="V67" s="25">
        <v>67429168</v>
      </c>
      <c r="W67" s="25">
        <v>56052848</v>
      </c>
      <c r="X67" s="25"/>
      <c r="Y67" s="24"/>
      <c r="Z67" s="26">
        <v>112105694</v>
      </c>
    </row>
    <row r="68" spans="1:26" ht="13.5" hidden="1">
      <c r="A68" s="36" t="s">
        <v>31</v>
      </c>
      <c r="B68" s="18">
        <v>21645527</v>
      </c>
      <c r="C68" s="18"/>
      <c r="D68" s="19">
        <v>23732030</v>
      </c>
      <c r="E68" s="20">
        <v>23732030</v>
      </c>
      <c r="F68" s="20">
        <v>22419156</v>
      </c>
      <c r="G68" s="20">
        <v>449192</v>
      </c>
      <c r="H68" s="20">
        <v>35276</v>
      </c>
      <c r="I68" s="20">
        <v>22903624</v>
      </c>
      <c r="J68" s="20">
        <v>77627</v>
      </c>
      <c r="K68" s="20">
        <v>110298</v>
      </c>
      <c r="L68" s="20">
        <v>-278906</v>
      </c>
      <c r="M68" s="20">
        <v>-90981</v>
      </c>
      <c r="N68" s="20"/>
      <c r="O68" s="20"/>
      <c r="P68" s="20"/>
      <c r="Q68" s="20"/>
      <c r="R68" s="20"/>
      <c r="S68" s="20"/>
      <c r="T68" s="20"/>
      <c r="U68" s="20"/>
      <c r="V68" s="20">
        <v>22812643</v>
      </c>
      <c r="W68" s="20">
        <v>11866015</v>
      </c>
      <c r="X68" s="20"/>
      <c r="Y68" s="19"/>
      <c r="Z68" s="22">
        <v>23732030</v>
      </c>
    </row>
    <row r="69" spans="1:26" ht="13.5" hidden="1">
      <c r="A69" s="37" t="s">
        <v>32</v>
      </c>
      <c r="B69" s="18">
        <v>78378611</v>
      </c>
      <c r="C69" s="18"/>
      <c r="D69" s="19">
        <v>86958664</v>
      </c>
      <c r="E69" s="20">
        <v>86958664</v>
      </c>
      <c r="F69" s="20">
        <v>6809311</v>
      </c>
      <c r="G69" s="20">
        <v>7764681</v>
      </c>
      <c r="H69" s="20">
        <v>7785903</v>
      </c>
      <c r="I69" s="20">
        <v>22359895</v>
      </c>
      <c r="J69" s="20">
        <v>7296492</v>
      </c>
      <c r="K69" s="20">
        <v>7274359</v>
      </c>
      <c r="L69" s="20">
        <v>6871983</v>
      </c>
      <c r="M69" s="20">
        <v>21442834</v>
      </c>
      <c r="N69" s="20"/>
      <c r="O69" s="20"/>
      <c r="P69" s="20"/>
      <c r="Q69" s="20"/>
      <c r="R69" s="20"/>
      <c r="S69" s="20"/>
      <c r="T69" s="20"/>
      <c r="U69" s="20"/>
      <c r="V69" s="20">
        <v>43802729</v>
      </c>
      <c r="W69" s="20">
        <v>43479333</v>
      </c>
      <c r="X69" s="20"/>
      <c r="Y69" s="19"/>
      <c r="Z69" s="22">
        <v>86958664</v>
      </c>
    </row>
    <row r="70" spans="1:26" ht="13.5" hidden="1">
      <c r="A70" s="38" t="s">
        <v>113</v>
      </c>
      <c r="B70" s="18">
        <v>51777189</v>
      </c>
      <c r="C70" s="18"/>
      <c r="D70" s="19">
        <v>58579000</v>
      </c>
      <c r="E70" s="20">
        <v>58579000</v>
      </c>
      <c r="F70" s="20">
        <v>3608798</v>
      </c>
      <c r="G70" s="20">
        <v>5680821</v>
      </c>
      <c r="H70" s="20">
        <v>5776344</v>
      </c>
      <c r="I70" s="20">
        <v>15065963</v>
      </c>
      <c r="J70" s="20">
        <v>5056764</v>
      </c>
      <c r="K70" s="20">
        <v>4979696</v>
      </c>
      <c r="L70" s="20">
        <v>4559145</v>
      </c>
      <c r="M70" s="20">
        <v>14595605</v>
      </c>
      <c r="N70" s="20"/>
      <c r="O70" s="20"/>
      <c r="P70" s="20"/>
      <c r="Q70" s="20"/>
      <c r="R70" s="20"/>
      <c r="S70" s="20"/>
      <c r="T70" s="20"/>
      <c r="U70" s="20"/>
      <c r="V70" s="20">
        <v>29661568</v>
      </c>
      <c r="W70" s="20">
        <v>29289500</v>
      </c>
      <c r="X70" s="20"/>
      <c r="Y70" s="19"/>
      <c r="Z70" s="22">
        <v>58579000</v>
      </c>
    </row>
    <row r="71" spans="1:26" ht="13.5" hidden="1">
      <c r="A71" s="38" t="s">
        <v>114</v>
      </c>
      <c r="B71" s="18">
        <v>11510063</v>
      </c>
      <c r="C71" s="18"/>
      <c r="D71" s="19">
        <v>12086579</v>
      </c>
      <c r="E71" s="20">
        <v>12086579</v>
      </c>
      <c r="F71" s="20">
        <v>409972</v>
      </c>
      <c r="G71" s="20">
        <v>859617</v>
      </c>
      <c r="H71" s="20">
        <v>719639</v>
      </c>
      <c r="I71" s="20">
        <v>1989228</v>
      </c>
      <c r="J71" s="20">
        <v>1017061</v>
      </c>
      <c r="K71" s="20">
        <v>1074760</v>
      </c>
      <c r="L71" s="20">
        <v>1067230</v>
      </c>
      <c r="M71" s="20">
        <v>3159051</v>
      </c>
      <c r="N71" s="20"/>
      <c r="O71" s="20"/>
      <c r="P71" s="20"/>
      <c r="Q71" s="20"/>
      <c r="R71" s="20"/>
      <c r="S71" s="20"/>
      <c r="T71" s="20"/>
      <c r="U71" s="20"/>
      <c r="V71" s="20">
        <v>5148279</v>
      </c>
      <c r="W71" s="20">
        <v>6043290</v>
      </c>
      <c r="X71" s="20"/>
      <c r="Y71" s="19"/>
      <c r="Z71" s="22">
        <v>12086579</v>
      </c>
    </row>
    <row r="72" spans="1:26" ht="13.5" hidden="1">
      <c r="A72" s="38" t="s">
        <v>115</v>
      </c>
      <c r="B72" s="18">
        <v>9455985</v>
      </c>
      <c r="C72" s="18"/>
      <c r="D72" s="19">
        <v>10819627</v>
      </c>
      <c r="E72" s="20">
        <v>10819627</v>
      </c>
      <c r="F72" s="20">
        <v>2050022</v>
      </c>
      <c r="G72" s="20">
        <v>779891</v>
      </c>
      <c r="H72" s="20">
        <v>834099</v>
      </c>
      <c r="I72" s="20">
        <v>3664012</v>
      </c>
      <c r="J72" s="20">
        <v>795587</v>
      </c>
      <c r="K72" s="20">
        <v>790465</v>
      </c>
      <c r="L72" s="20">
        <v>799001</v>
      </c>
      <c r="M72" s="20">
        <v>2385053</v>
      </c>
      <c r="N72" s="20"/>
      <c r="O72" s="20"/>
      <c r="P72" s="20"/>
      <c r="Q72" s="20"/>
      <c r="R72" s="20"/>
      <c r="S72" s="20"/>
      <c r="T72" s="20"/>
      <c r="U72" s="20"/>
      <c r="V72" s="20">
        <v>6049065</v>
      </c>
      <c r="W72" s="20">
        <v>5409814</v>
      </c>
      <c r="X72" s="20"/>
      <c r="Y72" s="19"/>
      <c r="Z72" s="22">
        <v>10819627</v>
      </c>
    </row>
    <row r="73" spans="1:26" ht="13.5" hidden="1">
      <c r="A73" s="38" t="s">
        <v>116</v>
      </c>
      <c r="B73" s="18">
        <v>5635374</v>
      </c>
      <c r="C73" s="18"/>
      <c r="D73" s="19">
        <v>5473458</v>
      </c>
      <c r="E73" s="20">
        <v>5473458</v>
      </c>
      <c r="F73" s="20">
        <v>740519</v>
      </c>
      <c r="G73" s="20">
        <v>444352</v>
      </c>
      <c r="H73" s="20">
        <v>455821</v>
      </c>
      <c r="I73" s="20">
        <v>1640692</v>
      </c>
      <c r="J73" s="20">
        <v>427080</v>
      </c>
      <c r="K73" s="20">
        <v>429438</v>
      </c>
      <c r="L73" s="20">
        <v>446607</v>
      </c>
      <c r="M73" s="20">
        <v>1303125</v>
      </c>
      <c r="N73" s="20"/>
      <c r="O73" s="20"/>
      <c r="P73" s="20"/>
      <c r="Q73" s="20"/>
      <c r="R73" s="20"/>
      <c r="S73" s="20"/>
      <c r="T73" s="20"/>
      <c r="U73" s="20"/>
      <c r="V73" s="20">
        <v>2943817</v>
      </c>
      <c r="W73" s="20">
        <v>2736729</v>
      </c>
      <c r="X73" s="20"/>
      <c r="Y73" s="19"/>
      <c r="Z73" s="22">
        <v>5473458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713319</v>
      </c>
      <c r="C75" s="27"/>
      <c r="D75" s="28">
        <v>1415000</v>
      </c>
      <c r="E75" s="29">
        <v>1415000</v>
      </c>
      <c r="F75" s="29">
        <v>120610</v>
      </c>
      <c r="G75" s="29">
        <v>150151</v>
      </c>
      <c r="H75" s="29">
        <v>139965</v>
      </c>
      <c r="I75" s="29">
        <v>410726</v>
      </c>
      <c r="J75" s="29">
        <v>136173</v>
      </c>
      <c r="K75" s="29">
        <v>134447</v>
      </c>
      <c r="L75" s="29">
        <v>132450</v>
      </c>
      <c r="M75" s="29">
        <v>403070</v>
      </c>
      <c r="N75" s="29"/>
      <c r="O75" s="29"/>
      <c r="P75" s="29"/>
      <c r="Q75" s="29"/>
      <c r="R75" s="29"/>
      <c r="S75" s="29"/>
      <c r="T75" s="29"/>
      <c r="U75" s="29"/>
      <c r="V75" s="29">
        <v>813796</v>
      </c>
      <c r="W75" s="29">
        <v>707500</v>
      </c>
      <c r="X75" s="29"/>
      <c r="Y75" s="28"/>
      <c r="Z75" s="30">
        <v>1415000</v>
      </c>
    </row>
    <row r="76" spans="1:26" ht="13.5" hidden="1">
      <c r="A76" s="41" t="s">
        <v>120</v>
      </c>
      <c r="B76" s="31">
        <v>100737457</v>
      </c>
      <c r="C76" s="31"/>
      <c r="D76" s="32">
        <v>109709512</v>
      </c>
      <c r="E76" s="33">
        <v>109709512</v>
      </c>
      <c r="F76" s="33">
        <v>7454689</v>
      </c>
      <c r="G76" s="33">
        <v>12915478</v>
      </c>
      <c r="H76" s="33">
        <v>11144397</v>
      </c>
      <c r="I76" s="33">
        <v>31514564</v>
      </c>
      <c r="J76" s="33">
        <v>11796119</v>
      </c>
      <c r="K76" s="33">
        <v>8924258</v>
      </c>
      <c r="L76" s="33">
        <v>8860790</v>
      </c>
      <c r="M76" s="33">
        <v>29581167</v>
      </c>
      <c r="N76" s="33"/>
      <c r="O76" s="33"/>
      <c r="P76" s="33"/>
      <c r="Q76" s="33"/>
      <c r="R76" s="33"/>
      <c r="S76" s="33"/>
      <c r="T76" s="33"/>
      <c r="U76" s="33"/>
      <c r="V76" s="33">
        <v>61095731</v>
      </c>
      <c r="W76" s="33">
        <v>52689672</v>
      </c>
      <c r="X76" s="33"/>
      <c r="Y76" s="32"/>
      <c r="Z76" s="34">
        <v>109709512</v>
      </c>
    </row>
    <row r="77" spans="1:26" ht="13.5" hidden="1">
      <c r="A77" s="36" t="s">
        <v>31</v>
      </c>
      <c r="B77" s="18">
        <v>21645527</v>
      </c>
      <c r="C77" s="18"/>
      <c r="D77" s="19">
        <v>23110397</v>
      </c>
      <c r="E77" s="20">
        <v>23110397</v>
      </c>
      <c r="F77" s="20">
        <v>1603955</v>
      </c>
      <c r="G77" s="20">
        <v>3084362</v>
      </c>
      <c r="H77" s="20">
        <v>3585201</v>
      </c>
      <c r="I77" s="20">
        <v>8273518</v>
      </c>
      <c r="J77" s="20">
        <v>3600479</v>
      </c>
      <c r="K77" s="20">
        <v>1582509</v>
      </c>
      <c r="L77" s="20">
        <v>1573195</v>
      </c>
      <c r="M77" s="20">
        <v>6756183</v>
      </c>
      <c r="N77" s="20"/>
      <c r="O77" s="20"/>
      <c r="P77" s="20"/>
      <c r="Q77" s="20"/>
      <c r="R77" s="20"/>
      <c r="S77" s="20"/>
      <c r="T77" s="20"/>
      <c r="U77" s="20"/>
      <c r="V77" s="20">
        <v>15029701</v>
      </c>
      <c r="W77" s="20">
        <v>11154054</v>
      </c>
      <c r="X77" s="20"/>
      <c r="Y77" s="19"/>
      <c r="Z77" s="22">
        <v>23110397</v>
      </c>
    </row>
    <row r="78" spans="1:26" ht="13.5" hidden="1">
      <c r="A78" s="37" t="s">
        <v>32</v>
      </c>
      <c r="B78" s="18">
        <v>78378611</v>
      </c>
      <c r="C78" s="18"/>
      <c r="D78" s="19">
        <v>85219490</v>
      </c>
      <c r="E78" s="20">
        <v>85219490</v>
      </c>
      <c r="F78" s="20">
        <v>5712925</v>
      </c>
      <c r="G78" s="20">
        <v>9680916</v>
      </c>
      <c r="H78" s="20">
        <v>7419231</v>
      </c>
      <c r="I78" s="20">
        <v>22813072</v>
      </c>
      <c r="J78" s="20">
        <v>8059467</v>
      </c>
      <c r="K78" s="20">
        <v>7213904</v>
      </c>
      <c r="L78" s="20">
        <v>7155145</v>
      </c>
      <c r="M78" s="20">
        <v>22428516</v>
      </c>
      <c r="N78" s="20"/>
      <c r="O78" s="20"/>
      <c r="P78" s="20"/>
      <c r="Q78" s="20"/>
      <c r="R78" s="20"/>
      <c r="S78" s="20"/>
      <c r="T78" s="20"/>
      <c r="U78" s="20"/>
      <c r="V78" s="20">
        <v>45241588</v>
      </c>
      <c r="W78" s="20">
        <v>40870566</v>
      </c>
      <c r="X78" s="20"/>
      <c r="Y78" s="19"/>
      <c r="Z78" s="22">
        <v>85219490</v>
      </c>
    </row>
    <row r="79" spans="1:26" ht="13.5" hidden="1">
      <c r="A79" s="38" t="s">
        <v>113</v>
      </c>
      <c r="B79" s="18">
        <v>51777189</v>
      </c>
      <c r="C79" s="18"/>
      <c r="D79" s="19">
        <v>57407420</v>
      </c>
      <c r="E79" s="20">
        <v>57407420</v>
      </c>
      <c r="F79" s="20">
        <v>4199668</v>
      </c>
      <c r="G79" s="20">
        <v>7164192</v>
      </c>
      <c r="H79" s="20">
        <v>5232068</v>
      </c>
      <c r="I79" s="20">
        <v>16595928</v>
      </c>
      <c r="J79" s="20">
        <v>5687313</v>
      </c>
      <c r="K79" s="20">
        <v>5170168</v>
      </c>
      <c r="L79" s="20">
        <v>4974610</v>
      </c>
      <c r="M79" s="20">
        <v>15832091</v>
      </c>
      <c r="N79" s="20"/>
      <c r="O79" s="20"/>
      <c r="P79" s="20"/>
      <c r="Q79" s="20"/>
      <c r="R79" s="20"/>
      <c r="S79" s="20"/>
      <c r="T79" s="20"/>
      <c r="U79" s="20"/>
      <c r="V79" s="20">
        <v>32428019</v>
      </c>
      <c r="W79" s="20">
        <v>27532128</v>
      </c>
      <c r="X79" s="20"/>
      <c r="Y79" s="19"/>
      <c r="Z79" s="22">
        <v>57407420</v>
      </c>
    </row>
    <row r="80" spans="1:26" ht="13.5" hidden="1">
      <c r="A80" s="38" t="s">
        <v>114</v>
      </c>
      <c r="B80" s="18">
        <v>11510063</v>
      </c>
      <c r="C80" s="18"/>
      <c r="D80" s="19">
        <v>11844847</v>
      </c>
      <c r="E80" s="20">
        <v>11844847</v>
      </c>
      <c r="F80" s="20">
        <v>749392</v>
      </c>
      <c r="G80" s="20">
        <v>986833</v>
      </c>
      <c r="H80" s="20">
        <v>772173</v>
      </c>
      <c r="I80" s="20">
        <v>2508398</v>
      </c>
      <c r="J80" s="20">
        <v>892508</v>
      </c>
      <c r="K80" s="20">
        <v>1013249</v>
      </c>
      <c r="L80" s="20">
        <v>991361</v>
      </c>
      <c r="M80" s="20">
        <v>2897118</v>
      </c>
      <c r="N80" s="20"/>
      <c r="O80" s="20"/>
      <c r="P80" s="20"/>
      <c r="Q80" s="20"/>
      <c r="R80" s="20"/>
      <c r="S80" s="20"/>
      <c r="T80" s="20"/>
      <c r="U80" s="20"/>
      <c r="V80" s="20">
        <v>5405516</v>
      </c>
      <c r="W80" s="20">
        <v>5680692</v>
      </c>
      <c r="X80" s="20"/>
      <c r="Y80" s="19"/>
      <c r="Z80" s="22">
        <v>11844847</v>
      </c>
    </row>
    <row r="81" spans="1:26" ht="13.5" hidden="1">
      <c r="A81" s="38" t="s">
        <v>115</v>
      </c>
      <c r="B81" s="18">
        <v>9455985</v>
      </c>
      <c r="C81" s="18"/>
      <c r="D81" s="19">
        <v>10603234</v>
      </c>
      <c r="E81" s="20">
        <v>10603234</v>
      </c>
      <c r="F81" s="20">
        <v>557547</v>
      </c>
      <c r="G81" s="20">
        <v>1094907</v>
      </c>
      <c r="H81" s="20">
        <v>1031566</v>
      </c>
      <c r="I81" s="20">
        <v>2684020</v>
      </c>
      <c r="J81" s="20">
        <v>1101289</v>
      </c>
      <c r="K81" s="20">
        <v>724434</v>
      </c>
      <c r="L81" s="20">
        <v>891233</v>
      </c>
      <c r="M81" s="20">
        <v>2716956</v>
      </c>
      <c r="N81" s="20"/>
      <c r="O81" s="20"/>
      <c r="P81" s="20"/>
      <c r="Q81" s="20"/>
      <c r="R81" s="20"/>
      <c r="S81" s="20"/>
      <c r="T81" s="20"/>
      <c r="U81" s="20"/>
      <c r="V81" s="20">
        <v>5400976</v>
      </c>
      <c r="W81" s="20">
        <v>5085222</v>
      </c>
      <c r="X81" s="20"/>
      <c r="Y81" s="19"/>
      <c r="Z81" s="22">
        <v>10603234</v>
      </c>
    </row>
    <row r="82" spans="1:26" ht="13.5" hidden="1">
      <c r="A82" s="38" t="s">
        <v>116</v>
      </c>
      <c r="B82" s="18">
        <v>5635374</v>
      </c>
      <c r="C82" s="18"/>
      <c r="D82" s="19">
        <v>5363989</v>
      </c>
      <c r="E82" s="20">
        <v>5363989</v>
      </c>
      <c r="F82" s="20">
        <v>206318</v>
      </c>
      <c r="G82" s="20">
        <v>434984</v>
      </c>
      <c r="H82" s="20">
        <v>383424</v>
      </c>
      <c r="I82" s="20">
        <v>1024726</v>
      </c>
      <c r="J82" s="20">
        <v>378357</v>
      </c>
      <c r="K82" s="20">
        <v>306053</v>
      </c>
      <c r="L82" s="20">
        <v>297941</v>
      </c>
      <c r="M82" s="20">
        <v>982351</v>
      </c>
      <c r="N82" s="20"/>
      <c r="O82" s="20"/>
      <c r="P82" s="20"/>
      <c r="Q82" s="20"/>
      <c r="R82" s="20"/>
      <c r="S82" s="20"/>
      <c r="T82" s="20"/>
      <c r="U82" s="20"/>
      <c r="V82" s="20">
        <v>2007077</v>
      </c>
      <c r="W82" s="20">
        <v>2572524</v>
      </c>
      <c r="X82" s="20"/>
      <c r="Y82" s="19"/>
      <c r="Z82" s="22">
        <v>5363989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713319</v>
      </c>
      <c r="C84" s="27"/>
      <c r="D84" s="28">
        <v>1379625</v>
      </c>
      <c r="E84" s="29">
        <v>1379625</v>
      </c>
      <c r="F84" s="29">
        <v>137809</v>
      </c>
      <c r="G84" s="29">
        <v>150200</v>
      </c>
      <c r="H84" s="29">
        <v>139965</v>
      </c>
      <c r="I84" s="29">
        <v>427974</v>
      </c>
      <c r="J84" s="29">
        <v>136173</v>
      </c>
      <c r="K84" s="29">
        <v>127845</v>
      </c>
      <c r="L84" s="29">
        <v>132450</v>
      </c>
      <c r="M84" s="29">
        <v>396468</v>
      </c>
      <c r="N84" s="29"/>
      <c r="O84" s="29"/>
      <c r="P84" s="29"/>
      <c r="Q84" s="29"/>
      <c r="R84" s="29"/>
      <c r="S84" s="29"/>
      <c r="T84" s="29"/>
      <c r="U84" s="29"/>
      <c r="V84" s="29">
        <v>824442</v>
      </c>
      <c r="W84" s="29">
        <v>665052</v>
      </c>
      <c r="X84" s="29"/>
      <c r="Y84" s="28"/>
      <c r="Z84" s="30">
        <v>1379625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27130111</v>
      </c>
      <c r="C5" s="18">
        <v>0</v>
      </c>
      <c r="D5" s="63">
        <v>30199000</v>
      </c>
      <c r="E5" s="64">
        <v>29168000</v>
      </c>
      <c r="F5" s="64">
        <v>4263855</v>
      </c>
      <c r="G5" s="64">
        <v>1410524</v>
      </c>
      <c r="H5" s="64">
        <v>1735141</v>
      </c>
      <c r="I5" s="64">
        <v>7409520</v>
      </c>
      <c r="J5" s="64">
        <v>2449921</v>
      </c>
      <c r="K5" s="64">
        <v>1588651</v>
      </c>
      <c r="L5" s="64">
        <v>2170295</v>
      </c>
      <c r="M5" s="64">
        <v>6208867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13618387</v>
      </c>
      <c r="W5" s="64">
        <v>14584000</v>
      </c>
      <c r="X5" s="64">
        <v>-965613</v>
      </c>
      <c r="Y5" s="65">
        <v>-6.62</v>
      </c>
      <c r="Z5" s="66">
        <v>29168000</v>
      </c>
    </row>
    <row r="6" spans="1:26" ht="13.5">
      <c r="A6" s="62" t="s">
        <v>32</v>
      </c>
      <c r="B6" s="18">
        <v>70934330</v>
      </c>
      <c r="C6" s="18">
        <v>0</v>
      </c>
      <c r="D6" s="63">
        <v>81327000</v>
      </c>
      <c r="E6" s="64">
        <v>78601000</v>
      </c>
      <c r="F6" s="64">
        <v>5591575</v>
      </c>
      <c r="G6" s="64">
        <v>7428905</v>
      </c>
      <c r="H6" s="64">
        <v>6385806</v>
      </c>
      <c r="I6" s="64">
        <v>19406286</v>
      </c>
      <c r="J6" s="64">
        <v>6784949</v>
      </c>
      <c r="K6" s="64">
        <v>5305041</v>
      </c>
      <c r="L6" s="64">
        <v>6737269</v>
      </c>
      <c r="M6" s="64">
        <v>18827259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38233545</v>
      </c>
      <c r="W6" s="64">
        <v>39300500</v>
      </c>
      <c r="X6" s="64">
        <v>-1066955</v>
      </c>
      <c r="Y6" s="65">
        <v>-2.71</v>
      </c>
      <c r="Z6" s="66">
        <v>78601000</v>
      </c>
    </row>
    <row r="7" spans="1:26" ht="13.5">
      <c r="A7" s="62" t="s">
        <v>33</v>
      </c>
      <c r="B7" s="18">
        <v>675529</v>
      </c>
      <c r="C7" s="18">
        <v>0</v>
      </c>
      <c r="D7" s="63">
        <v>709000</v>
      </c>
      <c r="E7" s="64">
        <v>321000</v>
      </c>
      <c r="F7" s="64">
        <v>18377</v>
      </c>
      <c r="G7" s="64">
        <v>25375</v>
      </c>
      <c r="H7" s="64">
        <v>41100</v>
      </c>
      <c r="I7" s="64">
        <v>84852</v>
      </c>
      <c r="J7" s="64">
        <v>31062</v>
      </c>
      <c r="K7" s="64">
        <v>25775</v>
      </c>
      <c r="L7" s="64">
        <v>18902</v>
      </c>
      <c r="M7" s="64">
        <v>75739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160591</v>
      </c>
      <c r="W7" s="64">
        <v>160500</v>
      </c>
      <c r="X7" s="64">
        <v>91</v>
      </c>
      <c r="Y7" s="65">
        <v>0.06</v>
      </c>
      <c r="Z7" s="66">
        <v>321000</v>
      </c>
    </row>
    <row r="8" spans="1:26" ht="13.5">
      <c r="A8" s="62" t="s">
        <v>34</v>
      </c>
      <c r="B8" s="18">
        <v>34068653</v>
      </c>
      <c r="C8" s="18">
        <v>0</v>
      </c>
      <c r="D8" s="63">
        <v>43033000</v>
      </c>
      <c r="E8" s="64">
        <v>56609000</v>
      </c>
      <c r="F8" s="64">
        <v>14826000</v>
      </c>
      <c r="G8" s="64">
        <v>890000</v>
      </c>
      <c r="H8" s="64">
        <v>-176000</v>
      </c>
      <c r="I8" s="64">
        <v>15540000</v>
      </c>
      <c r="J8" s="64">
        <v>1976000</v>
      </c>
      <c r="K8" s="64">
        <v>207105</v>
      </c>
      <c r="L8" s="64">
        <v>9237000</v>
      </c>
      <c r="M8" s="64">
        <v>11420105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26960105</v>
      </c>
      <c r="W8" s="64">
        <v>28304500</v>
      </c>
      <c r="X8" s="64">
        <v>-1344395</v>
      </c>
      <c r="Y8" s="65">
        <v>-4.75</v>
      </c>
      <c r="Z8" s="66">
        <v>56609000</v>
      </c>
    </row>
    <row r="9" spans="1:26" ht="13.5">
      <c r="A9" s="62" t="s">
        <v>35</v>
      </c>
      <c r="B9" s="18">
        <v>20599691</v>
      </c>
      <c r="C9" s="18">
        <v>0</v>
      </c>
      <c r="D9" s="63">
        <v>10969000</v>
      </c>
      <c r="E9" s="64">
        <v>10698000</v>
      </c>
      <c r="F9" s="64">
        <v>619292</v>
      </c>
      <c r="G9" s="64">
        <v>677460</v>
      </c>
      <c r="H9" s="64">
        <v>1061981</v>
      </c>
      <c r="I9" s="64">
        <v>2358733</v>
      </c>
      <c r="J9" s="64">
        <v>959238</v>
      </c>
      <c r="K9" s="64">
        <v>660317</v>
      </c>
      <c r="L9" s="64">
        <v>919949</v>
      </c>
      <c r="M9" s="64">
        <v>2539504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4898237</v>
      </c>
      <c r="W9" s="64">
        <v>5349000</v>
      </c>
      <c r="X9" s="64">
        <v>-450763</v>
      </c>
      <c r="Y9" s="65">
        <v>-8.43</v>
      </c>
      <c r="Z9" s="66">
        <v>10698000</v>
      </c>
    </row>
    <row r="10" spans="1:26" ht="25.5">
      <c r="A10" s="67" t="s">
        <v>105</v>
      </c>
      <c r="B10" s="68">
        <f>SUM(B5:B9)</f>
        <v>153408314</v>
      </c>
      <c r="C10" s="68">
        <f>SUM(C5:C9)</f>
        <v>0</v>
      </c>
      <c r="D10" s="69">
        <f aca="true" t="shared" si="0" ref="D10:Z10">SUM(D5:D9)</f>
        <v>166237000</v>
      </c>
      <c r="E10" s="70">
        <f t="shared" si="0"/>
        <v>175397000</v>
      </c>
      <c r="F10" s="70">
        <f t="shared" si="0"/>
        <v>25319099</v>
      </c>
      <c r="G10" s="70">
        <f t="shared" si="0"/>
        <v>10432264</v>
      </c>
      <c r="H10" s="70">
        <f t="shared" si="0"/>
        <v>9048028</v>
      </c>
      <c r="I10" s="70">
        <f t="shared" si="0"/>
        <v>44799391</v>
      </c>
      <c r="J10" s="70">
        <f t="shared" si="0"/>
        <v>12201170</v>
      </c>
      <c r="K10" s="70">
        <f t="shared" si="0"/>
        <v>7786889</v>
      </c>
      <c r="L10" s="70">
        <f t="shared" si="0"/>
        <v>19083415</v>
      </c>
      <c r="M10" s="70">
        <f t="shared" si="0"/>
        <v>39071474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83870865</v>
      </c>
      <c r="W10" s="70">
        <f t="shared" si="0"/>
        <v>87698500</v>
      </c>
      <c r="X10" s="70">
        <f t="shared" si="0"/>
        <v>-3827635</v>
      </c>
      <c r="Y10" s="71">
        <f>+IF(W10&lt;&gt;0,(X10/W10)*100,0)</f>
        <v>-4.364538732133389</v>
      </c>
      <c r="Z10" s="72">
        <f t="shared" si="0"/>
        <v>175397000</v>
      </c>
    </row>
    <row r="11" spans="1:26" ht="13.5">
      <c r="A11" s="62" t="s">
        <v>36</v>
      </c>
      <c r="B11" s="18">
        <v>58230392</v>
      </c>
      <c r="C11" s="18">
        <v>0</v>
      </c>
      <c r="D11" s="63">
        <v>63237000</v>
      </c>
      <c r="E11" s="64">
        <v>64809000</v>
      </c>
      <c r="F11" s="64">
        <v>4677480</v>
      </c>
      <c r="G11" s="64">
        <v>4537450</v>
      </c>
      <c r="H11" s="64">
        <v>4797491</v>
      </c>
      <c r="I11" s="64">
        <v>14012421</v>
      </c>
      <c r="J11" s="64">
        <v>4485578</v>
      </c>
      <c r="K11" s="64">
        <v>7128069</v>
      </c>
      <c r="L11" s="64">
        <v>4557617</v>
      </c>
      <c r="M11" s="64">
        <v>16171264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30183685</v>
      </c>
      <c r="W11" s="64">
        <v>32404500</v>
      </c>
      <c r="X11" s="64">
        <v>-2220815</v>
      </c>
      <c r="Y11" s="65">
        <v>-6.85</v>
      </c>
      <c r="Z11" s="66">
        <v>64809000</v>
      </c>
    </row>
    <row r="12" spans="1:26" ht="13.5">
      <c r="A12" s="62" t="s">
        <v>37</v>
      </c>
      <c r="B12" s="18">
        <v>3456600</v>
      </c>
      <c r="C12" s="18">
        <v>0</v>
      </c>
      <c r="D12" s="63">
        <v>3794000</v>
      </c>
      <c r="E12" s="64">
        <v>3923000</v>
      </c>
      <c r="F12" s="64">
        <v>261289</v>
      </c>
      <c r="G12" s="64">
        <v>261387</v>
      </c>
      <c r="H12" s="64">
        <v>320792</v>
      </c>
      <c r="I12" s="64">
        <v>843468</v>
      </c>
      <c r="J12" s="64">
        <v>307973</v>
      </c>
      <c r="K12" s="64">
        <v>310305</v>
      </c>
      <c r="L12" s="64">
        <v>480569</v>
      </c>
      <c r="M12" s="64">
        <v>1098847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1942315</v>
      </c>
      <c r="W12" s="64">
        <v>1961500</v>
      </c>
      <c r="X12" s="64">
        <v>-19185</v>
      </c>
      <c r="Y12" s="65">
        <v>-0.98</v>
      </c>
      <c r="Z12" s="66">
        <v>3923000</v>
      </c>
    </row>
    <row r="13" spans="1:26" ht="13.5">
      <c r="A13" s="62" t="s">
        <v>106</v>
      </c>
      <c r="B13" s="18">
        <v>13918000</v>
      </c>
      <c r="C13" s="18">
        <v>0</v>
      </c>
      <c r="D13" s="63">
        <v>20000000</v>
      </c>
      <c r="E13" s="64">
        <v>20000000</v>
      </c>
      <c r="F13" s="64">
        <v>1541667</v>
      </c>
      <c r="G13" s="64">
        <v>1541667</v>
      </c>
      <c r="H13" s="64">
        <v>1541667</v>
      </c>
      <c r="I13" s="64">
        <v>4625001</v>
      </c>
      <c r="J13" s="64">
        <v>1541667</v>
      </c>
      <c r="K13" s="64">
        <v>1594542</v>
      </c>
      <c r="L13" s="64">
        <v>1594542</v>
      </c>
      <c r="M13" s="64">
        <v>4730751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9355752</v>
      </c>
      <c r="W13" s="64">
        <v>10000000</v>
      </c>
      <c r="X13" s="64">
        <v>-644248</v>
      </c>
      <c r="Y13" s="65">
        <v>-6.44</v>
      </c>
      <c r="Z13" s="66">
        <v>20000000</v>
      </c>
    </row>
    <row r="14" spans="1:26" ht="13.5">
      <c r="A14" s="62" t="s">
        <v>38</v>
      </c>
      <c r="B14" s="18">
        <v>3649209</v>
      </c>
      <c r="C14" s="18">
        <v>0</v>
      </c>
      <c r="D14" s="63">
        <v>1700000</v>
      </c>
      <c r="E14" s="64">
        <v>4166000</v>
      </c>
      <c r="F14" s="64">
        <v>46995</v>
      </c>
      <c r="G14" s="64">
        <v>47263</v>
      </c>
      <c r="H14" s="64">
        <v>804251</v>
      </c>
      <c r="I14" s="64">
        <v>898509</v>
      </c>
      <c r="J14" s="64">
        <v>43220</v>
      </c>
      <c r="K14" s="64">
        <v>43332</v>
      </c>
      <c r="L14" s="64">
        <v>40649</v>
      </c>
      <c r="M14" s="64">
        <v>127201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1025710</v>
      </c>
      <c r="W14" s="64">
        <v>2083000</v>
      </c>
      <c r="X14" s="64">
        <v>-1057290</v>
      </c>
      <c r="Y14" s="65">
        <v>-50.76</v>
      </c>
      <c r="Z14" s="66">
        <v>4166000</v>
      </c>
    </row>
    <row r="15" spans="1:26" ht="13.5">
      <c r="A15" s="62" t="s">
        <v>39</v>
      </c>
      <c r="B15" s="18">
        <v>50436181</v>
      </c>
      <c r="C15" s="18">
        <v>0</v>
      </c>
      <c r="D15" s="63">
        <v>50000000</v>
      </c>
      <c r="E15" s="64">
        <v>51950000</v>
      </c>
      <c r="F15" s="64">
        <v>3156404</v>
      </c>
      <c r="G15" s="64">
        <v>6054339</v>
      </c>
      <c r="H15" s="64">
        <v>4507711</v>
      </c>
      <c r="I15" s="64">
        <v>13718454</v>
      </c>
      <c r="J15" s="64">
        <v>3826425</v>
      </c>
      <c r="K15" s="64">
        <v>3878932</v>
      </c>
      <c r="L15" s="64">
        <v>4017678</v>
      </c>
      <c r="M15" s="64">
        <v>11723035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25441489</v>
      </c>
      <c r="W15" s="64">
        <v>25975000</v>
      </c>
      <c r="X15" s="64">
        <v>-533511</v>
      </c>
      <c r="Y15" s="65">
        <v>-2.05</v>
      </c>
      <c r="Z15" s="66">
        <v>51950000</v>
      </c>
    </row>
    <row r="16" spans="1:26" ht="13.5">
      <c r="A16" s="73" t="s">
        <v>40</v>
      </c>
      <c r="B16" s="18">
        <v>7985279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40800171</v>
      </c>
      <c r="C17" s="18">
        <v>0</v>
      </c>
      <c r="D17" s="63">
        <v>34366000</v>
      </c>
      <c r="E17" s="64">
        <v>43371000</v>
      </c>
      <c r="F17" s="64">
        <v>949463</v>
      </c>
      <c r="G17" s="64">
        <v>3948566</v>
      </c>
      <c r="H17" s="64">
        <v>2146621</v>
      </c>
      <c r="I17" s="64">
        <v>7044650</v>
      </c>
      <c r="J17" s="64">
        <v>2895369</v>
      </c>
      <c r="K17" s="64">
        <v>3413324</v>
      </c>
      <c r="L17" s="64">
        <v>3763905</v>
      </c>
      <c r="M17" s="64">
        <v>10072598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17117248</v>
      </c>
      <c r="W17" s="64">
        <v>21685500</v>
      </c>
      <c r="X17" s="64">
        <v>-4568252</v>
      </c>
      <c r="Y17" s="65">
        <v>-21.07</v>
      </c>
      <c r="Z17" s="66">
        <v>43371000</v>
      </c>
    </row>
    <row r="18" spans="1:26" ht="13.5">
      <c r="A18" s="74" t="s">
        <v>42</v>
      </c>
      <c r="B18" s="75">
        <f>SUM(B11:B17)</f>
        <v>178475832</v>
      </c>
      <c r="C18" s="75">
        <f>SUM(C11:C17)</f>
        <v>0</v>
      </c>
      <c r="D18" s="76">
        <f aca="true" t="shared" si="1" ref="D18:Z18">SUM(D11:D17)</f>
        <v>173097000</v>
      </c>
      <c r="E18" s="77">
        <f t="shared" si="1"/>
        <v>188219000</v>
      </c>
      <c r="F18" s="77">
        <f t="shared" si="1"/>
        <v>10633298</v>
      </c>
      <c r="G18" s="77">
        <f t="shared" si="1"/>
        <v>16390672</v>
      </c>
      <c r="H18" s="77">
        <f t="shared" si="1"/>
        <v>14118533</v>
      </c>
      <c r="I18" s="77">
        <f t="shared" si="1"/>
        <v>41142503</v>
      </c>
      <c r="J18" s="77">
        <f t="shared" si="1"/>
        <v>13100232</v>
      </c>
      <c r="K18" s="77">
        <f t="shared" si="1"/>
        <v>16368504</v>
      </c>
      <c r="L18" s="77">
        <f t="shared" si="1"/>
        <v>14454960</v>
      </c>
      <c r="M18" s="77">
        <f t="shared" si="1"/>
        <v>43923696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85066199</v>
      </c>
      <c r="W18" s="77">
        <f t="shared" si="1"/>
        <v>94109500</v>
      </c>
      <c r="X18" s="77">
        <f t="shared" si="1"/>
        <v>-9043301</v>
      </c>
      <c r="Y18" s="71">
        <f>+IF(W18&lt;&gt;0,(X18/W18)*100,0)</f>
        <v>-9.609339120917653</v>
      </c>
      <c r="Z18" s="78">
        <f t="shared" si="1"/>
        <v>188219000</v>
      </c>
    </row>
    <row r="19" spans="1:26" ht="13.5">
      <c r="A19" s="74" t="s">
        <v>43</v>
      </c>
      <c r="B19" s="79">
        <f>+B10-B18</f>
        <v>-25067518</v>
      </c>
      <c r="C19" s="79">
        <f>+C10-C18</f>
        <v>0</v>
      </c>
      <c r="D19" s="80">
        <f aca="true" t="shared" si="2" ref="D19:Z19">+D10-D18</f>
        <v>-6860000</v>
      </c>
      <c r="E19" s="81">
        <f t="shared" si="2"/>
        <v>-12822000</v>
      </c>
      <c r="F19" s="81">
        <f t="shared" si="2"/>
        <v>14685801</v>
      </c>
      <c r="G19" s="81">
        <f t="shared" si="2"/>
        <v>-5958408</v>
      </c>
      <c r="H19" s="81">
        <f t="shared" si="2"/>
        <v>-5070505</v>
      </c>
      <c r="I19" s="81">
        <f t="shared" si="2"/>
        <v>3656888</v>
      </c>
      <c r="J19" s="81">
        <f t="shared" si="2"/>
        <v>-899062</v>
      </c>
      <c r="K19" s="81">
        <f t="shared" si="2"/>
        <v>-8581615</v>
      </c>
      <c r="L19" s="81">
        <f t="shared" si="2"/>
        <v>4628455</v>
      </c>
      <c r="M19" s="81">
        <f t="shared" si="2"/>
        <v>-4852222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-1195334</v>
      </c>
      <c r="W19" s="81">
        <f>IF(E10=E18,0,W10-W18)</f>
        <v>-6411000</v>
      </c>
      <c r="X19" s="81">
        <f t="shared" si="2"/>
        <v>5215666</v>
      </c>
      <c r="Y19" s="82">
        <f>+IF(W19&lt;&gt;0,(X19/W19)*100,0)</f>
        <v>-81.35495242551865</v>
      </c>
      <c r="Z19" s="83">
        <f t="shared" si="2"/>
        <v>-12822000</v>
      </c>
    </row>
    <row r="20" spans="1:26" ht="13.5">
      <c r="A20" s="62" t="s">
        <v>44</v>
      </c>
      <c r="B20" s="18">
        <v>46159517</v>
      </c>
      <c r="C20" s="18">
        <v>0</v>
      </c>
      <c r="D20" s="63">
        <v>0</v>
      </c>
      <c r="E20" s="64">
        <v>48823000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24411500</v>
      </c>
      <c r="X20" s="64">
        <v>-24411500</v>
      </c>
      <c r="Y20" s="65">
        <v>-100</v>
      </c>
      <c r="Z20" s="66">
        <v>48823000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21091999</v>
      </c>
      <c r="C22" s="90">
        <f>SUM(C19:C21)</f>
        <v>0</v>
      </c>
      <c r="D22" s="91">
        <f aca="true" t="shared" si="3" ref="D22:Z22">SUM(D19:D21)</f>
        <v>-6860000</v>
      </c>
      <c r="E22" s="92">
        <f t="shared" si="3"/>
        <v>36001000</v>
      </c>
      <c r="F22" s="92">
        <f t="shared" si="3"/>
        <v>14685801</v>
      </c>
      <c r="G22" s="92">
        <f t="shared" si="3"/>
        <v>-5958408</v>
      </c>
      <c r="H22" s="92">
        <f t="shared" si="3"/>
        <v>-5070505</v>
      </c>
      <c r="I22" s="92">
        <f t="shared" si="3"/>
        <v>3656888</v>
      </c>
      <c r="J22" s="92">
        <f t="shared" si="3"/>
        <v>-899062</v>
      </c>
      <c r="K22" s="92">
        <f t="shared" si="3"/>
        <v>-8581615</v>
      </c>
      <c r="L22" s="92">
        <f t="shared" si="3"/>
        <v>4628455</v>
      </c>
      <c r="M22" s="92">
        <f t="shared" si="3"/>
        <v>-4852222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-1195334</v>
      </c>
      <c r="W22" s="92">
        <f t="shared" si="3"/>
        <v>18000500</v>
      </c>
      <c r="X22" s="92">
        <f t="shared" si="3"/>
        <v>-19195834</v>
      </c>
      <c r="Y22" s="93">
        <f>+IF(W22&lt;&gt;0,(X22/W22)*100,0)</f>
        <v>-106.64055998444488</v>
      </c>
      <c r="Z22" s="94">
        <f t="shared" si="3"/>
        <v>36001000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21091999</v>
      </c>
      <c r="C24" s="79">
        <f>SUM(C22:C23)</f>
        <v>0</v>
      </c>
      <c r="D24" s="80">
        <f aca="true" t="shared" si="4" ref="D24:Z24">SUM(D22:D23)</f>
        <v>-6860000</v>
      </c>
      <c r="E24" s="81">
        <f t="shared" si="4"/>
        <v>36001000</v>
      </c>
      <c r="F24" s="81">
        <f t="shared" si="4"/>
        <v>14685801</v>
      </c>
      <c r="G24" s="81">
        <f t="shared" si="4"/>
        <v>-5958408</v>
      </c>
      <c r="H24" s="81">
        <f t="shared" si="4"/>
        <v>-5070505</v>
      </c>
      <c r="I24" s="81">
        <f t="shared" si="4"/>
        <v>3656888</v>
      </c>
      <c r="J24" s="81">
        <f t="shared" si="4"/>
        <v>-899062</v>
      </c>
      <c r="K24" s="81">
        <f t="shared" si="4"/>
        <v>-8581615</v>
      </c>
      <c r="L24" s="81">
        <f t="shared" si="4"/>
        <v>4628455</v>
      </c>
      <c r="M24" s="81">
        <f t="shared" si="4"/>
        <v>-4852222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-1195334</v>
      </c>
      <c r="W24" s="81">
        <f t="shared" si="4"/>
        <v>18000500</v>
      </c>
      <c r="X24" s="81">
        <f t="shared" si="4"/>
        <v>-19195834</v>
      </c>
      <c r="Y24" s="82">
        <f>+IF(W24&lt;&gt;0,(X24/W24)*100,0)</f>
        <v>-106.64055998444488</v>
      </c>
      <c r="Z24" s="83">
        <f t="shared" si="4"/>
        <v>36001000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624553222</v>
      </c>
      <c r="C27" s="21">
        <v>0</v>
      </c>
      <c r="D27" s="103">
        <v>75008100</v>
      </c>
      <c r="E27" s="104">
        <v>63391000</v>
      </c>
      <c r="F27" s="104">
        <v>0</v>
      </c>
      <c r="G27" s="104">
        <v>6575861</v>
      </c>
      <c r="H27" s="104">
        <v>1110219</v>
      </c>
      <c r="I27" s="104">
        <v>7686080</v>
      </c>
      <c r="J27" s="104">
        <v>2051192</v>
      </c>
      <c r="K27" s="104">
        <v>2686564</v>
      </c>
      <c r="L27" s="104">
        <v>1074467</v>
      </c>
      <c r="M27" s="104">
        <v>5812223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13498303</v>
      </c>
      <c r="W27" s="104">
        <v>31695500</v>
      </c>
      <c r="X27" s="104">
        <v>-18197197</v>
      </c>
      <c r="Y27" s="105">
        <v>-57.41</v>
      </c>
      <c r="Z27" s="106">
        <v>63391000</v>
      </c>
    </row>
    <row r="28" spans="1:26" ht="13.5">
      <c r="A28" s="107" t="s">
        <v>44</v>
      </c>
      <c r="B28" s="18">
        <v>0</v>
      </c>
      <c r="C28" s="18">
        <v>0</v>
      </c>
      <c r="D28" s="63">
        <v>70008100</v>
      </c>
      <c r="E28" s="64">
        <v>48823000</v>
      </c>
      <c r="F28" s="64">
        <v>0</v>
      </c>
      <c r="G28" s="64">
        <v>6573147</v>
      </c>
      <c r="H28" s="64">
        <v>602420</v>
      </c>
      <c r="I28" s="64">
        <v>7175567</v>
      </c>
      <c r="J28" s="64">
        <v>1859734</v>
      </c>
      <c r="K28" s="64">
        <v>2524027</v>
      </c>
      <c r="L28" s="64">
        <v>500928</v>
      </c>
      <c r="M28" s="64">
        <v>4884689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12060256</v>
      </c>
      <c r="W28" s="64">
        <v>24411500</v>
      </c>
      <c r="X28" s="64">
        <v>-12351244</v>
      </c>
      <c r="Y28" s="65">
        <v>-50.6</v>
      </c>
      <c r="Z28" s="66">
        <v>48823000</v>
      </c>
    </row>
    <row r="29" spans="1:26" ht="13.5">
      <c r="A29" s="62" t="s">
        <v>110</v>
      </c>
      <c r="B29" s="18">
        <v>624553222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9568000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4784000</v>
      </c>
      <c r="X30" s="64">
        <v>-4784000</v>
      </c>
      <c r="Y30" s="65">
        <v>-100</v>
      </c>
      <c r="Z30" s="66">
        <v>9568000</v>
      </c>
    </row>
    <row r="31" spans="1:26" ht="13.5">
      <c r="A31" s="62" t="s">
        <v>49</v>
      </c>
      <c r="B31" s="18">
        <v>0</v>
      </c>
      <c r="C31" s="18">
        <v>0</v>
      </c>
      <c r="D31" s="63">
        <v>5000000</v>
      </c>
      <c r="E31" s="64">
        <v>5000000</v>
      </c>
      <c r="F31" s="64">
        <v>0</v>
      </c>
      <c r="G31" s="64">
        <v>2714</v>
      </c>
      <c r="H31" s="64">
        <v>507799</v>
      </c>
      <c r="I31" s="64">
        <v>510513</v>
      </c>
      <c r="J31" s="64">
        <v>191458</v>
      </c>
      <c r="K31" s="64">
        <v>162537</v>
      </c>
      <c r="L31" s="64">
        <v>573539</v>
      </c>
      <c r="M31" s="64">
        <v>927534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1438047</v>
      </c>
      <c r="W31" s="64">
        <v>2500000</v>
      </c>
      <c r="X31" s="64">
        <v>-1061953</v>
      </c>
      <c r="Y31" s="65">
        <v>-42.48</v>
      </c>
      <c r="Z31" s="66">
        <v>5000000</v>
      </c>
    </row>
    <row r="32" spans="1:26" ht="13.5">
      <c r="A32" s="74" t="s">
        <v>50</v>
      </c>
      <c r="B32" s="21">
        <f>SUM(B28:B31)</f>
        <v>624553222</v>
      </c>
      <c r="C32" s="21">
        <f>SUM(C28:C31)</f>
        <v>0</v>
      </c>
      <c r="D32" s="103">
        <f aca="true" t="shared" si="5" ref="D32:Z32">SUM(D28:D31)</f>
        <v>75008100</v>
      </c>
      <c r="E32" s="104">
        <f t="shared" si="5"/>
        <v>63391000</v>
      </c>
      <c r="F32" s="104">
        <f t="shared" si="5"/>
        <v>0</v>
      </c>
      <c r="G32" s="104">
        <f t="shared" si="5"/>
        <v>6575861</v>
      </c>
      <c r="H32" s="104">
        <f t="shared" si="5"/>
        <v>1110219</v>
      </c>
      <c r="I32" s="104">
        <f t="shared" si="5"/>
        <v>7686080</v>
      </c>
      <c r="J32" s="104">
        <f t="shared" si="5"/>
        <v>2051192</v>
      </c>
      <c r="K32" s="104">
        <f t="shared" si="5"/>
        <v>2686564</v>
      </c>
      <c r="L32" s="104">
        <f t="shared" si="5"/>
        <v>1074467</v>
      </c>
      <c r="M32" s="104">
        <f t="shared" si="5"/>
        <v>5812223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13498303</v>
      </c>
      <c r="W32" s="104">
        <f t="shared" si="5"/>
        <v>31695500</v>
      </c>
      <c r="X32" s="104">
        <f t="shared" si="5"/>
        <v>-18197197</v>
      </c>
      <c r="Y32" s="105">
        <f>+IF(W32&lt;&gt;0,(X32/W32)*100,0)</f>
        <v>-57.412556987584985</v>
      </c>
      <c r="Z32" s="106">
        <f t="shared" si="5"/>
        <v>63391000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47889749</v>
      </c>
      <c r="C35" s="18">
        <v>0</v>
      </c>
      <c r="D35" s="63">
        <v>50373000</v>
      </c>
      <c r="E35" s="64">
        <v>40328000</v>
      </c>
      <c r="F35" s="64">
        <v>60461550</v>
      </c>
      <c r="G35" s="64">
        <v>56417357</v>
      </c>
      <c r="H35" s="64">
        <v>49376214</v>
      </c>
      <c r="I35" s="64">
        <v>49376214</v>
      </c>
      <c r="J35" s="64">
        <v>50222386</v>
      </c>
      <c r="K35" s="64">
        <v>49492754</v>
      </c>
      <c r="L35" s="64">
        <v>50597391</v>
      </c>
      <c r="M35" s="64">
        <v>50597391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50597391</v>
      </c>
      <c r="W35" s="64">
        <v>20164000</v>
      </c>
      <c r="X35" s="64">
        <v>30433391</v>
      </c>
      <c r="Y35" s="65">
        <v>150.93</v>
      </c>
      <c r="Z35" s="66">
        <v>40328000</v>
      </c>
    </row>
    <row r="36" spans="1:26" ht="13.5">
      <c r="A36" s="62" t="s">
        <v>53</v>
      </c>
      <c r="B36" s="18">
        <v>470884952</v>
      </c>
      <c r="C36" s="18">
        <v>0</v>
      </c>
      <c r="D36" s="63">
        <v>457584000</v>
      </c>
      <c r="E36" s="64">
        <v>499833000</v>
      </c>
      <c r="F36" s="64">
        <v>522906285</v>
      </c>
      <c r="G36" s="64">
        <v>475707675</v>
      </c>
      <c r="H36" s="64">
        <v>516235722</v>
      </c>
      <c r="I36" s="64">
        <v>516235722</v>
      </c>
      <c r="J36" s="64">
        <v>514694055</v>
      </c>
      <c r="K36" s="64">
        <v>512424567</v>
      </c>
      <c r="L36" s="64">
        <v>511610720</v>
      </c>
      <c r="M36" s="64">
        <v>511610720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511610720</v>
      </c>
      <c r="W36" s="64">
        <v>249916500</v>
      </c>
      <c r="X36" s="64">
        <v>261694220</v>
      </c>
      <c r="Y36" s="65">
        <v>104.71</v>
      </c>
      <c r="Z36" s="66">
        <v>499833000</v>
      </c>
    </row>
    <row r="37" spans="1:26" ht="13.5">
      <c r="A37" s="62" t="s">
        <v>54</v>
      </c>
      <c r="B37" s="18">
        <v>57804743</v>
      </c>
      <c r="C37" s="18">
        <v>0</v>
      </c>
      <c r="D37" s="63">
        <v>29992000</v>
      </c>
      <c r="E37" s="64">
        <v>30091000</v>
      </c>
      <c r="F37" s="64">
        <v>11549579</v>
      </c>
      <c r="G37" s="64">
        <v>10648866</v>
      </c>
      <c r="H37" s="64">
        <v>10128014</v>
      </c>
      <c r="I37" s="64">
        <v>10128014</v>
      </c>
      <c r="J37" s="64">
        <v>9728192</v>
      </c>
      <c r="K37" s="64">
        <v>11581860</v>
      </c>
      <c r="L37" s="64">
        <v>12249833</v>
      </c>
      <c r="M37" s="64">
        <v>12249833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12249833</v>
      </c>
      <c r="W37" s="64">
        <v>15045500</v>
      </c>
      <c r="X37" s="64">
        <v>-2795667</v>
      </c>
      <c r="Y37" s="65">
        <v>-18.58</v>
      </c>
      <c r="Z37" s="66">
        <v>30091000</v>
      </c>
    </row>
    <row r="38" spans="1:26" ht="13.5">
      <c r="A38" s="62" t="s">
        <v>55</v>
      </c>
      <c r="B38" s="18">
        <v>49363009</v>
      </c>
      <c r="C38" s="18">
        <v>0</v>
      </c>
      <c r="D38" s="63">
        <v>34468000</v>
      </c>
      <c r="E38" s="64">
        <v>34468000</v>
      </c>
      <c r="F38" s="64">
        <v>45685616</v>
      </c>
      <c r="G38" s="64">
        <v>45523005</v>
      </c>
      <c r="H38" s="64">
        <v>45184763</v>
      </c>
      <c r="I38" s="64">
        <v>45184763</v>
      </c>
      <c r="J38" s="64">
        <v>44999082</v>
      </c>
      <c r="K38" s="64">
        <v>44815429</v>
      </c>
      <c r="L38" s="64">
        <v>44648675</v>
      </c>
      <c r="M38" s="64">
        <v>44648675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44648675</v>
      </c>
      <c r="W38" s="64">
        <v>17234000</v>
      </c>
      <c r="X38" s="64">
        <v>27414675</v>
      </c>
      <c r="Y38" s="65">
        <v>159.07</v>
      </c>
      <c r="Z38" s="66">
        <v>34468000</v>
      </c>
    </row>
    <row r="39" spans="1:26" ht="13.5">
      <c r="A39" s="62" t="s">
        <v>56</v>
      </c>
      <c r="B39" s="18">
        <v>411606949</v>
      </c>
      <c r="C39" s="18">
        <v>0</v>
      </c>
      <c r="D39" s="63">
        <v>443497000</v>
      </c>
      <c r="E39" s="64">
        <v>475602000</v>
      </c>
      <c r="F39" s="64">
        <v>526132640</v>
      </c>
      <c r="G39" s="64">
        <v>475953161</v>
      </c>
      <c r="H39" s="64">
        <v>510299159</v>
      </c>
      <c r="I39" s="64">
        <v>510299159</v>
      </c>
      <c r="J39" s="64">
        <v>510189167</v>
      </c>
      <c r="K39" s="64">
        <v>505520032</v>
      </c>
      <c r="L39" s="64">
        <v>505309603</v>
      </c>
      <c r="M39" s="64">
        <v>505309603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505309603</v>
      </c>
      <c r="W39" s="64">
        <v>237801000</v>
      </c>
      <c r="X39" s="64">
        <v>267508603</v>
      </c>
      <c r="Y39" s="65">
        <v>112.49</v>
      </c>
      <c r="Z39" s="66">
        <v>475602000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40933632</v>
      </c>
      <c r="C42" s="18">
        <v>0</v>
      </c>
      <c r="D42" s="63">
        <v>85251000</v>
      </c>
      <c r="E42" s="64">
        <v>61441000</v>
      </c>
      <c r="F42" s="64">
        <v>17409577</v>
      </c>
      <c r="G42" s="64">
        <v>3375567</v>
      </c>
      <c r="H42" s="64">
        <v>-4227972</v>
      </c>
      <c r="I42" s="64">
        <v>16557172</v>
      </c>
      <c r="J42" s="64">
        <v>3348110</v>
      </c>
      <c r="K42" s="64">
        <v>-1106268</v>
      </c>
      <c r="L42" s="64">
        <v>415403</v>
      </c>
      <c r="M42" s="64">
        <v>2657245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19214417</v>
      </c>
      <c r="W42" s="64">
        <v>20094000</v>
      </c>
      <c r="X42" s="64">
        <v>-879583</v>
      </c>
      <c r="Y42" s="65">
        <v>-4.38</v>
      </c>
      <c r="Z42" s="66">
        <v>61441000</v>
      </c>
    </row>
    <row r="43" spans="1:26" ht="13.5">
      <c r="A43" s="62" t="s">
        <v>59</v>
      </c>
      <c r="B43" s="18">
        <v>-49664748</v>
      </c>
      <c r="C43" s="18">
        <v>0</v>
      </c>
      <c r="D43" s="63">
        <v>-75008000</v>
      </c>
      <c r="E43" s="64">
        <v>-63389000</v>
      </c>
      <c r="F43" s="64">
        <v>-7158000</v>
      </c>
      <c r="G43" s="64">
        <v>-8576544</v>
      </c>
      <c r="H43" s="64">
        <v>889783</v>
      </c>
      <c r="I43" s="64">
        <v>-14844761</v>
      </c>
      <c r="J43" s="64">
        <v>-1051193</v>
      </c>
      <c r="K43" s="64">
        <v>1813436</v>
      </c>
      <c r="L43" s="64">
        <v>-1074466</v>
      </c>
      <c r="M43" s="64">
        <v>-312223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-15156984</v>
      </c>
      <c r="W43" s="64">
        <v>-15157000</v>
      </c>
      <c r="X43" s="64">
        <v>16</v>
      </c>
      <c r="Y43" s="65">
        <v>0</v>
      </c>
      <c r="Z43" s="66">
        <v>-63389000</v>
      </c>
    </row>
    <row r="44" spans="1:26" ht="13.5">
      <c r="A44" s="62" t="s">
        <v>60</v>
      </c>
      <c r="B44" s="18">
        <v>9526910</v>
      </c>
      <c r="C44" s="18">
        <v>0</v>
      </c>
      <c r="D44" s="63">
        <v>-4673000</v>
      </c>
      <c r="E44" s="64">
        <v>-2754000</v>
      </c>
      <c r="F44" s="64">
        <v>-160497</v>
      </c>
      <c r="G44" s="64">
        <v>-162611</v>
      </c>
      <c r="H44" s="64">
        <v>-683477</v>
      </c>
      <c r="I44" s="64">
        <v>-1006585</v>
      </c>
      <c r="J44" s="64">
        <v>-164182</v>
      </c>
      <c r="K44" s="64">
        <v>-183653</v>
      </c>
      <c r="L44" s="64">
        <v>-166753</v>
      </c>
      <c r="M44" s="64">
        <v>-514588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-1521173</v>
      </c>
      <c r="W44" s="64">
        <v>-1522000</v>
      </c>
      <c r="X44" s="64">
        <v>827</v>
      </c>
      <c r="Y44" s="65">
        <v>-0.05</v>
      </c>
      <c r="Z44" s="66">
        <v>-2754000</v>
      </c>
    </row>
    <row r="45" spans="1:26" ht="13.5">
      <c r="A45" s="74" t="s">
        <v>61</v>
      </c>
      <c r="B45" s="21">
        <v>6675768</v>
      </c>
      <c r="C45" s="21">
        <v>0</v>
      </c>
      <c r="D45" s="103">
        <v>13570000</v>
      </c>
      <c r="E45" s="104">
        <v>5041000</v>
      </c>
      <c r="F45" s="104">
        <v>10786080</v>
      </c>
      <c r="G45" s="104">
        <v>5422492</v>
      </c>
      <c r="H45" s="104">
        <v>1400826</v>
      </c>
      <c r="I45" s="104">
        <v>1400826</v>
      </c>
      <c r="J45" s="104">
        <v>3533561</v>
      </c>
      <c r="K45" s="104">
        <v>4057076</v>
      </c>
      <c r="L45" s="104">
        <v>3231260</v>
      </c>
      <c r="M45" s="104">
        <v>3231260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3231260</v>
      </c>
      <c r="W45" s="104">
        <v>13158000</v>
      </c>
      <c r="X45" s="104">
        <v>-9926740</v>
      </c>
      <c r="Y45" s="105">
        <v>-75.44</v>
      </c>
      <c r="Z45" s="106">
        <v>5041000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8136154</v>
      </c>
      <c r="C49" s="56">
        <v>0</v>
      </c>
      <c r="D49" s="133">
        <v>4699004</v>
      </c>
      <c r="E49" s="58">
        <v>2973478</v>
      </c>
      <c r="F49" s="58">
        <v>0</v>
      </c>
      <c r="G49" s="58">
        <v>0</v>
      </c>
      <c r="H49" s="58">
        <v>0</v>
      </c>
      <c r="I49" s="58">
        <v>2323659</v>
      </c>
      <c r="J49" s="58">
        <v>0</v>
      </c>
      <c r="K49" s="58">
        <v>0</v>
      </c>
      <c r="L49" s="58">
        <v>0</v>
      </c>
      <c r="M49" s="58">
        <v>2135119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2157802</v>
      </c>
      <c r="W49" s="58">
        <v>1891810</v>
      </c>
      <c r="X49" s="58">
        <v>30764609</v>
      </c>
      <c r="Y49" s="58">
        <v>55081635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665879</v>
      </c>
      <c r="C51" s="56">
        <v>0</v>
      </c>
      <c r="D51" s="133">
        <v>65</v>
      </c>
      <c r="E51" s="58">
        <v>1983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667927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97.45019556765834</v>
      </c>
      <c r="C58" s="5">
        <f>IF(C67=0,0,+(C76/C67)*100)</f>
        <v>0</v>
      </c>
      <c r="D58" s="6">
        <f aca="true" t="shared" si="6" ref="D58:Z58">IF(D67=0,0,+(D76/D67)*100)</f>
        <v>98.04725844902539</v>
      </c>
      <c r="E58" s="7">
        <f t="shared" si="6"/>
        <v>98.04239661407118</v>
      </c>
      <c r="F58" s="7">
        <f t="shared" si="6"/>
        <v>84.98659506822702</v>
      </c>
      <c r="G58" s="7">
        <f t="shared" si="6"/>
        <v>107.57597015687938</v>
      </c>
      <c r="H58" s="7">
        <f t="shared" si="6"/>
        <v>115.32186313379529</v>
      </c>
      <c r="I58" s="7">
        <f t="shared" si="6"/>
        <v>101.55752188993795</v>
      </c>
      <c r="J58" s="7">
        <f t="shared" si="6"/>
        <v>105.52638029362042</v>
      </c>
      <c r="K58" s="7">
        <f t="shared" si="6"/>
        <v>112.8377344211094</v>
      </c>
      <c r="L58" s="7">
        <f t="shared" si="6"/>
        <v>85.48070798769328</v>
      </c>
      <c r="M58" s="7">
        <f t="shared" si="6"/>
        <v>100.40765876305593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100.99899505306279</v>
      </c>
      <c r="W58" s="7">
        <f t="shared" si="6"/>
        <v>96.95030768812478</v>
      </c>
      <c r="X58" s="7">
        <f t="shared" si="6"/>
        <v>0</v>
      </c>
      <c r="Y58" s="7">
        <f t="shared" si="6"/>
        <v>0</v>
      </c>
      <c r="Z58" s="8">
        <f t="shared" si="6"/>
        <v>98.04239661407118</v>
      </c>
    </row>
    <row r="59" spans="1:26" ht="13.5">
      <c r="A59" s="36" t="s">
        <v>31</v>
      </c>
      <c r="B59" s="9">
        <f aca="true" t="shared" si="7" ref="B59:Z66">IF(B68=0,0,+(B77/B68)*100)</f>
        <v>361.9835060755925</v>
      </c>
      <c r="C59" s="9">
        <f t="shared" si="7"/>
        <v>0</v>
      </c>
      <c r="D59" s="2">
        <f t="shared" si="7"/>
        <v>97.99662240471538</v>
      </c>
      <c r="E59" s="10">
        <f t="shared" si="7"/>
        <v>97.99780581459133</v>
      </c>
      <c r="F59" s="10">
        <f t="shared" si="7"/>
        <v>47.67931836331207</v>
      </c>
      <c r="G59" s="10">
        <f t="shared" si="7"/>
        <v>200.11236958747247</v>
      </c>
      <c r="H59" s="10">
        <f t="shared" si="7"/>
        <v>136.80179305312942</v>
      </c>
      <c r="I59" s="10">
        <f t="shared" si="7"/>
        <v>97.56791263131754</v>
      </c>
      <c r="J59" s="10">
        <f t="shared" si="7"/>
        <v>95.82847773458818</v>
      </c>
      <c r="K59" s="10">
        <f t="shared" si="7"/>
        <v>109.08330401076134</v>
      </c>
      <c r="L59" s="10">
        <f t="shared" si="7"/>
        <v>76.33745642873434</v>
      </c>
      <c r="M59" s="10">
        <f t="shared" si="7"/>
        <v>92.40692383972792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95.21492523306908</v>
      </c>
      <c r="W59" s="10">
        <f t="shared" si="7"/>
        <v>88.91936368623149</v>
      </c>
      <c r="X59" s="10">
        <f t="shared" si="7"/>
        <v>0</v>
      </c>
      <c r="Y59" s="10">
        <f t="shared" si="7"/>
        <v>0</v>
      </c>
      <c r="Z59" s="11">
        <f t="shared" si="7"/>
        <v>97.99780581459133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98.00312319401921</v>
      </c>
      <c r="E60" s="13">
        <f t="shared" si="7"/>
        <v>97.99493645119018</v>
      </c>
      <c r="F60" s="13">
        <f t="shared" si="7"/>
        <v>116.31906931410202</v>
      </c>
      <c r="G60" s="13">
        <f t="shared" si="7"/>
        <v>88.46808513502327</v>
      </c>
      <c r="H60" s="13">
        <f t="shared" si="7"/>
        <v>112.14232001410629</v>
      </c>
      <c r="I60" s="13">
        <f t="shared" si="7"/>
        <v>104.28306065364595</v>
      </c>
      <c r="J60" s="13">
        <f t="shared" si="7"/>
        <v>112.00462965897017</v>
      </c>
      <c r="K60" s="13">
        <f t="shared" si="7"/>
        <v>116.95562767563908</v>
      </c>
      <c r="L60" s="13">
        <f t="shared" si="7"/>
        <v>90.7053139781119</v>
      </c>
      <c r="M60" s="13">
        <f t="shared" si="7"/>
        <v>105.77780865499327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105.01911606679421</v>
      </c>
      <c r="W60" s="13">
        <f t="shared" si="7"/>
        <v>102.16409460439435</v>
      </c>
      <c r="X60" s="13">
        <f t="shared" si="7"/>
        <v>0</v>
      </c>
      <c r="Y60" s="13">
        <f t="shared" si="7"/>
        <v>0</v>
      </c>
      <c r="Z60" s="14">
        <f t="shared" si="7"/>
        <v>97.99493645119018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97.99447239742045</v>
      </c>
      <c r="F61" s="13">
        <f t="shared" si="7"/>
        <v>107.5732312368423</v>
      </c>
      <c r="G61" s="13">
        <f t="shared" si="7"/>
        <v>96.25841343686102</v>
      </c>
      <c r="H61" s="13">
        <f t="shared" si="7"/>
        <v>106.92073656299357</v>
      </c>
      <c r="I61" s="13">
        <f t="shared" si="7"/>
        <v>103.34931950523767</v>
      </c>
      <c r="J61" s="13">
        <f t="shared" si="7"/>
        <v>120.27190975339424</v>
      </c>
      <c r="K61" s="13">
        <f t="shared" si="7"/>
        <v>106.99815139961812</v>
      </c>
      <c r="L61" s="13">
        <f t="shared" si="7"/>
        <v>92.59405727721158</v>
      </c>
      <c r="M61" s="13">
        <f t="shared" si="7"/>
        <v>106.45167458675921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104.85435764737943</v>
      </c>
      <c r="W61" s="13">
        <f t="shared" si="7"/>
        <v>101.32520728509672</v>
      </c>
      <c r="X61" s="13">
        <f t="shared" si="7"/>
        <v>0</v>
      </c>
      <c r="Y61" s="13">
        <f t="shared" si="7"/>
        <v>0</v>
      </c>
      <c r="Z61" s="14">
        <f t="shared" si="7"/>
        <v>97.99447239742045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98.00015562991207</v>
      </c>
      <c r="F62" s="13">
        <f t="shared" si="7"/>
        <v>104.123017954913</v>
      </c>
      <c r="G62" s="13">
        <f t="shared" si="7"/>
        <v>85.85784994931825</v>
      </c>
      <c r="H62" s="13">
        <f t="shared" si="7"/>
        <v>112.01154714549584</v>
      </c>
      <c r="I62" s="13">
        <f t="shared" si="7"/>
        <v>99.6739522929544</v>
      </c>
      <c r="J62" s="13">
        <f t="shared" si="7"/>
        <v>78.86571906232905</v>
      </c>
      <c r="K62" s="13">
        <f t="shared" si="7"/>
        <v>119.0175443760855</v>
      </c>
      <c r="L62" s="13">
        <f t="shared" si="7"/>
        <v>58.39106868949872</v>
      </c>
      <c r="M62" s="13">
        <f t="shared" si="7"/>
        <v>79.45618091798323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88.65466596556828</v>
      </c>
      <c r="W62" s="13">
        <f t="shared" si="7"/>
        <v>79.96264882110341</v>
      </c>
      <c r="X62" s="13">
        <f t="shared" si="7"/>
        <v>0</v>
      </c>
      <c r="Y62" s="13">
        <f t="shared" si="7"/>
        <v>0</v>
      </c>
      <c r="Z62" s="14">
        <f t="shared" si="7"/>
        <v>98.00015562991207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97.95520934761441</v>
      </c>
      <c r="F63" s="13">
        <f t="shared" si="7"/>
        <v>0</v>
      </c>
      <c r="G63" s="13">
        <f t="shared" si="7"/>
        <v>42.17786617024279</v>
      </c>
      <c r="H63" s="13">
        <f t="shared" si="7"/>
        <v>81.28734065094308</v>
      </c>
      <c r="I63" s="13">
        <f t="shared" si="7"/>
        <v>80.50344911049255</v>
      </c>
      <c r="J63" s="13">
        <f t="shared" si="7"/>
        <v>70.69958279649057</v>
      </c>
      <c r="K63" s="13">
        <f t="shared" si="7"/>
        <v>369.84727994782793</v>
      </c>
      <c r="L63" s="13">
        <f t="shared" si="7"/>
        <v>79.19844081114944</v>
      </c>
      <c r="M63" s="13">
        <f t="shared" si="7"/>
        <v>99.34312978363872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88.76672572982113</v>
      </c>
      <c r="W63" s="13">
        <f t="shared" si="7"/>
        <v>95.11197663096397</v>
      </c>
      <c r="X63" s="13">
        <f t="shared" si="7"/>
        <v>0</v>
      </c>
      <c r="Y63" s="13">
        <f t="shared" si="7"/>
        <v>0</v>
      </c>
      <c r="Z63" s="14">
        <f t="shared" si="7"/>
        <v>97.95520934761441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98.0100695276912</v>
      </c>
      <c r="F64" s="13">
        <f t="shared" si="7"/>
        <v>74.09485542448554</v>
      </c>
      <c r="G64" s="13">
        <f t="shared" si="7"/>
        <v>78.0254232600705</v>
      </c>
      <c r="H64" s="13">
        <f t="shared" si="7"/>
        <v>70.79447217515633</v>
      </c>
      <c r="I64" s="13">
        <f t="shared" si="7"/>
        <v>74.31987789048196</v>
      </c>
      <c r="J64" s="13">
        <f t="shared" si="7"/>
        <v>82.52089001636345</v>
      </c>
      <c r="K64" s="13">
        <f t="shared" si="7"/>
        <v>70.3549927850992</v>
      </c>
      <c r="L64" s="13">
        <f t="shared" si="7"/>
        <v>68.10154122465667</v>
      </c>
      <c r="M64" s="13">
        <f t="shared" si="7"/>
        <v>73.68607919923303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73.99663954685678</v>
      </c>
      <c r="W64" s="13">
        <f t="shared" si="7"/>
        <v>85.59098537520978</v>
      </c>
      <c r="X64" s="13">
        <f t="shared" si="7"/>
        <v>0</v>
      </c>
      <c r="Y64" s="13">
        <f t="shared" si="7"/>
        <v>0</v>
      </c>
      <c r="Z64" s="14">
        <f t="shared" si="7"/>
        <v>98.0100695276912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100.03891050583658</v>
      </c>
      <c r="E66" s="16">
        <f t="shared" si="7"/>
        <v>100</v>
      </c>
      <c r="F66" s="16">
        <f t="shared" si="7"/>
        <v>22.489264065237276</v>
      </c>
      <c r="G66" s="16">
        <f t="shared" si="7"/>
        <v>-114.97662641215427</v>
      </c>
      <c r="H66" s="16">
        <f t="shared" si="7"/>
        <v>35.315254141379846</v>
      </c>
      <c r="I66" s="16">
        <f t="shared" si="7"/>
        <v>45.83905487666542</v>
      </c>
      <c r="J66" s="16">
        <f t="shared" si="7"/>
        <v>26.180242334711068</v>
      </c>
      <c r="K66" s="16">
        <f t="shared" si="7"/>
        <v>28.653895085026083</v>
      </c>
      <c r="L66" s="16">
        <f t="shared" si="7"/>
        <v>22.591808401282677</v>
      </c>
      <c r="M66" s="16">
        <f t="shared" si="7"/>
        <v>25.584382897189055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33.25232712044611</v>
      </c>
      <c r="W66" s="16">
        <f t="shared" si="7"/>
        <v>28.638132295719842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100776121</v>
      </c>
      <c r="C67" s="23"/>
      <c r="D67" s="24">
        <v>114096000</v>
      </c>
      <c r="E67" s="25">
        <v>110339000</v>
      </c>
      <c r="F67" s="25">
        <v>10113442</v>
      </c>
      <c r="G67" s="25">
        <v>8788089</v>
      </c>
      <c r="H67" s="25">
        <v>8333014</v>
      </c>
      <c r="I67" s="25">
        <v>27234545</v>
      </c>
      <c r="J67" s="25">
        <v>9489394</v>
      </c>
      <c r="K67" s="25">
        <v>7082340</v>
      </c>
      <c r="L67" s="25">
        <v>9151741</v>
      </c>
      <c r="M67" s="25">
        <v>25723475</v>
      </c>
      <c r="N67" s="25"/>
      <c r="O67" s="25"/>
      <c r="P67" s="25"/>
      <c r="Q67" s="25"/>
      <c r="R67" s="25"/>
      <c r="S67" s="25"/>
      <c r="T67" s="25"/>
      <c r="U67" s="25"/>
      <c r="V67" s="25">
        <v>52958020</v>
      </c>
      <c r="W67" s="25">
        <v>55169500</v>
      </c>
      <c r="X67" s="25"/>
      <c r="Y67" s="24"/>
      <c r="Z67" s="26">
        <v>110339000</v>
      </c>
    </row>
    <row r="68" spans="1:26" ht="13.5" hidden="1">
      <c r="A68" s="36" t="s">
        <v>31</v>
      </c>
      <c r="B68" s="18">
        <v>27130111</v>
      </c>
      <c r="C68" s="18"/>
      <c r="D68" s="19">
        <v>30199000</v>
      </c>
      <c r="E68" s="20">
        <v>29168000</v>
      </c>
      <c r="F68" s="20">
        <v>4263855</v>
      </c>
      <c r="G68" s="20">
        <v>1410524</v>
      </c>
      <c r="H68" s="20">
        <v>1735141</v>
      </c>
      <c r="I68" s="20">
        <v>7409520</v>
      </c>
      <c r="J68" s="20">
        <v>2449921</v>
      </c>
      <c r="K68" s="20">
        <v>1588651</v>
      </c>
      <c r="L68" s="20">
        <v>2170295</v>
      </c>
      <c r="M68" s="20">
        <v>6208867</v>
      </c>
      <c r="N68" s="20"/>
      <c r="O68" s="20"/>
      <c r="P68" s="20"/>
      <c r="Q68" s="20"/>
      <c r="R68" s="20"/>
      <c r="S68" s="20"/>
      <c r="T68" s="20"/>
      <c r="U68" s="20"/>
      <c r="V68" s="20">
        <v>13618387</v>
      </c>
      <c r="W68" s="20">
        <v>14584000</v>
      </c>
      <c r="X68" s="20"/>
      <c r="Y68" s="19"/>
      <c r="Z68" s="22">
        <v>29168000</v>
      </c>
    </row>
    <row r="69" spans="1:26" ht="13.5" hidden="1">
      <c r="A69" s="37" t="s">
        <v>32</v>
      </c>
      <c r="B69" s="18">
        <v>70934330</v>
      </c>
      <c r="C69" s="18"/>
      <c r="D69" s="19">
        <v>81327000</v>
      </c>
      <c r="E69" s="20">
        <v>78601000</v>
      </c>
      <c r="F69" s="20">
        <v>5591575</v>
      </c>
      <c r="G69" s="20">
        <v>7428905</v>
      </c>
      <c r="H69" s="20">
        <v>6385806</v>
      </c>
      <c r="I69" s="20">
        <v>19406286</v>
      </c>
      <c r="J69" s="20">
        <v>6784949</v>
      </c>
      <c r="K69" s="20">
        <v>5305041</v>
      </c>
      <c r="L69" s="20">
        <v>6737269</v>
      </c>
      <c r="M69" s="20">
        <v>18827259</v>
      </c>
      <c r="N69" s="20"/>
      <c r="O69" s="20"/>
      <c r="P69" s="20"/>
      <c r="Q69" s="20"/>
      <c r="R69" s="20"/>
      <c r="S69" s="20"/>
      <c r="T69" s="20"/>
      <c r="U69" s="20"/>
      <c r="V69" s="20">
        <v>38233545</v>
      </c>
      <c r="W69" s="20">
        <v>39300500</v>
      </c>
      <c r="X69" s="20"/>
      <c r="Y69" s="19"/>
      <c r="Z69" s="22">
        <v>78601000</v>
      </c>
    </row>
    <row r="70" spans="1:26" ht="13.5" hidden="1">
      <c r="A70" s="38" t="s">
        <v>113</v>
      </c>
      <c r="B70" s="18"/>
      <c r="C70" s="18"/>
      <c r="D70" s="19"/>
      <c r="E70" s="20">
        <v>56444000</v>
      </c>
      <c r="F70" s="20">
        <v>4321141</v>
      </c>
      <c r="G70" s="20">
        <v>4967946</v>
      </c>
      <c r="H70" s="20">
        <v>4753049</v>
      </c>
      <c r="I70" s="20">
        <v>14042136</v>
      </c>
      <c r="J70" s="20">
        <v>4482296</v>
      </c>
      <c r="K70" s="20">
        <v>4116087</v>
      </c>
      <c r="L70" s="20">
        <v>4632523</v>
      </c>
      <c r="M70" s="20">
        <v>13230906</v>
      </c>
      <c r="N70" s="20"/>
      <c r="O70" s="20"/>
      <c r="P70" s="20"/>
      <c r="Q70" s="20"/>
      <c r="R70" s="20"/>
      <c r="S70" s="20"/>
      <c r="T70" s="20"/>
      <c r="U70" s="20"/>
      <c r="V70" s="20">
        <v>27273042</v>
      </c>
      <c r="W70" s="20">
        <v>28222000</v>
      </c>
      <c r="X70" s="20"/>
      <c r="Y70" s="19"/>
      <c r="Z70" s="22">
        <v>56444000</v>
      </c>
    </row>
    <row r="71" spans="1:26" ht="13.5" hidden="1">
      <c r="A71" s="38" t="s">
        <v>114</v>
      </c>
      <c r="B71" s="18"/>
      <c r="C71" s="18"/>
      <c r="D71" s="19"/>
      <c r="E71" s="20">
        <v>12851000</v>
      </c>
      <c r="F71" s="20">
        <v>878701</v>
      </c>
      <c r="G71" s="20">
        <v>978656</v>
      </c>
      <c r="H71" s="20">
        <v>779067</v>
      </c>
      <c r="I71" s="20">
        <v>2636424</v>
      </c>
      <c r="J71" s="20">
        <v>1237577</v>
      </c>
      <c r="K71" s="20">
        <v>679420</v>
      </c>
      <c r="L71" s="20">
        <v>1241296</v>
      </c>
      <c r="M71" s="20">
        <v>3158293</v>
      </c>
      <c r="N71" s="20"/>
      <c r="O71" s="20"/>
      <c r="P71" s="20"/>
      <c r="Q71" s="20"/>
      <c r="R71" s="20"/>
      <c r="S71" s="20"/>
      <c r="T71" s="20"/>
      <c r="U71" s="20"/>
      <c r="V71" s="20">
        <v>5794717</v>
      </c>
      <c r="W71" s="20">
        <v>6425500</v>
      </c>
      <c r="X71" s="20"/>
      <c r="Y71" s="19"/>
      <c r="Z71" s="22">
        <v>12851000</v>
      </c>
    </row>
    <row r="72" spans="1:26" ht="13.5" hidden="1">
      <c r="A72" s="38" t="s">
        <v>115</v>
      </c>
      <c r="B72" s="18"/>
      <c r="C72" s="18"/>
      <c r="D72" s="19"/>
      <c r="E72" s="20">
        <v>5135000</v>
      </c>
      <c r="F72" s="20"/>
      <c r="G72" s="20">
        <v>1084557</v>
      </c>
      <c r="H72" s="20">
        <v>460624</v>
      </c>
      <c r="I72" s="20">
        <v>1545181</v>
      </c>
      <c r="J72" s="20">
        <v>651960</v>
      </c>
      <c r="K72" s="20">
        <v>102737</v>
      </c>
      <c r="L72" s="20">
        <v>452543</v>
      </c>
      <c r="M72" s="20">
        <v>1207240</v>
      </c>
      <c r="N72" s="20"/>
      <c r="O72" s="20"/>
      <c r="P72" s="20"/>
      <c r="Q72" s="20"/>
      <c r="R72" s="20"/>
      <c r="S72" s="20"/>
      <c r="T72" s="20"/>
      <c r="U72" s="20"/>
      <c r="V72" s="20">
        <v>2752421</v>
      </c>
      <c r="W72" s="20">
        <v>2567500</v>
      </c>
      <c r="X72" s="20"/>
      <c r="Y72" s="19"/>
      <c r="Z72" s="22">
        <v>5135000</v>
      </c>
    </row>
    <row r="73" spans="1:26" ht="13.5" hidden="1">
      <c r="A73" s="38" t="s">
        <v>116</v>
      </c>
      <c r="B73" s="18"/>
      <c r="C73" s="18"/>
      <c r="D73" s="19"/>
      <c r="E73" s="20">
        <v>4171000</v>
      </c>
      <c r="F73" s="20">
        <v>391733</v>
      </c>
      <c r="G73" s="20">
        <v>397746</v>
      </c>
      <c r="H73" s="20">
        <v>393066</v>
      </c>
      <c r="I73" s="20">
        <v>1182545</v>
      </c>
      <c r="J73" s="20">
        <v>413116</v>
      </c>
      <c r="K73" s="20">
        <v>406797</v>
      </c>
      <c r="L73" s="20">
        <v>410907</v>
      </c>
      <c r="M73" s="20">
        <v>1230820</v>
      </c>
      <c r="N73" s="20"/>
      <c r="O73" s="20"/>
      <c r="P73" s="20"/>
      <c r="Q73" s="20"/>
      <c r="R73" s="20"/>
      <c r="S73" s="20"/>
      <c r="T73" s="20"/>
      <c r="U73" s="20"/>
      <c r="V73" s="20">
        <v>2413365</v>
      </c>
      <c r="W73" s="20">
        <v>2085500</v>
      </c>
      <c r="X73" s="20"/>
      <c r="Y73" s="19"/>
      <c r="Z73" s="22">
        <v>4171000</v>
      </c>
    </row>
    <row r="74" spans="1:26" ht="13.5" hidden="1">
      <c r="A74" s="38" t="s">
        <v>117</v>
      </c>
      <c r="B74" s="18">
        <v>70934330</v>
      </c>
      <c r="C74" s="18"/>
      <c r="D74" s="19">
        <v>81327000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2711680</v>
      </c>
      <c r="C75" s="27"/>
      <c r="D75" s="28">
        <v>2570000</v>
      </c>
      <c r="E75" s="29">
        <v>2570000</v>
      </c>
      <c r="F75" s="29">
        <v>258012</v>
      </c>
      <c r="G75" s="29">
        <v>-51340</v>
      </c>
      <c r="H75" s="29">
        <v>212067</v>
      </c>
      <c r="I75" s="29">
        <v>418739</v>
      </c>
      <c r="J75" s="29">
        <v>254524</v>
      </c>
      <c r="K75" s="29">
        <v>188648</v>
      </c>
      <c r="L75" s="29">
        <v>244177</v>
      </c>
      <c r="M75" s="29">
        <v>687349</v>
      </c>
      <c r="N75" s="29"/>
      <c r="O75" s="29"/>
      <c r="P75" s="29"/>
      <c r="Q75" s="29"/>
      <c r="R75" s="29"/>
      <c r="S75" s="29"/>
      <c r="T75" s="29"/>
      <c r="U75" s="29"/>
      <c r="V75" s="29">
        <v>1106088</v>
      </c>
      <c r="W75" s="29">
        <v>1285000</v>
      </c>
      <c r="X75" s="29"/>
      <c r="Y75" s="28"/>
      <c r="Z75" s="30">
        <v>2570000</v>
      </c>
    </row>
    <row r="76" spans="1:26" ht="13.5" hidden="1">
      <c r="A76" s="41" t="s">
        <v>120</v>
      </c>
      <c r="B76" s="31">
        <v>98206527</v>
      </c>
      <c r="C76" s="31"/>
      <c r="D76" s="32">
        <v>111868000</v>
      </c>
      <c r="E76" s="33">
        <v>108179000</v>
      </c>
      <c r="F76" s="33">
        <v>8595070</v>
      </c>
      <c r="G76" s="33">
        <v>9453872</v>
      </c>
      <c r="H76" s="33">
        <v>9609787</v>
      </c>
      <c r="I76" s="33">
        <v>27658729</v>
      </c>
      <c r="J76" s="33">
        <v>10013814</v>
      </c>
      <c r="K76" s="33">
        <v>7991552</v>
      </c>
      <c r="L76" s="33">
        <v>7822973</v>
      </c>
      <c r="M76" s="33">
        <v>25828339</v>
      </c>
      <c r="N76" s="33"/>
      <c r="O76" s="33"/>
      <c r="P76" s="33"/>
      <c r="Q76" s="33"/>
      <c r="R76" s="33"/>
      <c r="S76" s="33"/>
      <c r="T76" s="33"/>
      <c r="U76" s="33"/>
      <c r="V76" s="33">
        <v>53487068</v>
      </c>
      <c r="W76" s="33">
        <v>53487000</v>
      </c>
      <c r="X76" s="33"/>
      <c r="Y76" s="32"/>
      <c r="Z76" s="34">
        <v>108179000</v>
      </c>
    </row>
    <row r="77" spans="1:26" ht="13.5" hidden="1">
      <c r="A77" s="36" t="s">
        <v>31</v>
      </c>
      <c r="B77" s="18">
        <v>98206527</v>
      </c>
      <c r="C77" s="18"/>
      <c r="D77" s="19">
        <v>29594000</v>
      </c>
      <c r="E77" s="20">
        <v>28584000</v>
      </c>
      <c r="F77" s="20">
        <v>2032977</v>
      </c>
      <c r="G77" s="20">
        <v>2822633</v>
      </c>
      <c r="H77" s="20">
        <v>2373704</v>
      </c>
      <c r="I77" s="20">
        <v>7229314</v>
      </c>
      <c r="J77" s="20">
        <v>2347722</v>
      </c>
      <c r="K77" s="20">
        <v>1732953</v>
      </c>
      <c r="L77" s="20">
        <v>1656748</v>
      </c>
      <c r="M77" s="20">
        <v>5737423</v>
      </c>
      <c r="N77" s="20"/>
      <c r="O77" s="20"/>
      <c r="P77" s="20"/>
      <c r="Q77" s="20"/>
      <c r="R77" s="20"/>
      <c r="S77" s="20"/>
      <c r="T77" s="20"/>
      <c r="U77" s="20"/>
      <c r="V77" s="20">
        <v>12966737</v>
      </c>
      <c r="W77" s="20">
        <v>12968000</v>
      </c>
      <c r="X77" s="20"/>
      <c r="Y77" s="19"/>
      <c r="Z77" s="22">
        <v>28584000</v>
      </c>
    </row>
    <row r="78" spans="1:26" ht="13.5" hidden="1">
      <c r="A78" s="37" t="s">
        <v>32</v>
      </c>
      <c r="B78" s="18"/>
      <c r="C78" s="18"/>
      <c r="D78" s="19">
        <v>79703000</v>
      </c>
      <c r="E78" s="20">
        <v>77025000</v>
      </c>
      <c r="F78" s="20">
        <v>6504068</v>
      </c>
      <c r="G78" s="20">
        <v>6572210</v>
      </c>
      <c r="H78" s="20">
        <v>7161191</v>
      </c>
      <c r="I78" s="20">
        <v>20237469</v>
      </c>
      <c r="J78" s="20">
        <v>7599457</v>
      </c>
      <c r="K78" s="20">
        <v>6204544</v>
      </c>
      <c r="L78" s="20">
        <v>6111061</v>
      </c>
      <c r="M78" s="20">
        <v>19915062</v>
      </c>
      <c r="N78" s="20"/>
      <c r="O78" s="20"/>
      <c r="P78" s="20"/>
      <c r="Q78" s="20"/>
      <c r="R78" s="20"/>
      <c r="S78" s="20"/>
      <c r="T78" s="20"/>
      <c r="U78" s="20"/>
      <c r="V78" s="20">
        <v>40152531</v>
      </c>
      <c r="W78" s="20">
        <v>40151000</v>
      </c>
      <c r="X78" s="20"/>
      <c r="Y78" s="19"/>
      <c r="Z78" s="22">
        <v>77025000</v>
      </c>
    </row>
    <row r="79" spans="1:26" ht="13.5" hidden="1">
      <c r="A79" s="38" t="s">
        <v>113</v>
      </c>
      <c r="B79" s="18"/>
      <c r="C79" s="18"/>
      <c r="D79" s="19">
        <v>55303000</v>
      </c>
      <c r="E79" s="20">
        <v>55312000</v>
      </c>
      <c r="F79" s="20">
        <v>4648391</v>
      </c>
      <c r="G79" s="20">
        <v>4782066</v>
      </c>
      <c r="H79" s="20">
        <v>5081995</v>
      </c>
      <c r="I79" s="20">
        <v>14512452</v>
      </c>
      <c r="J79" s="20">
        <v>5390943</v>
      </c>
      <c r="K79" s="20">
        <v>4404137</v>
      </c>
      <c r="L79" s="20">
        <v>4289441</v>
      </c>
      <c r="M79" s="20">
        <v>14084521</v>
      </c>
      <c r="N79" s="20"/>
      <c r="O79" s="20"/>
      <c r="P79" s="20"/>
      <c r="Q79" s="20"/>
      <c r="R79" s="20"/>
      <c r="S79" s="20"/>
      <c r="T79" s="20"/>
      <c r="U79" s="20"/>
      <c r="V79" s="20">
        <v>28596973</v>
      </c>
      <c r="W79" s="20">
        <v>28596000</v>
      </c>
      <c r="X79" s="20"/>
      <c r="Y79" s="19"/>
      <c r="Z79" s="22">
        <v>55312000</v>
      </c>
    </row>
    <row r="80" spans="1:26" ht="13.5" hidden="1">
      <c r="A80" s="38" t="s">
        <v>114</v>
      </c>
      <c r="B80" s="18"/>
      <c r="C80" s="18"/>
      <c r="D80" s="19">
        <v>15402000</v>
      </c>
      <c r="E80" s="20">
        <v>12594000</v>
      </c>
      <c r="F80" s="20">
        <v>914930</v>
      </c>
      <c r="G80" s="20">
        <v>840253</v>
      </c>
      <c r="H80" s="20">
        <v>872645</v>
      </c>
      <c r="I80" s="20">
        <v>2627828</v>
      </c>
      <c r="J80" s="20">
        <v>976024</v>
      </c>
      <c r="K80" s="20">
        <v>808629</v>
      </c>
      <c r="L80" s="20">
        <v>724806</v>
      </c>
      <c r="M80" s="20">
        <v>2509459</v>
      </c>
      <c r="N80" s="20"/>
      <c r="O80" s="20"/>
      <c r="P80" s="20"/>
      <c r="Q80" s="20"/>
      <c r="R80" s="20"/>
      <c r="S80" s="20"/>
      <c r="T80" s="20"/>
      <c r="U80" s="20"/>
      <c r="V80" s="20">
        <v>5137287</v>
      </c>
      <c r="W80" s="20">
        <v>5138000</v>
      </c>
      <c r="X80" s="20"/>
      <c r="Y80" s="19"/>
      <c r="Z80" s="22">
        <v>12594000</v>
      </c>
    </row>
    <row r="81" spans="1:26" ht="13.5" hidden="1">
      <c r="A81" s="38" t="s">
        <v>115</v>
      </c>
      <c r="B81" s="18"/>
      <c r="C81" s="18"/>
      <c r="D81" s="19">
        <v>4910000</v>
      </c>
      <c r="E81" s="20">
        <v>5030000</v>
      </c>
      <c r="F81" s="20">
        <v>412052</v>
      </c>
      <c r="G81" s="20">
        <v>457443</v>
      </c>
      <c r="H81" s="20">
        <v>374429</v>
      </c>
      <c r="I81" s="20">
        <v>1243924</v>
      </c>
      <c r="J81" s="20">
        <v>460933</v>
      </c>
      <c r="K81" s="20">
        <v>379970</v>
      </c>
      <c r="L81" s="20">
        <v>358407</v>
      </c>
      <c r="M81" s="20">
        <v>1199310</v>
      </c>
      <c r="N81" s="20"/>
      <c r="O81" s="20"/>
      <c r="P81" s="20"/>
      <c r="Q81" s="20"/>
      <c r="R81" s="20"/>
      <c r="S81" s="20"/>
      <c r="T81" s="20"/>
      <c r="U81" s="20"/>
      <c r="V81" s="20">
        <v>2443234</v>
      </c>
      <c r="W81" s="20">
        <v>2442000</v>
      </c>
      <c r="X81" s="20"/>
      <c r="Y81" s="19"/>
      <c r="Z81" s="22">
        <v>5030000</v>
      </c>
    </row>
    <row r="82" spans="1:26" ht="13.5" hidden="1">
      <c r="A82" s="38" t="s">
        <v>116</v>
      </c>
      <c r="B82" s="18"/>
      <c r="C82" s="18"/>
      <c r="D82" s="19">
        <v>4088000</v>
      </c>
      <c r="E82" s="20">
        <v>4088000</v>
      </c>
      <c r="F82" s="20">
        <v>290254</v>
      </c>
      <c r="G82" s="20">
        <v>310343</v>
      </c>
      <c r="H82" s="20">
        <v>278269</v>
      </c>
      <c r="I82" s="20">
        <v>878866</v>
      </c>
      <c r="J82" s="20">
        <v>340907</v>
      </c>
      <c r="K82" s="20">
        <v>286202</v>
      </c>
      <c r="L82" s="20">
        <v>279834</v>
      </c>
      <c r="M82" s="20">
        <v>906943</v>
      </c>
      <c r="N82" s="20"/>
      <c r="O82" s="20"/>
      <c r="P82" s="20"/>
      <c r="Q82" s="20"/>
      <c r="R82" s="20"/>
      <c r="S82" s="20"/>
      <c r="T82" s="20"/>
      <c r="U82" s="20"/>
      <c r="V82" s="20">
        <v>1785809</v>
      </c>
      <c r="W82" s="20">
        <v>1785000</v>
      </c>
      <c r="X82" s="20"/>
      <c r="Y82" s="19"/>
      <c r="Z82" s="22">
        <v>4088000</v>
      </c>
    </row>
    <row r="83" spans="1:26" ht="13.5" hidden="1">
      <c r="A83" s="38" t="s">
        <v>117</v>
      </c>
      <c r="B83" s="18"/>
      <c r="C83" s="18"/>
      <c r="D83" s="19"/>
      <c r="E83" s="20">
        <v>1000</v>
      </c>
      <c r="F83" s="20">
        <v>238441</v>
      </c>
      <c r="G83" s="20">
        <v>182105</v>
      </c>
      <c r="H83" s="20">
        <v>553853</v>
      </c>
      <c r="I83" s="20">
        <v>974399</v>
      </c>
      <c r="J83" s="20">
        <v>430650</v>
      </c>
      <c r="K83" s="20">
        <v>325606</v>
      </c>
      <c r="L83" s="20">
        <v>458573</v>
      </c>
      <c r="M83" s="20">
        <v>1214829</v>
      </c>
      <c r="N83" s="20"/>
      <c r="O83" s="20"/>
      <c r="P83" s="20"/>
      <c r="Q83" s="20"/>
      <c r="R83" s="20"/>
      <c r="S83" s="20"/>
      <c r="T83" s="20"/>
      <c r="U83" s="20"/>
      <c r="V83" s="20">
        <v>2189228</v>
      </c>
      <c r="W83" s="20">
        <v>2190000</v>
      </c>
      <c r="X83" s="20"/>
      <c r="Y83" s="19"/>
      <c r="Z83" s="22">
        <v>1000</v>
      </c>
    </row>
    <row r="84" spans="1:26" ht="13.5" hidden="1">
      <c r="A84" s="39" t="s">
        <v>118</v>
      </c>
      <c r="B84" s="27"/>
      <c r="C84" s="27"/>
      <c r="D84" s="28">
        <v>2571000</v>
      </c>
      <c r="E84" s="29">
        <v>2570000</v>
      </c>
      <c r="F84" s="29">
        <v>58025</v>
      </c>
      <c r="G84" s="29">
        <v>59029</v>
      </c>
      <c r="H84" s="29">
        <v>74892</v>
      </c>
      <c r="I84" s="29">
        <v>191946</v>
      </c>
      <c r="J84" s="29">
        <v>66635</v>
      </c>
      <c r="K84" s="29">
        <v>54055</v>
      </c>
      <c r="L84" s="29">
        <v>55164</v>
      </c>
      <c r="M84" s="29">
        <v>175854</v>
      </c>
      <c r="N84" s="29"/>
      <c r="O84" s="29"/>
      <c r="P84" s="29"/>
      <c r="Q84" s="29"/>
      <c r="R84" s="29"/>
      <c r="S84" s="29"/>
      <c r="T84" s="29"/>
      <c r="U84" s="29"/>
      <c r="V84" s="29">
        <v>367800</v>
      </c>
      <c r="W84" s="29">
        <v>368000</v>
      </c>
      <c r="X84" s="29"/>
      <c r="Y84" s="28"/>
      <c r="Z84" s="30">
        <v>2570000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98956</v>
      </c>
      <c r="C7" s="18">
        <v>0</v>
      </c>
      <c r="D7" s="63">
        <v>115000</v>
      </c>
      <c r="E7" s="64">
        <v>115000</v>
      </c>
      <c r="F7" s="64">
        <v>10867</v>
      </c>
      <c r="G7" s="64">
        <v>19190</v>
      </c>
      <c r="H7" s="64">
        <v>16781</v>
      </c>
      <c r="I7" s="64">
        <v>46838</v>
      </c>
      <c r="J7" s="64">
        <v>19885</v>
      </c>
      <c r="K7" s="64">
        <v>9413</v>
      </c>
      <c r="L7" s="64">
        <v>15113</v>
      </c>
      <c r="M7" s="64">
        <v>44411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91249</v>
      </c>
      <c r="W7" s="64">
        <v>57500</v>
      </c>
      <c r="X7" s="64">
        <v>33749</v>
      </c>
      <c r="Y7" s="65">
        <v>58.69</v>
      </c>
      <c r="Z7" s="66">
        <v>115000</v>
      </c>
    </row>
    <row r="8" spans="1:26" ht="13.5">
      <c r="A8" s="62" t="s">
        <v>34</v>
      </c>
      <c r="B8" s="18">
        <v>47355039</v>
      </c>
      <c r="C8" s="18">
        <v>0</v>
      </c>
      <c r="D8" s="63">
        <v>48936268</v>
      </c>
      <c r="E8" s="64">
        <v>48936268</v>
      </c>
      <c r="F8" s="64">
        <v>10032389</v>
      </c>
      <c r="G8" s="64">
        <v>7036713</v>
      </c>
      <c r="H8" s="64">
        <v>4852531</v>
      </c>
      <c r="I8" s="64">
        <v>21921633</v>
      </c>
      <c r="J8" s="64">
        <v>29237</v>
      </c>
      <c r="K8" s="64">
        <v>10200259</v>
      </c>
      <c r="L8" s="64">
        <v>15626</v>
      </c>
      <c r="M8" s="64">
        <v>10245122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32166755</v>
      </c>
      <c r="W8" s="64">
        <v>24468134</v>
      </c>
      <c r="X8" s="64">
        <v>7698621</v>
      </c>
      <c r="Y8" s="65">
        <v>31.46</v>
      </c>
      <c r="Z8" s="66">
        <v>48936268</v>
      </c>
    </row>
    <row r="9" spans="1:26" ht="13.5">
      <c r="A9" s="62" t="s">
        <v>35</v>
      </c>
      <c r="B9" s="18">
        <v>4603628</v>
      </c>
      <c r="C9" s="18">
        <v>0</v>
      </c>
      <c r="D9" s="63">
        <v>4288420</v>
      </c>
      <c r="E9" s="64">
        <v>4288420</v>
      </c>
      <c r="F9" s="64">
        <v>192435</v>
      </c>
      <c r="G9" s="64">
        <v>40031</v>
      </c>
      <c r="H9" s="64">
        <v>35139</v>
      </c>
      <c r="I9" s="64">
        <v>267605</v>
      </c>
      <c r="J9" s="64">
        <v>56447</v>
      </c>
      <c r="K9" s="64">
        <v>58540</v>
      </c>
      <c r="L9" s="64">
        <v>323635</v>
      </c>
      <c r="M9" s="64">
        <v>438622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706227</v>
      </c>
      <c r="W9" s="64">
        <v>2144210</v>
      </c>
      <c r="X9" s="64">
        <v>-1437983</v>
      </c>
      <c r="Y9" s="65">
        <v>-67.06</v>
      </c>
      <c r="Z9" s="66">
        <v>4288420</v>
      </c>
    </row>
    <row r="10" spans="1:26" ht="25.5">
      <c r="A10" s="67" t="s">
        <v>105</v>
      </c>
      <c r="B10" s="68">
        <f>SUM(B5:B9)</f>
        <v>52057623</v>
      </c>
      <c r="C10" s="68">
        <f>SUM(C5:C9)</f>
        <v>0</v>
      </c>
      <c r="D10" s="69">
        <f aca="true" t="shared" si="0" ref="D10:Z10">SUM(D5:D9)</f>
        <v>53339688</v>
      </c>
      <c r="E10" s="70">
        <f t="shared" si="0"/>
        <v>53339688</v>
      </c>
      <c r="F10" s="70">
        <f t="shared" si="0"/>
        <v>10235691</v>
      </c>
      <c r="G10" s="70">
        <f t="shared" si="0"/>
        <v>7095934</v>
      </c>
      <c r="H10" s="70">
        <f t="shared" si="0"/>
        <v>4904451</v>
      </c>
      <c r="I10" s="70">
        <f t="shared" si="0"/>
        <v>22236076</v>
      </c>
      <c r="J10" s="70">
        <f t="shared" si="0"/>
        <v>105569</v>
      </c>
      <c r="K10" s="70">
        <f t="shared" si="0"/>
        <v>10268212</v>
      </c>
      <c r="L10" s="70">
        <f t="shared" si="0"/>
        <v>354374</v>
      </c>
      <c r="M10" s="70">
        <f t="shared" si="0"/>
        <v>10728155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32964231</v>
      </c>
      <c r="W10" s="70">
        <f t="shared" si="0"/>
        <v>26669844</v>
      </c>
      <c r="X10" s="70">
        <f t="shared" si="0"/>
        <v>6294387</v>
      </c>
      <c r="Y10" s="71">
        <f>+IF(W10&lt;&gt;0,(X10/W10)*100,0)</f>
        <v>23.601139174267384</v>
      </c>
      <c r="Z10" s="72">
        <f t="shared" si="0"/>
        <v>53339688</v>
      </c>
    </row>
    <row r="11" spans="1:26" ht="13.5">
      <c r="A11" s="62" t="s">
        <v>36</v>
      </c>
      <c r="B11" s="18">
        <v>8047259</v>
      </c>
      <c r="C11" s="18">
        <v>0</v>
      </c>
      <c r="D11" s="63">
        <v>9805385</v>
      </c>
      <c r="E11" s="64">
        <v>9805385</v>
      </c>
      <c r="F11" s="64">
        <v>672675</v>
      </c>
      <c r="G11" s="64">
        <v>738272</v>
      </c>
      <c r="H11" s="64">
        <v>748637</v>
      </c>
      <c r="I11" s="64">
        <v>2159584</v>
      </c>
      <c r="J11" s="64">
        <v>737575</v>
      </c>
      <c r="K11" s="64">
        <v>747293</v>
      </c>
      <c r="L11" s="64">
        <v>1112768</v>
      </c>
      <c r="M11" s="64">
        <v>2597636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4757220</v>
      </c>
      <c r="W11" s="64">
        <v>4902693</v>
      </c>
      <c r="X11" s="64">
        <v>-145473</v>
      </c>
      <c r="Y11" s="65">
        <v>-2.97</v>
      </c>
      <c r="Z11" s="66">
        <v>9805385</v>
      </c>
    </row>
    <row r="12" spans="1:26" ht="13.5">
      <c r="A12" s="62" t="s">
        <v>37</v>
      </c>
      <c r="B12" s="18">
        <v>3214189</v>
      </c>
      <c r="C12" s="18">
        <v>0</v>
      </c>
      <c r="D12" s="63">
        <v>3160000</v>
      </c>
      <c r="E12" s="64">
        <v>3160000</v>
      </c>
      <c r="F12" s="64">
        <v>238478</v>
      </c>
      <c r="G12" s="64">
        <v>238478</v>
      </c>
      <c r="H12" s="64">
        <v>240110</v>
      </c>
      <c r="I12" s="64">
        <v>717066</v>
      </c>
      <c r="J12" s="64">
        <v>239294</v>
      </c>
      <c r="K12" s="64">
        <v>249349</v>
      </c>
      <c r="L12" s="64">
        <v>238478</v>
      </c>
      <c r="M12" s="64">
        <v>727121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1444187</v>
      </c>
      <c r="W12" s="64">
        <v>1580000</v>
      </c>
      <c r="X12" s="64">
        <v>-135813</v>
      </c>
      <c r="Y12" s="65">
        <v>-8.6</v>
      </c>
      <c r="Z12" s="66">
        <v>3160000</v>
      </c>
    </row>
    <row r="13" spans="1:26" ht="13.5">
      <c r="A13" s="62" t="s">
        <v>106</v>
      </c>
      <c r="B13" s="18">
        <v>824312</v>
      </c>
      <c r="C13" s="18">
        <v>0</v>
      </c>
      <c r="D13" s="63">
        <v>394509</v>
      </c>
      <c r="E13" s="64">
        <v>394509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197255</v>
      </c>
      <c r="X13" s="64">
        <v>-197255</v>
      </c>
      <c r="Y13" s="65">
        <v>-100</v>
      </c>
      <c r="Z13" s="66">
        <v>394509</v>
      </c>
    </row>
    <row r="14" spans="1:26" ht="13.5">
      <c r="A14" s="62" t="s">
        <v>38</v>
      </c>
      <c r="B14" s="18">
        <v>844938</v>
      </c>
      <c r="C14" s="18">
        <v>0</v>
      </c>
      <c r="D14" s="63">
        <v>886583</v>
      </c>
      <c r="E14" s="64">
        <v>886583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443292</v>
      </c>
      <c r="X14" s="64">
        <v>-443292</v>
      </c>
      <c r="Y14" s="65">
        <v>-100</v>
      </c>
      <c r="Z14" s="66">
        <v>886583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39383382</v>
      </c>
      <c r="C17" s="18">
        <v>0</v>
      </c>
      <c r="D17" s="63">
        <v>36401134</v>
      </c>
      <c r="E17" s="64">
        <v>36401134</v>
      </c>
      <c r="F17" s="64">
        <v>2307664</v>
      </c>
      <c r="G17" s="64">
        <v>3062911</v>
      </c>
      <c r="H17" s="64">
        <v>3303979</v>
      </c>
      <c r="I17" s="64">
        <v>8674554</v>
      </c>
      <c r="J17" s="64">
        <v>3761632</v>
      </c>
      <c r="K17" s="64">
        <v>3468544</v>
      </c>
      <c r="L17" s="64">
        <v>4406193</v>
      </c>
      <c r="M17" s="64">
        <v>11636369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20310923</v>
      </c>
      <c r="W17" s="64">
        <v>18200567</v>
      </c>
      <c r="X17" s="64">
        <v>2110356</v>
      </c>
      <c r="Y17" s="65">
        <v>11.6</v>
      </c>
      <c r="Z17" s="66">
        <v>36401134</v>
      </c>
    </row>
    <row r="18" spans="1:26" ht="13.5">
      <c r="A18" s="74" t="s">
        <v>42</v>
      </c>
      <c r="B18" s="75">
        <f>SUM(B11:B17)</f>
        <v>52314080</v>
      </c>
      <c r="C18" s="75">
        <f>SUM(C11:C17)</f>
        <v>0</v>
      </c>
      <c r="D18" s="76">
        <f aca="true" t="shared" si="1" ref="D18:Z18">SUM(D11:D17)</f>
        <v>50647611</v>
      </c>
      <c r="E18" s="77">
        <f t="shared" si="1"/>
        <v>50647611</v>
      </c>
      <c r="F18" s="77">
        <f t="shared" si="1"/>
        <v>3218817</v>
      </c>
      <c r="G18" s="77">
        <f t="shared" si="1"/>
        <v>4039661</v>
      </c>
      <c r="H18" s="77">
        <f t="shared" si="1"/>
        <v>4292726</v>
      </c>
      <c r="I18" s="77">
        <f t="shared" si="1"/>
        <v>11551204</v>
      </c>
      <c r="J18" s="77">
        <f t="shared" si="1"/>
        <v>4738501</v>
      </c>
      <c r="K18" s="77">
        <f t="shared" si="1"/>
        <v>4465186</v>
      </c>
      <c r="L18" s="77">
        <f t="shared" si="1"/>
        <v>5757439</v>
      </c>
      <c r="M18" s="77">
        <f t="shared" si="1"/>
        <v>14961126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26512330</v>
      </c>
      <c r="W18" s="77">
        <f t="shared" si="1"/>
        <v>25323807</v>
      </c>
      <c r="X18" s="77">
        <f t="shared" si="1"/>
        <v>1188523</v>
      </c>
      <c r="Y18" s="71">
        <f>+IF(W18&lt;&gt;0,(X18/W18)*100,0)</f>
        <v>4.693303025094134</v>
      </c>
      <c r="Z18" s="78">
        <f t="shared" si="1"/>
        <v>50647611</v>
      </c>
    </row>
    <row r="19" spans="1:26" ht="13.5">
      <c r="A19" s="74" t="s">
        <v>43</v>
      </c>
      <c r="B19" s="79">
        <f>+B10-B18</f>
        <v>-256457</v>
      </c>
      <c r="C19" s="79">
        <f>+C10-C18</f>
        <v>0</v>
      </c>
      <c r="D19" s="80">
        <f aca="true" t="shared" si="2" ref="D19:Z19">+D10-D18</f>
        <v>2692077</v>
      </c>
      <c r="E19" s="81">
        <f t="shared" si="2"/>
        <v>2692077</v>
      </c>
      <c r="F19" s="81">
        <f t="shared" si="2"/>
        <v>7016874</v>
      </c>
      <c r="G19" s="81">
        <f t="shared" si="2"/>
        <v>3056273</v>
      </c>
      <c r="H19" s="81">
        <f t="shared" si="2"/>
        <v>611725</v>
      </c>
      <c r="I19" s="81">
        <f t="shared" si="2"/>
        <v>10684872</v>
      </c>
      <c r="J19" s="81">
        <f t="shared" si="2"/>
        <v>-4632932</v>
      </c>
      <c r="K19" s="81">
        <f t="shared" si="2"/>
        <v>5803026</v>
      </c>
      <c r="L19" s="81">
        <f t="shared" si="2"/>
        <v>-5403065</v>
      </c>
      <c r="M19" s="81">
        <f t="shared" si="2"/>
        <v>-4232971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6451901</v>
      </c>
      <c r="W19" s="81">
        <f>IF(E10=E18,0,W10-W18)</f>
        <v>1346037</v>
      </c>
      <c r="X19" s="81">
        <f t="shared" si="2"/>
        <v>5105864</v>
      </c>
      <c r="Y19" s="82">
        <f>+IF(W19&lt;&gt;0,(X19/W19)*100,0)</f>
        <v>379.325679754717</v>
      </c>
      <c r="Z19" s="83">
        <f t="shared" si="2"/>
        <v>2692077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-256457</v>
      </c>
      <c r="C22" s="90">
        <f>SUM(C19:C21)</f>
        <v>0</v>
      </c>
      <c r="D22" s="91">
        <f aca="true" t="shared" si="3" ref="D22:Z22">SUM(D19:D21)</f>
        <v>2692077</v>
      </c>
      <c r="E22" s="92">
        <f t="shared" si="3"/>
        <v>2692077</v>
      </c>
      <c r="F22" s="92">
        <f t="shared" si="3"/>
        <v>7016874</v>
      </c>
      <c r="G22" s="92">
        <f t="shared" si="3"/>
        <v>3056273</v>
      </c>
      <c r="H22" s="92">
        <f t="shared" si="3"/>
        <v>611725</v>
      </c>
      <c r="I22" s="92">
        <f t="shared" si="3"/>
        <v>10684872</v>
      </c>
      <c r="J22" s="92">
        <f t="shared" si="3"/>
        <v>-4632932</v>
      </c>
      <c r="K22" s="92">
        <f t="shared" si="3"/>
        <v>5803026</v>
      </c>
      <c r="L22" s="92">
        <f t="shared" si="3"/>
        <v>-5403065</v>
      </c>
      <c r="M22" s="92">
        <f t="shared" si="3"/>
        <v>-4232971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6451901</v>
      </c>
      <c r="W22" s="92">
        <f t="shared" si="3"/>
        <v>1346037</v>
      </c>
      <c r="X22" s="92">
        <f t="shared" si="3"/>
        <v>5105864</v>
      </c>
      <c r="Y22" s="93">
        <f>+IF(W22&lt;&gt;0,(X22/W22)*100,0)</f>
        <v>379.325679754717</v>
      </c>
      <c r="Z22" s="94">
        <f t="shared" si="3"/>
        <v>2692077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-256457</v>
      </c>
      <c r="C24" s="79">
        <f>SUM(C22:C23)</f>
        <v>0</v>
      </c>
      <c r="D24" s="80">
        <f aca="true" t="shared" si="4" ref="D24:Z24">SUM(D22:D23)</f>
        <v>2692077</v>
      </c>
      <c r="E24" s="81">
        <f t="shared" si="4"/>
        <v>2692077</v>
      </c>
      <c r="F24" s="81">
        <f t="shared" si="4"/>
        <v>7016874</v>
      </c>
      <c r="G24" s="81">
        <f t="shared" si="4"/>
        <v>3056273</v>
      </c>
      <c r="H24" s="81">
        <f t="shared" si="4"/>
        <v>611725</v>
      </c>
      <c r="I24" s="81">
        <f t="shared" si="4"/>
        <v>10684872</v>
      </c>
      <c r="J24" s="81">
        <f t="shared" si="4"/>
        <v>-4632932</v>
      </c>
      <c r="K24" s="81">
        <f t="shared" si="4"/>
        <v>5803026</v>
      </c>
      <c r="L24" s="81">
        <f t="shared" si="4"/>
        <v>-5403065</v>
      </c>
      <c r="M24" s="81">
        <f t="shared" si="4"/>
        <v>-4232971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6451901</v>
      </c>
      <c r="W24" s="81">
        <f t="shared" si="4"/>
        <v>1346037</v>
      </c>
      <c r="X24" s="81">
        <f t="shared" si="4"/>
        <v>5105864</v>
      </c>
      <c r="Y24" s="82">
        <f>+IF(W24&lt;&gt;0,(X24/W24)*100,0)</f>
        <v>379.325679754717</v>
      </c>
      <c r="Z24" s="83">
        <f t="shared" si="4"/>
        <v>2692077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53842</v>
      </c>
      <c r="C27" s="21">
        <v>0</v>
      </c>
      <c r="D27" s="103">
        <v>330000</v>
      </c>
      <c r="E27" s="104">
        <v>330000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3567</v>
      </c>
      <c r="L27" s="104">
        <v>24042</v>
      </c>
      <c r="M27" s="104">
        <v>27609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27609</v>
      </c>
      <c r="W27" s="104">
        <v>165000</v>
      </c>
      <c r="X27" s="104">
        <v>-137391</v>
      </c>
      <c r="Y27" s="105">
        <v>-83.27</v>
      </c>
      <c r="Z27" s="106">
        <v>330000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53842</v>
      </c>
      <c r="C31" s="18">
        <v>0</v>
      </c>
      <c r="D31" s="63">
        <v>330000</v>
      </c>
      <c r="E31" s="64">
        <v>330000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3567</v>
      </c>
      <c r="L31" s="64">
        <v>24042</v>
      </c>
      <c r="M31" s="64">
        <v>27609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27609</v>
      </c>
      <c r="W31" s="64">
        <v>165000</v>
      </c>
      <c r="X31" s="64">
        <v>-137391</v>
      </c>
      <c r="Y31" s="65">
        <v>-83.27</v>
      </c>
      <c r="Z31" s="66">
        <v>330000</v>
      </c>
    </row>
    <row r="32" spans="1:26" ht="13.5">
      <c r="A32" s="74" t="s">
        <v>50</v>
      </c>
      <c r="B32" s="21">
        <f>SUM(B28:B31)</f>
        <v>53842</v>
      </c>
      <c r="C32" s="21">
        <f>SUM(C28:C31)</f>
        <v>0</v>
      </c>
      <c r="D32" s="103">
        <f aca="true" t="shared" si="5" ref="D32:Z32">SUM(D28:D31)</f>
        <v>330000</v>
      </c>
      <c r="E32" s="104">
        <f t="shared" si="5"/>
        <v>330000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3567</v>
      </c>
      <c r="L32" s="104">
        <f t="shared" si="5"/>
        <v>24042</v>
      </c>
      <c r="M32" s="104">
        <f t="shared" si="5"/>
        <v>27609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27609</v>
      </c>
      <c r="W32" s="104">
        <f t="shared" si="5"/>
        <v>165000</v>
      </c>
      <c r="X32" s="104">
        <f t="shared" si="5"/>
        <v>-137391</v>
      </c>
      <c r="Y32" s="105">
        <f>+IF(W32&lt;&gt;0,(X32/W32)*100,0)</f>
        <v>-83.26727272727273</v>
      </c>
      <c r="Z32" s="106">
        <f t="shared" si="5"/>
        <v>330000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5074143</v>
      </c>
      <c r="C35" s="18">
        <v>0</v>
      </c>
      <c r="D35" s="63">
        <v>8150759</v>
      </c>
      <c r="E35" s="64">
        <v>8150759</v>
      </c>
      <c r="F35" s="64">
        <v>-955467</v>
      </c>
      <c r="G35" s="64">
        <v>2967251</v>
      </c>
      <c r="H35" s="64">
        <v>9682346</v>
      </c>
      <c r="I35" s="64">
        <v>9682346</v>
      </c>
      <c r="J35" s="64">
        <v>5149269</v>
      </c>
      <c r="K35" s="64">
        <v>11236947</v>
      </c>
      <c r="L35" s="64">
        <v>5405207</v>
      </c>
      <c r="M35" s="64">
        <v>5405207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5405207</v>
      </c>
      <c r="W35" s="64">
        <v>4075380</v>
      </c>
      <c r="X35" s="64">
        <v>1329827</v>
      </c>
      <c r="Y35" s="65">
        <v>32.63</v>
      </c>
      <c r="Z35" s="66">
        <v>8150759</v>
      </c>
    </row>
    <row r="36" spans="1:26" ht="13.5">
      <c r="A36" s="62" t="s">
        <v>53</v>
      </c>
      <c r="B36" s="18">
        <v>7042545</v>
      </c>
      <c r="C36" s="18">
        <v>0</v>
      </c>
      <c r="D36" s="63">
        <v>3679728</v>
      </c>
      <c r="E36" s="64">
        <v>3679728</v>
      </c>
      <c r="F36" s="64">
        <v>4183679</v>
      </c>
      <c r="G36" s="64">
        <v>4183680</v>
      </c>
      <c r="H36" s="64">
        <v>7066402</v>
      </c>
      <c r="I36" s="64">
        <v>7066402</v>
      </c>
      <c r="J36" s="64">
        <v>7066403</v>
      </c>
      <c r="K36" s="64">
        <v>7066403</v>
      </c>
      <c r="L36" s="64">
        <v>12011321</v>
      </c>
      <c r="M36" s="64">
        <v>12011321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12011321</v>
      </c>
      <c r="W36" s="64">
        <v>1839864</v>
      </c>
      <c r="X36" s="64">
        <v>10171457</v>
      </c>
      <c r="Y36" s="65">
        <v>552.84</v>
      </c>
      <c r="Z36" s="66">
        <v>3679728</v>
      </c>
    </row>
    <row r="37" spans="1:26" ht="13.5">
      <c r="A37" s="62" t="s">
        <v>54</v>
      </c>
      <c r="B37" s="18">
        <v>11390956</v>
      </c>
      <c r="C37" s="18">
        <v>0</v>
      </c>
      <c r="D37" s="63">
        <v>10957654</v>
      </c>
      <c r="E37" s="64">
        <v>10957654</v>
      </c>
      <c r="F37" s="64">
        <v>372568</v>
      </c>
      <c r="G37" s="64">
        <v>1235520</v>
      </c>
      <c r="H37" s="64">
        <v>5616521</v>
      </c>
      <c r="I37" s="64">
        <v>5616521</v>
      </c>
      <c r="J37" s="64">
        <v>5716376</v>
      </c>
      <c r="K37" s="64">
        <v>6001723</v>
      </c>
      <c r="L37" s="64">
        <v>5875359</v>
      </c>
      <c r="M37" s="64">
        <v>5875359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5875359</v>
      </c>
      <c r="W37" s="64">
        <v>5478827</v>
      </c>
      <c r="X37" s="64">
        <v>396532</v>
      </c>
      <c r="Y37" s="65">
        <v>7.24</v>
      </c>
      <c r="Z37" s="66">
        <v>10957654</v>
      </c>
    </row>
    <row r="38" spans="1:26" ht="13.5">
      <c r="A38" s="62" t="s">
        <v>55</v>
      </c>
      <c r="B38" s="18">
        <v>14237803</v>
      </c>
      <c r="C38" s="18">
        <v>0</v>
      </c>
      <c r="D38" s="63">
        <v>12231370</v>
      </c>
      <c r="E38" s="64">
        <v>12231370</v>
      </c>
      <c r="F38" s="64">
        <v>11162298</v>
      </c>
      <c r="G38" s="64">
        <v>11162297</v>
      </c>
      <c r="H38" s="64">
        <v>13906280</v>
      </c>
      <c r="I38" s="64">
        <v>13906280</v>
      </c>
      <c r="J38" s="64">
        <v>13906280</v>
      </c>
      <c r="K38" s="64">
        <v>13906280</v>
      </c>
      <c r="L38" s="64">
        <v>14237803</v>
      </c>
      <c r="M38" s="64">
        <v>14237803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14237803</v>
      </c>
      <c r="W38" s="64">
        <v>6115685</v>
      </c>
      <c r="X38" s="64">
        <v>8122118</v>
      </c>
      <c r="Y38" s="65">
        <v>132.81</v>
      </c>
      <c r="Z38" s="66">
        <v>12231370</v>
      </c>
    </row>
    <row r="39" spans="1:26" ht="13.5">
      <c r="A39" s="62" t="s">
        <v>56</v>
      </c>
      <c r="B39" s="18">
        <v>-13512071</v>
      </c>
      <c r="C39" s="18">
        <v>0</v>
      </c>
      <c r="D39" s="63">
        <v>-11358537</v>
      </c>
      <c r="E39" s="64">
        <v>-11358537</v>
      </c>
      <c r="F39" s="64">
        <v>-8306654</v>
      </c>
      <c r="G39" s="64">
        <v>-5246886</v>
      </c>
      <c r="H39" s="64">
        <v>-2774053</v>
      </c>
      <c r="I39" s="64">
        <v>-2774053</v>
      </c>
      <c r="J39" s="64">
        <v>-7406984</v>
      </c>
      <c r="K39" s="64">
        <v>-1604653</v>
      </c>
      <c r="L39" s="64">
        <v>-2696634</v>
      </c>
      <c r="M39" s="64">
        <v>-2696634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-2696634</v>
      </c>
      <c r="W39" s="64">
        <v>-5679269</v>
      </c>
      <c r="X39" s="64">
        <v>2982635</v>
      </c>
      <c r="Y39" s="65">
        <v>-52.52</v>
      </c>
      <c r="Z39" s="66">
        <v>-11358537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2240927</v>
      </c>
      <c r="C42" s="18">
        <v>0</v>
      </c>
      <c r="D42" s="63">
        <v>4068580</v>
      </c>
      <c r="E42" s="64">
        <v>4068580</v>
      </c>
      <c r="F42" s="64">
        <v>3655460</v>
      </c>
      <c r="G42" s="64">
        <v>2759039</v>
      </c>
      <c r="H42" s="64">
        <v>1695448</v>
      </c>
      <c r="I42" s="64">
        <v>8109947</v>
      </c>
      <c r="J42" s="64">
        <v>-5747279</v>
      </c>
      <c r="K42" s="64">
        <v>5917604</v>
      </c>
      <c r="L42" s="64">
        <v>-6233868</v>
      </c>
      <c r="M42" s="64">
        <v>-6063543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2046404</v>
      </c>
      <c r="W42" s="64">
        <v>1158918</v>
      </c>
      <c r="X42" s="64">
        <v>887486</v>
      </c>
      <c r="Y42" s="65">
        <v>76.58</v>
      </c>
      <c r="Z42" s="66">
        <v>4068580</v>
      </c>
    </row>
    <row r="43" spans="1:26" ht="13.5">
      <c r="A43" s="62" t="s">
        <v>59</v>
      </c>
      <c r="B43" s="18">
        <v>-89527</v>
      </c>
      <c r="C43" s="18">
        <v>0</v>
      </c>
      <c r="D43" s="63">
        <v>-330000</v>
      </c>
      <c r="E43" s="64">
        <v>-330000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-3567</v>
      </c>
      <c r="L43" s="64">
        <v>-24042</v>
      </c>
      <c r="M43" s="64">
        <v>-27609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-27609</v>
      </c>
      <c r="W43" s="64">
        <v>0</v>
      </c>
      <c r="X43" s="64">
        <v>-27609</v>
      </c>
      <c r="Y43" s="65">
        <v>0</v>
      </c>
      <c r="Z43" s="66">
        <v>-330000</v>
      </c>
    </row>
    <row r="44" spans="1:26" ht="13.5">
      <c r="A44" s="62" t="s">
        <v>60</v>
      </c>
      <c r="B44" s="18">
        <v>0</v>
      </c>
      <c r="C44" s="18">
        <v>0</v>
      </c>
      <c r="D44" s="63">
        <v>-2000</v>
      </c>
      <c r="E44" s="64">
        <v>-2000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-2000</v>
      </c>
    </row>
    <row r="45" spans="1:26" ht="13.5">
      <c r="A45" s="74" t="s">
        <v>61</v>
      </c>
      <c r="B45" s="21">
        <v>1887064</v>
      </c>
      <c r="C45" s="21">
        <v>0</v>
      </c>
      <c r="D45" s="103">
        <v>5493351</v>
      </c>
      <c r="E45" s="104">
        <v>5493351</v>
      </c>
      <c r="F45" s="104">
        <v>4179103</v>
      </c>
      <c r="G45" s="104">
        <v>6938142</v>
      </c>
      <c r="H45" s="104">
        <v>8633590</v>
      </c>
      <c r="I45" s="104">
        <v>8633590</v>
      </c>
      <c r="J45" s="104">
        <v>2886311</v>
      </c>
      <c r="K45" s="104">
        <v>8800348</v>
      </c>
      <c r="L45" s="104">
        <v>2542438</v>
      </c>
      <c r="M45" s="104">
        <v>2542438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2542438</v>
      </c>
      <c r="W45" s="104">
        <v>2915689</v>
      </c>
      <c r="X45" s="104">
        <v>-373251</v>
      </c>
      <c r="Y45" s="105">
        <v>-12.8</v>
      </c>
      <c r="Z45" s="106">
        <v>5493351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782826</v>
      </c>
      <c r="Y49" s="58">
        <v>782826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524396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524396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4489620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4489620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4489620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2102675583</v>
      </c>
      <c r="C5" s="18">
        <v>0</v>
      </c>
      <c r="D5" s="63">
        <v>7301467815</v>
      </c>
      <c r="E5" s="64">
        <v>7345627325</v>
      </c>
      <c r="F5" s="64">
        <v>1813363717</v>
      </c>
      <c r="G5" s="64">
        <v>527367446</v>
      </c>
      <c r="H5" s="64">
        <v>538615681</v>
      </c>
      <c r="I5" s="64">
        <v>2879346844</v>
      </c>
      <c r="J5" s="64">
        <v>465210390</v>
      </c>
      <c r="K5" s="64">
        <v>533848835</v>
      </c>
      <c r="L5" s="64">
        <v>478480180</v>
      </c>
      <c r="M5" s="64">
        <v>1477539405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4356886249</v>
      </c>
      <c r="W5" s="64">
        <v>3672813667</v>
      </c>
      <c r="X5" s="64">
        <v>684072582</v>
      </c>
      <c r="Y5" s="65">
        <v>18.63</v>
      </c>
      <c r="Z5" s="66">
        <v>7345627325</v>
      </c>
    </row>
    <row r="6" spans="1:26" ht="13.5">
      <c r="A6" s="62" t="s">
        <v>32</v>
      </c>
      <c r="B6" s="18">
        <v>6859380684</v>
      </c>
      <c r="C6" s="18">
        <v>0</v>
      </c>
      <c r="D6" s="63">
        <v>20978708597</v>
      </c>
      <c r="E6" s="64">
        <v>20972287222</v>
      </c>
      <c r="F6" s="64">
        <v>2112186113</v>
      </c>
      <c r="G6" s="64">
        <v>1654722656</v>
      </c>
      <c r="H6" s="64">
        <v>1696715996</v>
      </c>
      <c r="I6" s="64">
        <v>5463624765</v>
      </c>
      <c r="J6" s="64">
        <v>1612119943</v>
      </c>
      <c r="K6" s="64">
        <v>1550034925</v>
      </c>
      <c r="L6" s="64">
        <v>1626752819</v>
      </c>
      <c r="M6" s="64">
        <v>4788907687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10252532452</v>
      </c>
      <c r="W6" s="64">
        <v>10486143616</v>
      </c>
      <c r="X6" s="64">
        <v>-233611164</v>
      </c>
      <c r="Y6" s="65">
        <v>-2.23</v>
      </c>
      <c r="Z6" s="66">
        <v>20972287222</v>
      </c>
    </row>
    <row r="7" spans="1:26" ht="13.5">
      <c r="A7" s="62" t="s">
        <v>33</v>
      </c>
      <c r="B7" s="18">
        <v>245353759</v>
      </c>
      <c r="C7" s="18">
        <v>0</v>
      </c>
      <c r="D7" s="63">
        <v>449756510</v>
      </c>
      <c r="E7" s="64">
        <v>449368510</v>
      </c>
      <c r="F7" s="64">
        <v>19418656</v>
      </c>
      <c r="G7" s="64">
        <v>44216412</v>
      </c>
      <c r="H7" s="64">
        <v>44915780</v>
      </c>
      <c r="I7" s="64">
        <v>108550848</v>
      </c>
      <c r="J7" s="64">
        <v>51613667</v>
      </c>
      <c r="K7" s="64">
        <v>48014444</v>
      </c>
      <c r="L7" s="64">
        <v>50343795</v>
      </c>
      <c r="M7" s="64">
        <v>149971906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258522754</v>
      </c>
      <c r="W7" s="64">
        <v>224684257</v>
      </c>
      <c r="X7" s="64">
        <v>33838497</v>
      </c>
      <c r="Y7" s="65">
        <v>15.06</v>
      </c>
      <c r="Z7" s="66">
        <v>449368510</v>
      </c>
    </row>
    <row r="8" spans="1:26" ht="13.5">
      <c r="A8" s="62" t="s">
        <v>34</v>
      </c>
      <c r="B8" s="18">
        <v>2297108088</v>
      </c>
      <c r="C8" s="18">
        <v>0</v>
      </c>
      <c r="D8" s="63">
        <v>5082670249</v>
      </c>
      <c r="E8" s="64">
        <v>5101370121</v>
      </c>
      <c r="F8" s="64">
        <v>1059568048</v>
      </c>
      <c r="G8" s="64">
        <v>87172849</v>
      </c>
      <c r="H8" s="64">
        <v>154216783</v>
      </c>
      <c r="I8" s="64">
        <v>1300957680</v>
      </c>
      <c r="J8" s="64">
        <v>155771534</v>
      </c>
      <c r="K8" s="64">
        <v>434972440</v>
      </c>
      <c r="L8" s="64">
        <v>770413089</v>
      </c>
      <c r="M8" s="64">
        <v>1361157063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2662114743</v>
      </c>
      <c r="W8" s="64">
        <v>2550685064</v>
      </c>
      <c r="X8" s="64">
        <v>111429679</v>
      </c>
      <c r="Y8" s="65">
        <v>4.37</v>
      </c>
      <c r="Z8" s="66">
        <v>5101370121</v>
      </c>
    </row>
    <row r="9" spans="1:26" ht="13.5">
      <c r="A9" s="62" t="s">
        <v>35</v>
      </c>
      <c r="B9" s="18">
        <v>1607703867</v>
      </c>
      <c r="C9" s="18">
        <v>0</v>
      </c>
      <c r="D9" s="63">
        <v>3969833514</v>
      </c>
      <c r="E9" s="64">
        <v>3938808239</v>
      </c>
      <c r="F9" s="64">
        <v>143341681</v>
      </c>
      <c r="G9" s="64">
        <v>810095141</v>
      </c>
      <c r="H9" s="64">
        <v>163237722</v>
      </c>
      <c r="I9" s="64">
        <v>1116674544</v>
      </c>
      <c r="J9" s="64">
        <v>185713292</v>
      </c>
      <c r="K9" s="64">
        <v>175488466</v>
      </c>
      <c r="L9" s="64">
        <v>165815561</v>
      </c>
      <c r="M9" s="64">
        <v>527017319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1643691863</v>
      </c>
      <c r="W9" s="64">
        <v>1969404123</v>
      </c>
      <c r="X9" s="64">
        <v>-325712260</v>
      </c>
      <c r="Y9" s="65">
        <v>-16.54</v>
      </c>
      <c r="Z9" s="66">
        <v>3938808239</v>
      </c>
    </row>
    <row r="10" spans="1:26" ht="25.5">
      <c r="A10" s="67" t="s">
        <v>105</v>
      </c>
      <c r="B10" s="68">
        <f>SUM(B5:B9)</f>
        <v>13112221981</v>
      </c>
      <c r="C10" s="68">
        <f>SUM(C5:C9)</f>
        <v>0</v>
      </c>
      <c r="D10" s="69">
        <f aca="true" t="shared" si="0" ref="D10:Z10">SUM(D5:D9)</f>
        <v>37782436685</v>
      </c>
      <c r="E10" s="70">
        <f t="shared" si="0"/>
        <v>37807461417</v>
      </c>
      <c r="F10" s="70">
        <f t="shared" si="0"/>
        <v>5147878215</v>
      </c>
      <c r="G10" s="70">
        <f t="shared" si="0"/>
        <v>3123574504</v>
      </c>
      <c r="H10" s="70">
        <f t="shared" si="0"/>
        <v>2597701962</v>
      </c>
      <c r="I10" s="70">
        <f t="shared" si="0"/>
        <v>10869154681</v>
      </c>
      <c r="J10" s="70">
        <f t="shared" si="0"/>
        <v>2470428826</v>
      </c>
      <c r="K10" s="70">
        <f t="shared" si="0"/>
        <v>2742359110</v>
      </c>
      <c r="L10" s="70">
        <f t="shared" si="0"/>
        <v>3091805444</v>
      </c>
      <c r="M10" s="70">
        <f t="shared" si="0"/>
        <v>8304593380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19173748061</v>
      </c>
      <c r="W10" s="70">
        <f t="shared" si="0"/>
        <v>18903730727</v>
      </c>
      <c r="X10" s="70">
        <f t="shared" si="0"/>
        <v>270017334</v>
      </c>
      <c r="Y10" s="71">
        <f>+IF(W10&lt;&gt;0,(X10/W10)*100,0)</f>
        <v>1.428381190461717</v>
      </c>
      <c r="Z10" s="72">
        <f t="shared" si="0"/>
        <v>37807461417</v>
      </c>
    </row>
    <row r="11" spans="1:26" ht="13.5">
      <c r="A11" s="62" t="s">
        <v>36</v>
      </c>
      <c r="B11" s="18">
        <v>4032861466</v>
      </c>
      <c r="C11" s="18">
        <v>0</v>
      </c>
      <c r="D11" s="63">
        <v>11964421872</v>
      </c>
      <c r="E11" s="64">
        <v>11969053547</v>
      </c>
      <c r="F11" s="64">
        <v>851784398</v>
      </c>
      <c r="G11" s="64">
        <v>946218565</v>
      </c>
      <c r="H11" s="64">
        <v>945245899</v>
      </c>
      <c r="I11" s="64">
        <v>2743248862</v>
      </c>
      <c r="J11" s="64">
        <v>923058162</v>
      </c>
      <c r="K11" s="64">
        <v>1369620416</v>
      </c>
      <c r="L11" s="64">
        <v>955180468</v>
      </c>
      <c r="M11" s="64">
        <v>3247859046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5991107908</v>
      </c>
      <c r="W11" s="64">
        <v>5984526781</v>
      </c>
      <c r="X11" s="64">
        <v>6581127</v>
      </c>
      <c r="Y11" s="65">
        <v>0.11</v>
      </c>
      <c r="Z11" s="66">
        <v>11969053547</v>
      </c>
    </row>
    <row r="12" spans="1:26" ht="13.5">
      <c r="A12" s="62" t="s">
        <v>37</v>
      </c>
      <c r="B12" s="18">
        <v>189903964</v>
      </c>
      <c r="C12" s="18">
        <v>0</v>
      </c>
      <c r="D12" s="63">
        <v>329874504</v>
      </c>
      <c r="E12" s="64">
        <v>330003502</v>
      </c>
      <c r="F12" s="64">
        <v>24901168</v>
      </c>
      <c r="G12" s="64">
        <v>24883614</v>
      </c>
      <c r="H12" s="64">
        <v>25394963</v>
      </c>
      <c r="I12" s="64">
        <v>75179745</v>
      </c>
      <c r="J12" s="64">
        <v>25350193</v>
      </c>
      <c r="K12" s="64">
        <v>25384203</v>
      </c>
      <c r="L12" s="64">
        <v>25433985</v>
      </c>
      <c r="M12" s="64">
        <v>76168381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151348126</v>
      </c>
      <c r="W12" s="64">
        <v>165001753</v>
      </c>
      <c r="X12" s="64">
        <v>-13653627</v>
      </c>
      <c r="Y12" s="65">
        <v>-8.27</v>
      </c>
      <c r="Z12" s="66">
        <v>330003502</v>
      </c>
    </row>
    <row r="13" spans="1:26" ht="13.5">
      <c r="A13" s="62" t="s">
        <v>106</v>
      </c>
      <c r="B13" s="18">
        <v>1217687746</v>
      </c>
      <c r="C13" s="18">
        <v>0</v>
      </c>
      <c r="D13" s="63">
        <v>3003234008</v>
      </c>
      <c r="E13" s="64">
        <v>3006358867</v>
      </c>
      <c r="F13" s="64">
        <v>184871047</v>
      </c>
      <c r="G13" s="64">
        <v>211284489</v>
      </c>
      <c r="H13" s="64">
        <v>228297108</v>
      </c>
      <c r="I13" s="64">
        <v>624452644</v>
      </c>
      <c r="J13" s="64">
        <v>269882734</v>
      </c>
      <c r="K13" s="64">
        <v>181666382</v>
      </c>
      <c r="L13" s="64">
        <v>277704543</v>
      </c>
      <c r="M13" s="64">
        <v>729253659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1353706303</v>
      </c>
      <c r="W13" s="64">
        <v>1503179440</v>
      </c>
      <c r="X13" s="64">
        <v>-149473137</v>
      </c>
      <c r="Y13" s="65">
        <v>-9.94</v>
      </c>
      <c r="Z13" s="66">
        <v>3006358867</v>
      </c>
    </row>
    <row r="14" spans="1:26" ht="13.5">
      <c r="A14" s="62" t="s">
        <v>38</v>
      </c>
      <c r="B14" s="18">
        <v>419747005</v>
      </c>
      <c r="C14" s="18">
        <v>0</v>
      </c>
      <c r="D14" s="63">
        <v>1210512318</v>
      </c>
      <c r="E14" s="64">
        <v>1213136233</v>
      </c>
      <c r="F14" s="64">
        <v>75956192</v>
      </c>
      <c r="G14" s="64">
        <v>70530298</v>
      </c>
      <c r="H14" s="64">
        <v>85913226</v>
      </c>
      <c r="I14" s="64">
        <v>232399716</v>
      </c>
      <c r="J14" s="64">
        <v>79239484</v>
      </c>
      <c r="K14" s="64">
        <v>75488894</v>
      </c>
      <c r="L14" s="64">
        <v>158330271</v>
      </c>
      <c r="M14" s="64">
        <v>313058649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545458365</v>
      </c>
      <c r="W14" s="64">
        <v>606568120</v>
      </c>
      <c r="X14" s="64">
        <v>-61109755</v>
      </c>
      <c r="Y14" s="65">
        <v>-10.07</v>
      </c>
      <c r="Z14" s="66">
        <v>1213136233</v>
      </c>
    </row>
    <row r="15" spans="1:26" ht="13.5">
      <c r="A15" s="62" t="s">
        <v>39</v>
      </c>
      <c r="B15" s="18">
        <v>4028052011</v>
      </c>
      <c r="C15" s="18">
        <v>0</v>
      </c>
      <c r="D15" s="63">
        <v>10581298112</v>
      </c>
      <c r="E15" s="64">
        <v>10583248112</v>
      </c>
      <c r="F15" s="64">
        <v>102947648</v>
      </c>
      <c r="G15" s="64">
        <v>1197954105</v>
      </c>
      <c r="H15" s="64">
        <v>1206374124</v>
      </c>
      <c r="I15" s="64">
        <v>2507275877</v>
      </c>
      <c r="J15" s="64">
        <v>753533990</v>
      </c>
      <c r="K15" s="64">
        <v>716227092</v>
      </c>
      <c r="L15" s="64">
        <v>728099096</v>
      </c>
      <c r="M15" s="64">
        <v>2197860178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4705136055</v>
      </c>
      <c r="W15" s="64">
        <v>5291624058</v>
      </c>
      <c r="X15" s="64">
        <v>-586488003</v>
      </c>
      <c r="Y15" s="65">
        <v>-11.08</v>
      </c>
      <c r="Z15" s="66">
        <v>10583248112</v>
      </c>
    </row>
    <row r="16" spans="1:26" ht="13.5">
      <c r="A16" s="73" t="s">
        <v>40</v>
      </c>
      <c r="B16" s="18">
        <v>197101464</v>
      </c>
      <c r="C16" s="18">
        <v>0</v>
      </c>
      <c r="D16" s="63">
        <v>249157460</v>
      </c>
      <c r="E16" s="64">
        <v>259732980</v>
      </c>
      <c r="F16" s="64">
        <v>29487502</v>
      </c>
      <c r="G16" s="64">
        <v>16607657</v>
      </c>
      <c r="H16" s="64">
        <v>32176743</v>
      </c>
      <c r="I16" s="64">
        <v>78271902</v>
      </c>
      <c r="J16" s="64">
        <v>8615396</v>
      </c>
      <c r="K16" s="64">
        <v>21513244</v>
      </c>
      <c r="L16" s="64">
        <v>31914527</v>
      </c>
      <c r="M16" s="64">
        <v>62043167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140315069</v>
      </c>
      <c r="W16" s="64">
        <v>129866491</v>
      </c>
      <c r="X16" s="64">
        <v>10448578</v>
      </c>
      <c r="Y16" s="65">
        <v>8.05</v>
      </c>
      <c r="Z16" s="66">
        <v>259732980</v>
      </c>
    </row>
    <row r="17" spans="1:26" ht="13.5">
      <c r="A17" s="62" t="s">
        <v>41</v>
      </c>
      <c r="B17" s="18">
        <v>4153910615</v>
      </c>
      <c r="C17" s="18">
        <v>0</v>
      </c>
      <c r="D17" s="63">
        <v>11151007906</v>
      </c>
      <c r="E17" s="64">
        <v>11177632705</v>
      </c>
      <c r="F17" s="64">
        <v>448599669</v>
      </c>
      <c r="G17" s="64">
        <v>796282647</v>
      </c>
      <c r="H17" s="64">
        <v>793607436</v>
      </c>
      <c r="I17" s="64">
        <v>2038489752</v>
      </c>
      <c r="J17" s="64">
        <v>951324739</v>
      </c>
      <c r="K17" s="64">
        <v>900457254</v>
      </c>
      <c r="L17" s="64">
        <v>1027674364</v>
      </c>
      <c r="M17" s="64">
        <v>2879456357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4917946109</v>
      </c>
      <c r="W17" s="64">
        <v>5588816359</v>
      </c>
      <c r="X17" s="64">
        <v>-670870250</v>
      </c>
      <c r="Y17" s="65">
        <v>-12</v>
      </c>
      <c r="Z17" s="66">
        <v>11177632705</v>
      </c>
    </row>
    <row r="18" spans="1:26" ht="13.5">
      <c r="A18" s="74" t="s">
        <v>42</v>
      </c>
      <c r="B18" s="75">
        <f>SUM(B11:B17)</f>
        <v>14239264271</v>
      </c>
      <c r="C18" s="75">
        <f>SUM(C11:C17)</f>
        <v>0</v>
      </c>
      <c r="D18" s="76">
        <f aca="true" t="shared" si="1" ref="D18:Z18">SUM(D11:D17)</f>
        <v>38489506180</v>
      </c>
      <c r="E18" s="77">
        <f t="shared" si="1"/>
        <v>38539165946</v>
      </c>
      <c r="F18" s="77">
        <f t="shared" si="1"/>
        <v>1718547624</v>
      </c>
      <c r="G18" s="77">
        <f t="shared" si="1"/>
        <v>3263761375</v>
      </c>
      <c r="H18" s="77">
        <f t="shared" si="1"/>
        <v>3317009499</v>
      </c>
      <c r="I18" s="77">
        <f t="shared" si="1"/>
        <v>8299318498</v>
      </c>
      <c r="J18" s="77">
        <f t="shared" si="1"/>
        <v>3011004698</v>
      </c>
      <c r="K18" s="77">
        <f t="shared" si="1"/>
        <v>3290357485</v>
      </c>
      <c r="L18" s="77">
        <f t="shared" si="1"/>
        <v>3204337254</v>
      </c>
      <c r="M18" s="77">
        <f t="shared" si="1"/>
        <v>9505699437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17805017935</v>
      </c>
      <c r="W18" s="77">
        <f t="shared" si="1"/>
        <v>19269583002</v>
      </c>
      <c r="X18" s="77">
        <f t="shared" si="1"/>
        <v>-1464565067</v>
      </c>
      <c r="Y18" s="71">
        <f>+IF(W18&lt;&gt;0,(X18/W18)*100,0)</f>
        <v>-7.600398342029467</v>
      </c>
      <c r="Z18" s="78">
        <f t="shared" si="1"/>
        <v>38539165946</v>
      </c>
    </row>
    <row r="19" spans="1:26" ht="13.5">
      <c r="A19" s="74" t="s">
        <v>43</v>
      </c>
      <c r="B19" s="79">
        <f>+B10-B18</f>
        <v>-1127042290</v>
      </c>
      <c r="C19" s="79">
        <f>+C10-C18</f>
        <v>0</v>
      </c>
      <c r="D19" s="80">
        <f aca="true" t="shared" si="2" ref="D19:Z19">+D10-D18</f>
        <v>-707069495</v>
      </c>
      <c r="E19" s="81">
        <f t="shared" si="2"/>
        <v>-731704529</v>
      </c>
      <c r="F19" s="81">
        <f t="shared" si="2"/>
        <v>3429330591</v>
      </c>
      <c r="G19" s="81">
        <f t="shared" si="2"/>
        <v>-140186871</v>
      </c>
      <c r="H19" s="81">
        <f t="shared" si="2"/>
        <v>-719307537</v>
      </c>
      <c r="I19" s="81">
        <f t="shared" si="2"/>
        <v>2569836183</v>
      </c>
      <c r="J19" s="81">
        <f t="shared" si="2"/>
        <v>-540575872</v>
      </c>
      <c r="K19" s="81">
        <f t="shared" si="2"/>
        <v>-547998375</v>
      </c>
      <c r="L19" s="81">
        <f t="shared" si="2"/>
        <v>-112531810</v>
      </c>
      <c r="M19" s="81">
        <f t="shared" si="2"/>
        <v>-1201106057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1368730126</v>
      </c>
      <c r="W19" s="81">
        <f>IF(E10=E18,0,W10-W18)</f>
        <v>-365852275</v>
      </c>
      <c r="X19" s="81">
        <f t="shared" si="2"/>
        <v>1734582401</v>
      </c>
      <c r="Y19" s="82">
        <f>+IF(W19&lt;&gt;0,(X19/W19)*100,0)</f>
        <v>-474.12098257418245</v>
      </c>
      <c r="Z19" s="83">
        <f t="shared" si="2"/>
        <v>-731704529</v>
      </c>
    </row>
    <row r="20" spans="1:26" ht="13.5">
      <c r="A20" s="62" t="s">
        <v>44</v>
      </c>
      <c r="B20" s="18">
        <v>2128342636</v>
      </c>
      <c r="C20" s="18">
        <v>0</v>
      </c>
      <c r="D20" s="63">
        <v>3586589314</v>
      </c>
      <c r="E20" s="64">
        <v>3724230494</v>
      </c>
      <c r="F20" s="64">
        <v>50583542</v>
      </c>
      <c r="G20" s="64">
        <v>130359868</v>
      </c>
      <c r="H20" s="64">
        <v>170640610</v>
      </c>
      <c r="I20" s="64">
        <v>351584020</v>
      </c>
      <c r="J20" s="64">
        <v>160090974</v>
      </c>
      <c r="K20" s="64">
        <v>183729487</v>
      </c>
      <c r="L20" s="64">
        <v>356325852</v>
      </c>
      <c r="M20" s="64">
        <v>700146313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1051730333</v>
      </c>
      <c r="W20" s="64">
        <v>1862115250</v>
      </c>
      <c r="X20" s="64">
        <v>-810384917</v>
      </c>
      <c r="Y20" s="65">
        <v>-43.52</v>
      </c>
      <c r="Z20" s="66">
        <v>3724230494</v>
      </c>
    </row>
    <row r="21" spans="1:26" ht="13.5">
      <c r="A21" s="62" t="s">
        <v>107</v>
      </c>
      <c r="B21" s="84">
        <v>-150974</v>
      </c>
      <c r="C21" s="84">
        <v>0</v>
      </c>
      <c r="D21" s="85">
        <v>-3717000</v>
      </c>
      <c r="E21" s="86">
        <v>-3717000</v>
      </c>
      <c r="F21" s="86">
        <v>0</v>
      </c>
      <c r="G21" s="86">
        <v>0</v>
      </c>
      <c r="H21" s="86">
        <v>-31177000</v>
      </c>
      <c r="I21" s="86">
        <v>-31177000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-31177000</v>
      </c>
      <c r="W21" s="86">
        <v>-1858500</v>
      </c>
      <c r="X21" s="86">
        <v>-29318500</v>
      </c>
      <c r="Y21" s="87">
        <v>1577.54</v>
      </c>
      <c r="Z21" s="88">
        <v>-3717000</v>
      </c>
    </row>
    <row r="22" spans="1:26" ht="25.5">
      <c r="A22" s="89" t="s">
        <v>108</v>
      </c>
      <c r="B22" s="90">
        <f>SUM(B19:B21)</f>
        <v>1001149372</v>
      </c>
      <c r="C22" s="90">
        <f>SUM(C19:C21)</f>
        <v>0</v>
      </c>
      <c r="D22" s="91">
        <f aca="true" t="shared" si="3" ref="D22:Z22">SUM(D19:D21)</f>
        <v>2875802819</v>
      </c>
      <c r="E22" s="92">
        <f t="shared" si="3"/>
        <v>2988808965</v>
      </c>
      <c r="F22" s="92">
        <f t="shared" si="3"/>
        <v>3479914133</v>
      </c>
      <c r="G22" s="92">
        <f t="shared" si="3"/>
        <v>-9827003</v>
      </c>
      <c r="H22" s="92">
        <f t="shared" si="3"/>
        <v>-579843927</v>
      </c>
      <c r="I22" s="92">
        <f t="shared" si="3"/>
        <v>2890243203</v>
      </c>
      <c r="J22" s="92">
        <f t="shared" si="3"/>
        <v>-380484898</v>
      </c>
      <c r="K22" s="92">
        <f t="shared" si="3"/>
        <v>-364268888</v>
      </c>
      <c r="L22" s="92">
        <f t="shared" si="3"/>
        <v>243794042</v>
      </c>
      <c r="M22" s="92">
        <f t="shared" si="3"/>
        <v>-500959744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2389283459</v>
      </c>
      <c r="W22" s="92">
        <f t="shared" si="3"/>
        <v>1494404475</v>
      </c>
      <c r="X22" s="92">
        <f t="shared" si="3"/>
        <v>894878984</v>
      </c>
      <c r="Y22" s="93">
        <f>+IF(W22&lt;&gt;0,(X22/W22)*100,0)</f>
        <v>59.88197967621851</v>
      </c>
      <c r="Z22" s="94">
        <f t="shared" si="3"/>
        <v>2988808965</v>
      </c>
    </row>
    <row r="23" spans="1:26" ht="13.5">
      <c r="A23" s="95" t="s">
        <v>45</v>
      </c>
      <c r="B23" s="18">
        <v>0</v>
      </c>
      <c r="C23" s="18">
        <v>0</v>
      </c>
      <c r="D23" s="63">
        <v>1</v>
      </c>
      <c r="E23" s="64">
        <v>1</v>
      </c>
      <c r="F23" s="64">
        <v>-1</v>
      </c>
      <c r="G23" s="64">
        <v>-1</v>
      </c>
      <c r="H23" s="64">
        <v>-1</v>
      </c>
      <c r="I23" s="64">
        <v>-3</v>
      </c>
      <c r="J23" s="64">
        <v>-1</v>
      </c>
      <c r="K23" s="64">
        <v>-1</v>
      </c>
      <c r="L23" s="64">
        <v>-1</v>
      </c>
      <c r="M23" s="64">
        <v>-3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-6</v>
      </c>
      <c r="W23" s="64">
        <v>1</v>
      </c>
      <c r="X23" s="64">
        <v>-7</v>
      </c>
      <c r="Y23" s="65">
        <v>-700</v>
      </c>
      <c r="Z23" s="66">
        <v>1</v>
      </c>
    </row>
    <row r="24" spans="1:26" ht="13.5">
      <c r="A24" s="96" t="s">
        <v>46</v>
      </c>
      <c r="B24" s="79">
        <f>SUM(B22:B23)</f>
        <v>1001149372</v>
      </c>
      <c r="C24" s="79">
        <f>SUM(C22:C23)</f>
        <v>0</v>
      </c>
      <c r="D24" s="80">
        <f aca="true" t="shared" si="4" ref="D24:Z24">SUM(D22:D23)</f>
        <v>2875802820</v>
      </c>
      <c r="E24" s="81">
        <f t="shared" si="4"/>
        <v>2988808966</v>
      </c>
      <c r="F24" s="81">
        <f t="shared" si="4"/>
        <v>3479914132</v>
      </c>
      <c r="G24" s="81">
        <f t="shared" si="4"/>
        <v>-9827004</v>
      </c>
      <c r="H24" s="81">
        <f t="shared" si="4"/>
        <v>-579843928</v>
      </c>
      <c r="I24" s="81">
        <f t="shared" si="4"/>
        <v>2890243200</v>
      </c>
      <c r="J24" s="81">
        <f t="shared" si="4"/>
        <v>-380484899</v>
      </c>
      <c r="K24" s="81">
        <f t="shared" si="4"/>
        <v>-364268889</v>
      </c>
      <c r="L24" s="81">
        <f t="shared" si="4"/>
        <v>243794041</v>
      </c>
      <c r="M24" s="81">
        <f t="shared" si="4"/>
        <v>-500959747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2389283453</v>
      </c>
      <c r="W24" s="81">
        <f t="shared" si="4"/>
        <v>1494404476</v>
      </c>
      <c r="X24" s="81">
        <f t="shared" si="4"/>
        <v>894878977</v>
      </c>
      <c r="Y24" s="82">
        <f>+IF(W24&lt;&gt;0,(X24/W24)*100,0)</f>
        <v>59.881979167733704</v>
      </c>
      <c r="Z24" s="83">
        <f t="shared" si="4"/>
        <v>2988808966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8319776171</v>
      </c>
      <c r="C27" s="21">
        <v>0</v>
      </c>
      <c r="D27" s="103">
        <v>7483037479</v>
      </c>
      <c r="E27" s="104">
        <v>7834026760</v>
      </c>
      <c r="F27" s="104">
        <v>89626020</v>
      </c>
      <c r="G27" s="104">
        <v>304601331</v>
      </c>
      <c r="H27" s="104">
        <v>361303455</v>
      </c>
      <c r="I27" s="104">
        <v>755530806</v>
      </c>
      <c r="J27" s="104">
        <v>401793754</v>
      </c>
      <c r="K27" s="104">
        <v>465964727</v>
      </c>
      <c r="L27" s="104">
        <v>652073266</v>
      </c>
      <c r="M27" s="104">
        <v>1519831747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2275362553</v>
      </c>
      <c r="W27" s="104">
        <v>3917013384</v>
      </c>
      <c r="X27" s="104">
        <v>-1641650831</v>
      </c>
      <c r="Y27" s="105">
        <v>-41.91</v>
      </c>
      <c r="Z27" s="106">
        <v>7834026760</v>
      </c>
    </row>
    <row r="28" spans="1:26" ht="13.5">
      <c r="A28" s="107" t="s">
        <v>44</v>
      </c>
      <c r="B28" s="18">
        <v>4331025102</v>
      </c>
      <c r="C28" s="18">
        <v>0</v>
      </c>
      <c r="D28" s="63">
        <v>3609925671</v>
      </c>
      <c r="E28" s="64">
        <v>3672003745</v>
      </c>
      <c r="F28" s="64">
        <v>68947170</v>
      </c>
      <c r="G28" s="64">
        <v>176764891</v>
      </c>
      <c r="H28" s="64">
        <v>198431007</v>
      </c>
      <c r="I28" s="64">
        <v>444143068</v>
      </c>
      <c r="J28" s="64">
        <v>186929532</v>
      </c>
      <c r="K28" s="64">
        <v>213450054</v>
      </c>
      <c r="L28" s="64">
        <v>374084122</v>
      </c>
      <c r="M28" s="64">
        <v>774463708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1218606776</v>
      </c>
      <c r="W28" s="64">
        <v>1836001875</v>
      </c>
      <c r="X28" s="64">
        <v>-617395099</v>
      </c>
      <c r="Y28" s="65">
        <v>-33.63</v>
      </c>
      <c r="Z28" s="66">
        <v>3672003745</v>
      </c>
    </row>
    <row r="29" spans="1:26" ht="13.5">
      <c r="A29" s="62" t="s">
        <v>110</v>
      </c>
      <c r="B29" s="18">
        <v>684232221</v>
      </c>
      <c r="C29" s="18">
        <v>0</v>
      </c>
      <c r="D29" s="63">
        <v>71605088</v>
      </c>
      <c r="E29" s="64">
        <v>80225366</v>
      </c>
      <c r="F29" s="64">
        <v>1560373</v>
      </c>
      <c r="G29" s="64">
        <v>9952704</v>
      </c>
      <c r="H29" s="64">
        <v>-1232938</v>
      </c>
      <c r="I29" s="64">
        <v>10280139</v>
      </c>
      <c r="J29" s="64">
        <v>10398850</v>
      </c>
      <c r="K29" s="64">
        <v>8358288</v>
      </c>
      <c r="L29" s="64">
        <v>4904942</v>
      </c>
      <c r="M29" s="64">
        <v>23662080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33942219</v>
      </c>
      <c r="W29" s="64">
        <v>40112684</v>
      </c>
      <c r="X29" s="64">
        <v>-6170465</v>
      </c>
      <c r="Y29" s="65">
        <v>-15.38</v>
      </c>
      <c r="Z29" s="66">
        <v>80225366</v>
      </c>
    </row>
    <row r="30" spans="1:26" ht="13.5">
      <c r="A30" s="62" t="s">
        <v>48</v>
      </c>
      <c r="B30" s="18">
        <v>2154411762</v>
      </c>
      <c r="C30" s="18">
        <v>0</v>
      </c>
      <c r="D30" s="63">
        <v>2541275055</v>
      </c>
      <c r="E30" s="64">
        <v>2735312397</v>
      </c>
      <c r="F30" s="64">
        <v>6470530</v>
      </c>
      <c r="G30" s="64">
        <v>89327838</v>
      </c>
      <c r="H30" s="64">
        <v>120964050</v>
      </c>
      <c r="I30" s="64">
        <v>216762418</v>
      </c>
      <c r="J30" s="64">
        <v>139474620</v>
      </c>
      <c r="K30" s="64">
        <v>165402448</v>
      </c>
      <c r="L30" s="64">
        <v>184668185</v>
      </c>
      <c r="M30" s="64">
        <v>489545253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706307671</v>
      </c>
      <c r="W30" s="64">
        <v>1367656201</v>
      </c>
      <c r="X30" s="64">
        <v>-661348530</v>
      </c>
      <c r="Y30" s="65">
        <v>-48.36</v>
      </c>
      <c r="Z30" s="66">
        <v>2735312397</v>
      </c>
    </row>
    <row r="31" spans="1:26" ht="13.5">
      <c r="A31" s="62" t="s">
        <v>49</v>
      </c>
      <c r="B31" s="18">
        <v>1150107090</v>
      </c>
      <c r="C31" s="18">
        <v>0</v>
      </c>
      <c r="D31" s="63">
        <v>1260231666</v>
      </c>
      <c r="E31" s="64">
        <v>1346485252</v>
      </c>
      <c r="F31" s="64">
        <v>12647946</v>
      </c>
      <c r="G31" s="64">
        <v>28555897</v>
      </c>
      <c r="H31" s="64">
        <v>43141340</v>
      </c>
      <c r="I31" s="64">
        <v>84345183</v>
      </c>
      <c r="J31" s="64">
        <v>64990751</v>
      </c>
      <c r="K31" s="64">
        <v>78753941</v>
      </c>
      <c r="L31" s="64">
        <v>88416011</v>
      </c>
      <c r="M31" s="64">
        <v>232160703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316505886</v>
      </c>
      <c r="W31" s="64">
        <v>673242629</v>
      </c>
      <c r="X31" s="64">
        <v>-356736743</v>
      </c>
      <c r="Y31" s="65">
        <v>-52.99</v>
      </c>
      <c r="Z31" s="66">
        <v>1346485252</v>
      </c>
    </row>
    <row r="32" spans="1:26" ht="13.5">
      <c r="A32" s="74" t="s">
        <v>50</v>
      </c>
      <c r="B32" s="21">
        <f>SUM(B28:B31)</f>
        <v>8319776175</v>
      </c>
      <c r="C32" s="21">
        <f>SUM(C28:C31)</f>
        <v>0</v>
      </c>
      <c r="D32" s="103">
        <f aca="true" t="shared" si="5" ref="D32:Z32">SUM(D28:D31)</f>
        <v>7483037480</v>
      </c>
      <c r="E32" s="104">
        <f t="shared" si="5"/>
        <v>7834026760</v>
      </c>
      <c r="F32" s="104">
        <f t="shared" si="5"/>
        <v>89626019</v>
      </c>
      <c r="G32" s="104">
        <f t="shared" si="5"/>
        <v>304601330</v>
      </c>
      <c r="H32" s="104">
        <f t="shared" si="5"/>
        <v>361303459</v>
      </c>
      <c r="I32" s="104">
        <f t="shared" si="5"/>
        <v>755530808</v>
      </c>
      <c r="J32" s="104">
        <f t="shared" si="5"/>
        <v>401793753</v>
      </c>
      <c r="K32" s="104">
        <f t="shared" si="5"/>
        <v>465964731</v>
      </c>
      <c r="L32" s="104">
        <f t="shared" si="5"/>
        <v>652073260</v>
      </c>
      <c r="M32" s="104">
        <f t="shared" si="5"/>
        <v>1519831744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2275362552</v>
      </c>
      <c r="W32" s="104">
        <f t="shared" si="5"/>
        <v>3917013389</v>
      </c>
      <c r="X32" s="104">
        <f t="shared" si="5"/>
        <v>-1641650837</v>
      </c>
      <c r="Y32" s="105">
        <f>+IF(W32&lt;&gt;0,(X32/W32)*100,0)</f>
        <v>-41.91077930982278</v>
      </c>
      <c r="Z32" s="106">
        <f t="shared" si="5"/>
        <v>7834026760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4931197742</v>
      </c>
      <c r="C35" s="18">
        <v>0</v>
      </c>
      <c r="D35" s="63">
        <v>4072545058</v>
      </c>
      <c r="E35" s="64">
        <v>15498100960</v>
      </c>
      <c r="F35" s="64">
        <v>15253366552</v>
      </c>
      <c r="G35" s="64">
        <v>15823599963</v>
      </c>
      <c r="H35" s="64">
        <v>16335043484</v>
      </c>
      <c r="I35" s="64">
        <v>16335043484</v>
      </c>
      <c r="J35" s="64">
        <v>15993540837</v>
      </c>
      <c r="K35" s="64">
        <v>16268830655</v>
      </c>
      <c r="L35" s="64">
        <v>16309351898</v>
      </c>
      <c r="M35" s="64">
        <v>16309351898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16309351898</v>
      </c>
      <c r="W35" s="64">
        <v>7749050488</v>
      </c>
      <c r="X35" s="64">
        <v>8560301410</v>
      </c>
      <c r="Y35" s="65">
        <v>110.47</v>
      </c>
      <c r="Z35" s="66">
        <v>15498100960</v>
      </c>
    </row>
    <row r="36" spans="1:26" ht="13.5">
      <c r="A36" s="62" t="s">
        <v>53</v>
      </c>
      <c r="B36" s="18">
        <v>30529881447</v>
      </c>
      <c r="C36" s="18">
        <v>0</v>
      </c>
      <c r="D36" s="63">
        <v>29833556048</v>
      </c>
      <c r="E36" s="64">
        <v>65741476143</v>
      </c>
      <c r="F36" s="64">
        <v>51951525545</v>
      </c>
      <c r="G36" s="64">
        <v>53526812845</v>
      </c>
      <c r="H36" s="64">
        <v>53713679461</v>
      </c>
      <c r="I36" s="64">
        <v>53713679461</v>
      </c>
      <c r="J36" s="64">
        <v>53906212579</v>
      </c>
      <c r="K36" s="64">
        <v>54289468214</v>
      </c>
      <c r="L36" s="64">
        <v>54425218398</v>
      </c>
      <c r="M36" s="64">
        <v>54425218398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54425218398</v>
      </c>
      <c r="W36" s="64">
        <v>32870738078</v>
      </c>
      <c r="X36" s="64">
        <v>21554480320</v>
      </c>
      <c r="Y36" s="65">
        <v>65.57</v>
      </c>
      <c r="Z36" s="66">
        <v>65741476143</v>
      </c>
    </row>
    <row r="37" spans="1:26" ht="13.5">
      <c r="A37" s="62" t="s">
        <v>54</v>
      </c>
      <c r="B37" s="18">
        <v>2507703124</v>
      </c>
      <c r="C37" s="18">
        <v>0</v>
      </c>
      <c r="D37" s="63">
        <v>1863927241</v>
      </c>
      <c r="E37" s="64">
        <v>12868427513</v>
      </c>
      <c r="F37" s="64">
        <v>5149863359</v>
      </c>
      <c r="G37" s="64">
        <v>5620013510</v>
      </c>
      <c r="H37" s="64">
        <v>7159030966</v>
      </c>
      <c r="I37" s="64">
        <v>7159030966</v>
      </c>
      <c r="J37" s="64">
        <v>7408607754</v>
      </c>
      <c r="K37" s="64">
        <v>7376805820</v>
      </c>
      <c r="L37" s="64">
        <v>7760230597</v>
      </c>
      <c r="M37" s="64">
        <v>7760230597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7760230597</v>
      </c>
      <c r="W37" s="64">
        <v>6434213763</v>
      </c>
      <c r="X37" s="64">
        <v>1326016834</v>
      </c>
      <c r="Y37" s="65">
        <v>20.61</v>
      </c>
      <c r="Z37" s="66">
        <v>12868427513</v>
      </c>
    </row>
    <row r="38" spans="1:26" ht="13.5">
      <c r="A38" s="62" t="s">
        <v>55</v>
      </c>
      <c r="B38" s="18">
        <v>5204570376</v>
      </c>
      <c r="C38" s="18">
        <v>0</v>
      </c>
      <c r="D38" s="63">
        <v>5253109376</v>
      </c>
      <c r="E38" s="64">
        <v>16666197349</v>
      </c>
      <c r="F38" s="64">
        <v>15981108251</v>
      </c>
      <c r="G38" s="64">
        <v>16225032026</v>
      </c>
      <c r="H38" s="64">
        <v>15777186621</v>
      </c>
      <c r="I38" s="64">
        <v>15777186621</v>
      </c>
      <c r="J38" s="64">
        <v>15722476055</v>
      </c>
      <c r="K38" s="64">
        <v>15751846675</v>
      </c>
      <c r="L38" s="64">
        <v>15503929718</v>
      </c>
      <c r="M38" s="64">
        <v>15503929718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15503929718</v>
      </c>
      <c r="W38" s="64">
        <v>8333098680</v>
      </c>
      <c r="X38" s="64">
        <v>7170831038</v>
      </c>
      <c r="Y38" s="65">
        <v>86.05</v>
      </c>
      <c r="Z38" s="66">
        <v>16666197349</v>
      </c>
    </row>
    <row r="39" spans="1:26" ht="13.5">
      <c r="A39" s="62" t="s">
        <v>56</v>
      </c>
      <c r="B39" s="18">
        <v>27748805688</v>
      </c>
      <c r="C39" s="18">
        <v>0</v>
      </c>
      <c r="D39" s="63">
        <v>26789064486</v>
      </c>
      <c r="E39" s="64">
        <v>51704952238</v>
      </c>
      <c r="F39" s="64">
        <v>46073920483</v>
      </c>
      <c r="G39" s="64">
        <v>47505367272</v>
      </c>
      <c r="H39" s="64">
        <v>47112505361</v>
      </c>
      <c r="I39" s="64">
        <v>47112505361</v>
      </c>
      <c r="J39" s="64">
        <v>46768669609</v>
      </c>
      <c r="K39" s="64">
        <v>47429646377</v>
      </c>
      <c r="L39" s="64">
        <v>47470409983</v>
      </c>
      <c r="M39" s="64">
        <v>47470409983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47470409983</v>
      </c>
      <c r="W39" s="64">
        <v>25852476125</v>
      </c>
      <c r="X39" s="64">
        <v>21617933858</v>
      </c>
      <c r="Y39" s="65">
        <v>83.62</v>
      </c>
      <c r="Z39" s="66">
        <v>51704952238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7297782986</v>
      </c>
      <c r="C42" s="18">
        <v>0</v>
      </c>
      <c r="D42" s="63">
        <v>6039333916</v>
      </c>
      <c r="E42" s="64">
        <v>5770964831</v>
      </c>
      <c r="F42" s="64">
        <v>557795125</v>
      </c>
      <c r="G42" s="64">
        <v>328786215</v>
      </c>
      <c r="H42" s="64">
        <v>-248915779</v>
      </c>
      <c r="I42" s="64">
        <v>637665561</v>
      </c>
      <c r="J42" s="64">
        <v>454572235</v>
      </c>
      <c r="K42" s="64">
        <v>2409748159</v>
      </c>
      <c r="L42" s="64">
        <v>211918366</v>
      </c>
      <c r="M42" s="64">
        <v>3076238760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3713904321</v>
      </c>
      <c r="W42" s="64">
        <v>3937887121</v>
      </c>
      <c r="X42" s="64">
        <v>-223982800</v>
      </c>
      <c r="Y42" s="65">
        <v>-5.69</v>
      </c>
      <c r="Z42" s="66">
        <v>5770964831</v>
      </c>
    </row>
    <row r="43" spans="1:26" ht="13.5">
      <c r="A43" s="62" t="s">
        <v>59</v>
      </c>
      <c r="B43" s="18">
        <v>-5235017075</v>
      </c>
      <c r="C43" s="18">
        <v>0</v>
      </c>
      <c r="D43" s="63">
        <v>-7086128440</v>
      </c>
      <c r="E43" s="64">
        <v>-7555364474</v>
      </c>
      <c r="F43" s="64">
        <v>-520007160</v>
      </c>
      <c r="G43" s="64">
        <v>-247879288</v>
      </c>
      <c r="H43" s="64">
        <v>-93063575</v>
      </c>
      <c r="I43" s="64">
        <v>-860950023</v>
      </c>
      <c r="J43" s="64">
        <v>-377478592</v>
      </c>
      <c r="K43" s="64">
        <v>-1495305633</v>
      </c>
      <c r="L43" s="64">
        <v>-549947888</v>
      </c>
      <c r="M43" s="64">
        <v>-2422732113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-3283682136</v>
      </c>
      <c r="W43" s="64">
        <v>-3694254689</v>
      </c>
      <c r="X43" s="64">
        <v>410572553</v>
      </c>
      <c r="Y43" s="65">
        <v>-11.11</v>
      </c>
      <c r="Z43" s="66">
        <v>-7555364474</v>
      </c>
    </row>
    <row r="44" spans="1:26" ht="13.5">
      <c r="A44" s="62" t="s">
        <v>60</v>
      </c>
      <c r="B44" s="18">
        <v>2403911731</v>
      </c>
      <c r="C44" s="18">
        <v>0</v>
      </c>
      <c r="D44" s="63">
        <v>-275352843</v>
      </c>
      <c r="E44" s="64">
        <v>-260510669</v>
      </c>
      <c r="F44" s="64">
        <v>-34616816</v>
      </c>
      <c r="G44" s="64">
        <v>1523014</v>
      </c>
      <c r="H44" s="64">
        <v>-108386320</v>
      </c>
      <c r="I44" s="64">
        <v>-141480122</v>
      </c>
      <c r="J44" s="64">
        <v>-2450976</v>
      </c>
      <c r="K44" s="64">
        <v>-467258</v>
      </c>
      <c r="L44" s="64">
        <v>-151880808</v>
      </c>
      <c r="M44" s="64">
        <v>-154799042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-296279164</v>
      </c>
      <c r="W44" s="64">
        <v>-161878262</v>
      </c>
      <c r="X44" s="64">
        <v>-134400902</v>
      </c>
      <c r="Y44" s="65">
        <v>83.03</v>
      </c>
      <c r="Z44" s="66">
        <v>-260510669</v>
      </c>
    </row>
    <row r="45" spans="1:26" ht="13.5">
      <c r="A45" s="74" t="s">
        <v>61</v>
      </c>
      <c r="B45" s="21">
        <v>11008934626</v>
      </c>
      <c r="C45" s="21">
        <v>0</v>
      </c>
      <c r="D45" s="103">
        <v>8706351888</v>
      </c>
      <c r="E45" s="104">
        <v>8405708617</v>
      </c>
      <c r="F45" s="104">
        <v>10953156821</v>
      </c>
      <c r="G45" s="104">
        <v>11035586762</v>
      </c>
      <c r="H45" s="104">
        <v>10585221088</v>
      </c>
      <c r="I45" s="104">
        <v>10585221088</v>
      </c>
      <c r="J45" s="104">
        <v>10659863755</v>
      </c>
      <c r="K45" s="104">
        <v>11573839023</v>
      </c>
      <c r="L45" s="104">
        <v>11083928693</v>
      </c>
      <c r="M45" s="104">
        <v>11083928693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11083928693</v>
      </c>
      <c r="W45" s="104">
        <v>10532373099</v>
      </c>
      <c r="X45" s="104">
        <v>551555594</v>
      </c>
      <c r="Y45" s="105">
        <v>5.24</v>
      </c>
      <c r="Z45" s="106">
        <v>8405708617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2075348820</v>
      </c>
      <c r="C49" s="56">
        <v>0</v>
      </c>
      <c r="D49" s="133">
        <v>218300379</v>
      </c>
      <c r="E49" s="58">
        <v>210606376</v>
      </c>
      <c r="F49" s="58">
        <v>0</v>
      </c>
      <c r="G49" s="58">
        <v>0</v>
      </c>
      <c r="H49" s="58">
        <v>0</v>
      </c>
      <c r="I49" s="58">
        <v>517789111</v>
      </c>
      <c r="J49" s="58">
        <v>0</v>
      </c>
      <c r="K49" s="58">
        <v>0</v>
      </c>
      <c r="L49" s="58">
        <v>0</v>
      </c>
      <c r="M49" s="58">
        <v>337852282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618699303</v>
      </c>
      <c r="W49" s="58">
        <v>873988787</v>
      </c>
      <c r="X49" s="58">
        <v>3546687982</v>
      </c>
      <c r="Y49" s="58">
        <v>8399273040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639870795</v>
      </c>
      <c r="C51" s="56">
        <v>0</v>
      </c>
      <c r="D51" s="133">
        <v>3398976</v>
      </c>
      <c r="E51" s="58">
        <v>1684733</v>
      </c>
      <c r="F51" s="58">
        <v>0</v>
      </c>
      <c r="G51" s="58">
        <v>0</v>
      </c>
      <c r="H51" s="58">
        <v>0</v>
      </c>
      <c r="I51" s="58">
        <v>1453966</v>
      </c>
      <c r="J51" s="58">
        <v>0</v>
      </c>
      <c r="K51" s="58">
        <v>0</v>
      </c>
      <c r="L51" s="58">
        <v>0</v>
      </c>
      <c r="M51" s="58">
        <v>1649641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3345104</v>
      </c>
      <c r="W51" s="58">
        <v>14731145</v>
      </c>
      <c r="X51" s="58">
        <v>6181281</v>
      </c>
      <c r="Y51" s="58">
        <v>672315641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280.894684419343</v>
      </c>
      <c r="C58" s="5">
        <f>IF(C67=0,0,+(C76/C67)*100)</f>
        <v>0</v>
      </c>
      <c r="D58" s="6">
        <f aca="true" t="shared" si="6" ref="D58:Z58">IF(D67=0,0,+(D76/D67)*100)</f>
        <v>97.31119441862278</v>
      </c>
      <c r="E58" s="7">
        <f t="shared" si="6"/>
        <v>97.05145630687795</v>
      </c>
      <c r="F58" s="7">
        <f t="shared" si="6"/>
        <v>60.679458757164795</v>
      </c>
      <c r="G58" s="7">
        <f t="shared" si="6"/>
        <v>103.9183751635803</v>
      </c>
      <c r="H58" s="7">
        <f t="shared" si="6"/>
        <v>108.37969165629853</v>
      </c>
      <c r="I58" s="7">
        <f t="shared" si="6"/>
        <v>84.7915384653414</v>
      </c>
      <c r="J58" s="7">
        <f t="shared" si="6"/>
        <v>117.37909295781319</v>
      </c>
      <c r="K58" s="7">
        <f t="shared" si="6"/>
        <v>104.8696795788326</v>
      </c>
      <c r="L58" s="7">
        <f t="shared" si="6"/>
        <v>102.06855485202941</v>
      </c>
      <c r="M58" s="7">
        <f t="shared" si="6"/>
        <v>108.07324725829297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94.78592731140245</v>
      </c>
      <c r="W58" s="7">
        <f t="shared" si="6"/>
        <v>100.08999133738445</v>
      </c>
      <c r="X58" s="7">
        <f t="shared" si="6"/>
        <v>0</v>
      </c>
      <c r="Y58" s="7">
        <f t="shared" si="6"/>
        <v>0</v>
      </c>
      <c r="Z58" s="8">
        <f t="shared" si="6"/>
        <v>97.05145630687795</v>
      </c>
    </row>
    <row r="59" spans="1:26" ht="13.5">
      <c r="A59" s="36" t="s">
        <v>31</v>
      </c>
      <c r="B59" s="9">
        <f aca="true" t="shared" si="7" ref="B59:Z66">IF(B68=0,0,+(B77/B68)*100)</f>
        <v>309.47732726467143</v>
      </c>
      <c r="C59" s="9">
        <f t="shared" si="7"/>
        <v>0</v>
      </c>
      <c r="D59" s="2">
        <f t="shared" si="7"/>
        <v>98.86072524288804</v>
      </c>
      <c r="E59" s="10">
        <f t="shared" si="7"/>
        <v>98.30214604091204</v>
      </c>
      <c r="F59" s="10">
        <f t="shared" si="7"/>
        <v>40.21139913487904</v>
      </c>
      <c r="G59" s="10">
        <f t="shared" si="7"/>
        <v>120.15274942382422</v>
      </c>
      <c r="H59" s="10">
        <f t="shared" si="7"/>
        <v>144.66706636898778</v>
      </c>
      <c r="I59" s="10">
        <f t="shared" si="7"/>
        <v>74.08902889328911</v>
      </c>
      <c r="J59" s="10">
        <f t="shared" si="7"/>
        <v>152.57985078692073</v>
      </c>
      <c r="K59" s="10">
        <f t="shared" si="7"/>
        <v>110.1754260561232</v>
      </c>
      <c r="L59" s="10">
        <f t="shared" si="7"/>
        <v>129.2844778480241</v>
      </c>
      <c r="M59" s="10">
        <f t="shared" si="7"/>
        <v>129.71828106092275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92.86726849443838</v>
      </c>
      <c r="W59" s="10">
        <f t="shared" si="7"/>
        <v>110.61888447352462</v>
      </c>
      <c r="X59" s="10">
        <f t="shared" si="7"/>
        <v>0</v>
      </c>
      <c r="Y59" s="10">
        <f t="shared" si="7"/>
        <v>0</v>
      </c>
      <c r="Z59" s="11">
        <f t="shared" si="7"/>
        <v>98.30214604091204</v>
      </c>
    </row>
    <row r="60" spans="1:26" ht="13.5">
      <c r="A60" s="37" t="s">
        <v>32</v>
      </c>
      <c r="B60" s="12">
        <f t="shared" si="7"/>
        <v>274.6638221428097</v>
      </c>
      <c r="C60" s="12">
        <f t="shared" si="7"/>
        <v>0</v>
      </c>
      <c r="D60" s="3">
        <f t="shared" si="7"/>
        <v>96.7612124556744</v>
      </c>
      <c r="E60" s="13">
        <f t="shared" si="7"/>
        <v>97.16526083346618</v>
      </c>
      <c r="F60" s="13">
        <f t="shared" si="7"/>
        <v>78.34219464920797</v>
      </c>
      <c r="G60" s="13">
        <f t="shared" si="7"/>
        <v>99.6321955840798</v>
      </c>
      <c r="H60" s="13">
        <f t="shared" si="7"/>
        <v>97.8811549437411</v>
      </c>
      <c r="I60" s="13">
        <f t="shared" si="7"/>
        <v>90.85789920640715</v>
      </c>
      <c r="J60" s="13">
        <f t="shared" si="7"/>
        <v>108.12078329335573</v>
      </c>
      <c r="K60" s="13">
        <f t="shared" si="7"/>
        <v>103.93488933805799</v>
      </c>
      <c r="L60" s="13">
        <f t="shared" si="7"/>
        <v>95.0162531730028</v>
      </c>
      <c r="M60" s="13">
        <f t="shared" si="7"/>
        <v>102.31442515170788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96.20918635644811</v>
      </c>
      <c r="W60" s="13">
        <f t="shared" si="7"/>
        <v>97.04464468518194</v>
      </c>
      <c r="X60" s="13">
        <f t="shared" si="7"/>
        <v>0</v>
      </c>
      <c r="Y60" s="13">
        <f t="shared" si="7"/>
        <v>0</v>
      </c>
      <c r="Z60" s="14">
        <f t="shared" si="7"/>
        <v>97.16526083346618</v>
      </c>
    </row>
    <row r="61" spans="1:26" ht="13.5">
      <c r="A61" s="38" t="s">
        <v>113</v>
      </c>
      <c r="B61" s="12">
        <f t="shared" si="7"/>
        <v>300.6366558989852</v>
      </c>
      <c r="C61" s="12">
        <f t="shared" si="7"/>
        <v>0</v>
      </c>
      <c r="D61" s="3">
        <f t="shared" si="7"/>
        <v>98.79229879512103</v>
      </c>
      <c r="E61" s="13">
        <f t="shared" si="7"/>
        <v>98.6062283135754</v>
      </c>
      <c r="F61" s="13">
        <f t="shared" si="7"/>
        <v>96.17612867981605</v>
      </c>
      <c r="G61" s="13">
        <f t="shared" si="7"/>
        <v>101.16493733755831</v>
      </c>
      <c r="H61" s="13">
        <f t="shared" si="7"/>
        <v>94.92525451998205</v>
      </c>
      <c r="I61" s="13">
        <f t="shared" si="7"/>
        <v>97.36723231872676</v>
      </c>
      <c r="J61" s="13">
        <f t="shared" si="7"/>
        <v>104.41486705494039</v>
      </c>
      <c r="K61" s="13">
        <f t="shared" si="7"/>
        <v>109.93134729390373</v>
      </c>
      <c r="L61" s="13">
        <f t="shared" si="7"/>
        <v>97.4226216618038</v>
      </c>
      <c r="M61" s="13">
        <f t="shared" si="7"/>
        <v>103.75873872552941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100.45743554140824</v>
      </c>
      <c r="W61" s="13">
        <f t="shared" si="7"/>
        <v>97.99190532331119</v>
      </c>
      <c r="X61" s="13">
        <f t="shared" si="7"/>
        <v>0</v>
      </c>
      <c r="Y61" s="13">
        <f t="shared" si="7"/>
        <v>0</v>
      </c>
      <c r="Z61" s="14">
        <f t="shared" si="7"/>
        <v>98.6062283135754</v>
      </c>
    </row>
    <row r="62" spans="1:26" ht="13.5">
      <c r="A62" s="38" t="s">
        <v>114</v>
      </c>
      <c r="B62" s="12">
        <f t="shared" si="7"/>
        <v>242.08427858498632</v>
      </c>
      <c r="C62" s="12">
        <f t="shared" si="7"/>
        <v>0</v>
      </c>
      <c r="D62" s="3">
        <f t="shared" si="7"/>
        <v>89.65291891883858</v>
      </c>
      <c r="E62" s="13">
        <f t="shared" si="7"/>
        <v>89.95079254189375</v>
      </c>
      <c r="F62" s="13">
        <f t="shared" si="7"/>
        <v>85.12516131722488</v>
      </c>
      <c r="G62" s="13">
        <f t="shared" si="7"/>
        <v>87.0864546894085</v>
      </c>
      <c r="H62" s="13">
        <f t="shared" si="7"/>
        <v>94.34782989485407</v>
      </c>
      <c r="I62" s="13">
        <f t="shared" si="7"/>
        <v>88.82506381226804</v>
      </c>
      <c r="J62" s="13">
        <f t="shared" si="7"/>
        <v>109.59509738622164</v>
      </c>
      <c r="K62" s="13">
        <f t="shared" si="7"/>
        <v>86.8294391808145</v>
      </c>
      <c r="L62" s="13">
        <f t="shared" si="7"/>
        <v>86.71371028682493</v>
      </c>
      <c r="M62" s="13">
        <f t="shared" si="7"/>
        <v>93.72250019663822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91.38910337532425</v>
      </c>
      <c r="W62" s="13">
        <f t="shared" si="7"/>
        <v>90.50139118939352</v>
      </c>
      <c r="X62" s="13">
        <f t="shared" si="7"/>
        <v>0</v>
      </c>
      <c r="Y62" s="13">
        <f t="shared" si="7"/>
        <v>0</v>
      </c>
      <c r="Z62" s="14">
        <f t="shared" si="7"/>
        <v>89.95079254189375</v>
      </c>
    </row>
    <row r="63" spans="1:26" ht="13.5">
      <c r="A63" s="38" t="s">
        <v>115</v>
      </c>
      <c r="B63" s="12">
        <f t="shared" si="7"/>
        <v>229.30826415326428</v>
      </c>
      <c r="C63" s="12">
        <f t="shared" si="7"/>
        <v>0</v>
      </c>
      <c r="D63" s="3">
        <f t="shared" si="7"/>
        <v>89.1084065815978</v>
      </c>
      <c r="E63" s="13">
        <f t="shared" si="7"/>
        <v>90.00049270713161</v>
      </c>
      <c r="F63" s="13">
        <f t="shared" si="7"/>
        <v>44.34881811970519</v>
      </c>
      <c r="G63" s="13">
        <f t="shared" si="7"/>
        <v>103.25611298340614</v>
      </c>
      <c r="H63" s="13">
        <f t="shared" si="7"/>
        <v>126.33624414262235</v>
      </c>
      <c r="I63" s="13">
        <f t="shared" si="7"/>
        <v>69.27558358886927</v>
      </c>
      <c r="J63" s="13">
        <f t="shared" si="7"/>
        <v>142.4954806032198</v>
      </c>
      <c r="K63" s="13">
        <f t="shared" si="7"/>
        <v>92.52812833192873</v>
      </c>
      <c r="L63" s="13">
        <f t="shared" si="7"/>
        <v>106.70174255334763</v>
      </c>
      <c r="M63" s="13">
        <f t="shared" si="7"/>
        <v>112.44878353547054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84.40541554307868</v>
      </c>
      <c r="W63" s="13">
        <f t="shared" si="7"/>
        <v>89.99201510184547</v>
      </c>
      <c r="X63" s="13">
        <f t="shared" si="7"/>
        <v>0</v>
      </c>
      <c r="Y63" s="13">
        <f t="shared" si="7"/>
        <v>0</v>
      </c>
      <c r="Z63" s="14">
        <f t="shared" si="7"/>
        <v>90.00049270713161</v>
      </c>
    </row>
    <row r="64" spans="1:26" ht="13.5">
      <c r="A64" s="38" t="s">
        <v>116</v>
      </c>
      <c r="B64" s="12">
        <f t="shared" si="7"/>
        <v>211.81251708603162</v>
      </c>
      <c r="C64" s="12">
        <f t="shared" si="7"/>
        <v>0</v>
      </c>
      <c r="D64" s="3">
        <f t="shared" si="7"/>
        <v>95.81335777476062</v>
      </c>
      <c r="E64" s="13">
        <f t="shared" si="7"/>
        <v>96.3994582374786</v>
      </c>
      <c r="F64" s="13">
        <f t="shared" si="7"/>
        <v>39.988975129780954</v>
      </c>
      <c r="G64" s="13">
        <f t="shared" si="7"/>
        <v>89.30824463770257</v>
      </c>
      <c r="H64" s="13">
        <f t="shared" si="7"/>
        <v>92.5878132174208</v>
      </c>
      <c r="I64" s="13">
        <f t="shared" si="7"/>
        <v>60.48140675315633</v>
      </c>
      <c r="J64" s="13">
        <f t="shared" si="7"/>
        <v>98.71419914175338</v>
      </c>
      <c r="K64" s="13">
        <f t="shared" si="7"/>
        <v>77.48777393597905</v>
      </c>
      <c r="L64" s="13">
        <f t="shared" si="7"/>
        <v>87.79673939286671</v>
      </c>
      <c r="M64" s="13">
        <f t="shared" si="7"/>
        <v>87.9360765738798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70.5380879797867</v>
      </c>
      <c r="W64" s="13">
        <f t="shared" si="7"/>
        <v>101.56632941702213</v>
      </c>
      <c r="X64" s="13">
        <f t="shared" si="7"/>
        <v>0</v>
      </c>
      <c r="Y64" s="13">
        <f t="shared" si="7"/>
        <v>0</v>
      </c>
      <c r="Z64" s="14">
        <f t="shared" si="7"/>
        <v>96.3994582374786</v>
      </c>
    </row>
    <row r="65" spans="1:26" ht="13.5">
      <c r="A65" s="38" t="s">
        <v>117</v>
      </c>
      <c r="B65" s="12">
        <f t="shared" si="7"/>
        <v>168.98878531605015</v>
      </c>
      <c r="C65" s="12">
        <f t="shared" si="7"/>
        <v>0</v>
      </c>
      <c r="D65" s="3">
        <f t="shared" si="7"/>
        <v>142.40072262764508</v>
      </c>
      <c r="E65" s="13">
        <f t="shared" si="7"/>
        <v>206.47103756811225</v>
      </c>
      <c r="F65" s="13">
        <f t="shared" si="7"/>
        <v>359.08729364773137</v>
      </c>
      <c r="G65" s="13">
        <f t="shared" si="7"/>
        <v>190.5562447469702</v>
      </c>
      <c r="H65" s="13">
        <f t="shared" si="7"/>
        <v>280.8955448334179</v>
      </c>
      <c r="I65" s="13">
        <f t="shared" si="7"/>
        <v>263.04896336119674</v>
      </c>
      <c r="J65" s="13">
        <f t="shared" si="7"/>
        <v>185.7653810422654</v>
      </c>
      <c r="K65" s="13">
        <f t="shared" si="7"/>
        <v>247.5956976771197</v>
      </c>
      <c r="L65" s="13">
        <f t="shared" si="7"/>
        <v>3.2398356763994185</v>
      </c>
      <c r="M65" s="13">
        <f t="shared" si="7"/>
        <v>155.964828497291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209.59853142051338</v>
      </c>
      <c r="W65" s="13">
        <f t="shared" si="7"/>
        <v>188.5327892664637</v>
      </c>
      <c r="X65" s="13">
        <f t="shared" si="7"/>
        <v>0</v>
      </c>
      <c r="Y65" s="13">
        <f t="shared" si="7"/>
        <v>0</v>
      </c>
      <c r="Z65" s="14">
        <f t="shared" si="7"/>
        <v>206.47103756811225</v>
      </c>
    </row>
    <row r="66" spans="1:26" ht="13.5">
      <c r="A66" s="39" t="s">
        <v>118</v>
      </c>
      <c r="B66" s="15">
        <f t="shared" si="7"/>
        <v>58.4621649829437</v>
      </c>
      <c r="C66" s="15">
        <f t="shared" si="7"/>
        <v>0</v>
      </c>
      <c r="D66" s="4">
        <f t="shared" si="7"/>
        <v>99.68897337066575</v>
      </c>
      <c r="E66" s="16">
        <f t="shared" si="7"/>
        <v>31.919919110784484</v>
      </c>
      <c r="F66" s="16">
        <f t="shared" si="7"/>
        <v>30.19123345561303</v>
      </c>
      <c r="G66" s="16">
        <f t="shared" si="7"/>
        <v>23.53345528242113</v>
      </c>
      <c r="H66" s="16">
        <f t="shared" si="7"/>
        <v>23.486003175261384</v>
      </c>
      <c r="I66" s="16">
        <f t="shared" si="7"/>
        <v>25.238938369358543</v>
      </c>
      <c r="J66" s="16">
        <f t="shared" si="7"/>
        <v>27.86387931830816</v>
      </c>
      <c r="K66" s="16">
        <f t="shared" si="7"/>
        <v>21.79454724439021</v>
      </c>
      <c r="L66" s="16">
        <f t="shared" si="7"/>
        <v>20.76910669509259</v>
      </c>
      <c r="M66" s="16">
        <f t="shared" si="7"/>
        <v>23.203864129112443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24.20184749819258</v>
      </c>
      <c r="W66" s="16">
        <f t="shared" si="7"/>
        <v>30.707507279916328</v>
      </c>
      <c r="X66" s="16">
        <f t="shared" si="7"/>
        <v>0</v>
      </c>
      <c r="Y66" s="16">
        <f t="shared" si="7"/>
        <v>0</v>
      </c>
      <c r="Z66" s="17">
        <f t="shared" si="7"/>
        <v>31.919919110784484</v>
      </c>
    </row>
    <row r="67" spans="1:26" ht="13.5" hidden="1">
      <c r="A67" s="40" t="s">
        <v>119</v>
      </c>
      <c r="B67" s="23">
        <v>9004116989</v>
      </c>
      <c r="C67" s="23"/>
      <c r="D67" s="24">
        <v>28331070133</v>
      </c>
      <c r="E67" s="25">
        <v>28368808268</v>
      </c>
      <c r="F67" s="25">
        <v>3929305483</v>
      </c>
      <c r="G67" s="25">
        <v>2188068483</v>
      </c>
      <c r="H67" s="25">
        <v>2242350133</v>
      </c>
      <c r="I67" s="25">
        <v>8359724099</v>
      </c>
      <c r="J67" s="25">
        <v>2083460425</v>
      </c>
      <c r="K67" s="25">
        <v>2091465041</v>
      </c>
      <c r="L67" s="25">
        <v>2113049357</v>
      </c>
      <c r="M67" s="25">
        <v>6287974823</v>
      </c>
      <c r="N67" s="25"/>
      <c r="O67" s="25"/>
      <c r="P67" s="25"/>
      <c r="Q67" s="25"/>
      <c r="R67" s="25"/>
      <c r="S67" s="25"/>
      <c r="T67" s="25"/>
      <c r="U67" s="25"/>
      <c r="V67" s="25">
        <v>14647698922</v>
      </c>
      <c r="W67" s="25">
        <v>14184404156</v>
      </c>
      <c r="X67" s="25"/>
      <c r="Y67" s="24"/>
      <c r="Z67" s="26">
        <v>28368808268</v>
      </c>
    </row>
    <row r="68" spans="1:26" ht="13.5" hidden="1">
      <c r="A68" s="36" t="s">
        <v>31</v>
      </c>
      <c r="B68" s="18">
        <v>2070787085</v>
      </c>
      <c r="C68" s="18"/>
      <c r="D68" s="19">
        <v>7177051145</v>
      </c>
      <c r="E68" s="20">
        <v>7221210655</v>
      </c>
      <c r="F68" s="20">
        <v>1805734542</v>
      </c>
      <c r="G68" s="20">
        <v>517136877</v>
      </c>
      <c r="H68" s="20">
        <v>529240526</v>
      </c>
      <c r="I68" s="20">
        <v>2852111945</v>
      </c>
      <c r="J68" s="20">
        <v>457981836</v>
      </c>
      <c r="K68" s="20">
        <v>525321050</v>
      </c>
      <c r="L68" s="20">
        <v>470053148</v>
      </c>
      <c r="M68" s="20">
        <v>1453356034</v>
      </c>
      <c r="N68" s="20"/>
      <c r="O68" s="20"/>
      <c r="P68" s="20"/>
      <c r="Q68" s="20"/>
      <c r="R68" s="20"/>
      <c r="S68" s="20"/>
      <c r="T68" s="20"/>
      <c r="U68" s="20"/>
      <c r="V68" s="20">
        <v>4305467979</v>
      </c>
      <c r="W68" s="20">
        <v>3610605332</v>
      </c>
      <c r="X68" s="20"/>
      <c r="Y68" s="19"/>
      <c r="Z68" s="22">
        <v>7221210655</v>
      </c>
    </row>
    <row r="69" spans="1:26" ht="13.5" hidden="1">
      <c r="A69" s="37" t="s">
        <v>32</v>
      </c>
      <c r="B69" s="18">
        <v>6859380684</v>
      </c>
      <c r="C69" s="18"/>
      <c r="D69" s="19">
        <v>20978708597</v>
      </c>
      <c r="E69" s="20">
        <v>20972287222</v>
      </c>
      <c r="F69" s="20">
        <v>2112186113</v>
      </c>
      <c r="G69" s="20">
        <v>1654722656</v>
      </c>
      <c r="H69" s="20">
        <v>1696715996</v>
      </c>
      <c r="I69" s="20">
        <v>5463624765</v>
      </c>
      <c r="J69" s="20">
        <v>1612119943</v>
      </c>
      <c r="K69" s="20">
        <v>1550034925</v>
      </c>
      <c r="L69" s="20">
        <v>1626752819</v>
      </c>
      <c r="M69" s="20">
        <v>4788907687</v>
      </c>
      <c r="N69" s="20"/>
      <c r="O69" s="20"/>
      <c r="P69" s="20"/>
      <c r="Q69" s="20"/>
      <c r="R69" s="20"/>
      <c r="S69" s="20"/>
      <c r="T69" s="20"/>
      <c r="U69" s="20"/>
      <c r="V69" s="20">
        <v>10252532452</v>
      </c>
      <c r="W69" s="20">
        <v>10486143627</v>
      </c>
      <c r="X69" s="20"/>
      <c r="Y69" s="19"/>
      <c r="Z69" s="22">
        <v>20972287222</v>
      </c>
    </row>
    <row r="70" spans="1:26" ht="13.5" hidden="1">
      <c r="A70" s="38" t="s">
        <v>113</v>
      </c>
      <c r="B70" s="18">
        <v>4450946743</v>
      </c>
      <c r="C70" s="18"/>
      <c r="D70" s="19">
        <v>13984692018</v>
      </c>
      <c r="E70" s="20">
        <v>14039966797</v>
      </c>
      <c r="F70" s="20">
        <v>1150298567</v>
      </c>
      <c r="G70" s="20">
        <v>1161862322</v>
      </c>
      <c r="H70" s="20">
        <v>1245828510</v>
      </c>
      <c r="I70" s="20">
        <v>3557989399</v>
      </c>
      <c r="J70" s="20">
        <v>1156187454</v>
      </c>
      <c r="K70" s="20">
        <v>1040708576</v>
      </c>
      <c r="L70" s="20">
        <v>1133579753</v>
      </c>
      <c r="M70" s="20">
        <v>3330475783</v>
      </c>
      <c r="N70" s="20"/>
      <c r="O70" s="20"/>
      <c r="P70" s="20"/>
      <c r="Q70" s="20"/>
      <c r="R70" s="20"/>
      <c r="S70" s="20"/>
      <c r="T70" s="20"/>
      <c r="U70" s="20"/>
      <c r="V70" s="20">
        <v>6888465182</v>
      </c>
      <c r="W70" s="20">
        <v>7019983402</v>
      </c>
      <c r="X70" s="20"/>
      <c r="Y70" s="19"/>
      <c r="Z70" s="22">
        <v>14039966797</v>
      </c>
    </row>
    <row r="71" spans="1:26" ht="13.5" hidden="1">
      <c r="A71" s="38" t="s">
        <v>114</v>
      </c>
      <c r="B71" s="18">
        <v>1114630864</v>
      </c>
      <c r="C71" s="18"/>
      <c r="D71" s="19">
        <v>3472078040</v>
      </c>
      <c r="E71" s="20">
        <v>3483788771</v>
      </c>
      <c r="F71" s="20">
        <v>222933416</v>
      </c>
      <c r="G71" s="20">
        <v>246979859</v>
      </c>
      <c r="H71" s="20">
        <v>227102383</v>
      </c>
      <c r="I71" s="20">
        <v>697015658</v>
      </c>
      <c r="J71" s="20">
        <v>233275402</v>
      </c>
      <c r="K71" s="20">
        <v>263104658</v>
      </c>
      <c r="L71" s="20">
        <v>269531553</v>
      </c>
      <c r="M71" s="20">
        <v>765911613</v>
      </c>
      <c r="N71" s="20"/>
      <c r="O71" s="20"/>
      <c r="P71" s="20"/>
      <c r="Q71" s="20"/>
      <c r="R71" s="20"/>
      <c r="S71" s="20"/>
      <c r="T71" s="20"/>
      <c r="U71" s="20"/>
      <c r="V71" s="20">
        <v>1462927271</v>
      </c>
      <c r="W71" s="20">
        <v>1741894390</v>
      </c>
      <c r="X71" s="20"/>
      <c r="Y71" s="19"/>
      <c r="Z71" s="22">
        <v>3483788771</v>
      </c>
    </row>
    <row r="72" spans="1:26" ht="13.5" hidden="1">
      <c r="A72" s="38" t="s">
        <v>115</v>
      </c>
      <c r="B72" s="18">
        <v>623547850</v>
      </c>
      <c r="C72" s="18"/>
      <c r="D72" s="19">
        <v>1845864781</v>
      </c>
      <c r="E72" s="20">
        <v>1849699226</v>
      </c>
      <c r="F72" s="20">
        <v>420100963</v>
      </c>
      <c r="G72" s="20">
        <v>122891958</v>
      </c>
      <c r="H72" s="20">
        <v>110335638</v>
      </c>
      <c r="I72" s="20">
        <v>653328559</v>
      </c>
      <c r="J72" s="20">
        <v>107034749</v>
      </c>
      <c r="K72" s="20">
        <v>127381176</v>
      </c>
      <c r="L72" s="20">
        <v>118064965</v>
      </c>
      <c r="M72" s="20">
        <v>352480890</v>
      </c>
      <c r="N72" s="20"/>
      <c r="O72" s="20"/>
      <c r="P72" s="20"/>
      <c r="Q72" s="20"/>
      <c r="R72" s="20"/>
      <c r="S72" s="20"/>
      <c r="T72" s="20"/>
      <c r="U72" s="20"/>
      <c r="V72" s="20">
        <v>1005809449</v>
      </c>
      <c r="W72" s="20">
        <v>924849617</v>
      </c>
      <c r="X72" s="20"/>
      <c r="Y72" s="19"/>
      <c r="Z72" s="22">
        <v>1849699226</v>
      </c>
    </row>
    <row r="73" spans="1:26" ht="13.5" hidden="1">
      <c r="A73" s="38" t="s">
        <v>116</v>
      </c>
      <c r="B73" s="18">
        <v>462852503</v>
      </c>
      <c r="C73" s="18"/>
      <c r="D73" s="19">
        <v>1418683107</v>
      </c>
      <c r="E73" s="20">
        <v>1422768777</v>
      </c>
      <c r="F73" s="20">
        <v>304803588</v>
      </c>
      <c r="G73" s="20">
        <v>101831679</v>
      </c>
      <c r="H73" s="20">
        <v>103115912</v>
      </c>
      <c r="I73" s="20">
        <v>509751179</v>
      </c>
      <c r="J73" s="20">
        <v>100124136</v>
      </c>
      <c r="K73" s="20">
        <v>102051445</v>
      </c>
      <c r="L73" s="20">
        <v>92479464</v>
      </c>
      <c r="M73" s="20">
        <v>294655045</v>
      </c>
      <c r="N73" s="20"/>
      <c r="O73" s="20"/>
      <c r="P73" s="20"/>
      <c r="Q73" s="20"/>
      <c r="R73" s="20"/>
      <c r="S73" s="20"/>
      <c r="T73" s="20"/>
      <c r="U73" s="20"/>
      <c r="V73" s="20">
        <v>804406224</v>
      </c>
      <c r="W73" s="20">
        <v>711384392</v>
      </c>
      <c r="X73" s="20"/>
      <c r="Y73" s="19"/>
      <c r="Z73" s="22">
        <v>1422768777</v>
      </c>
    </row>
    <row r="74" spans="1:26" ht="13.5" hidden="1">
      <c r="A74" s="38" t="s">
        <v>117</v>
      </c>
      <c r="B74" s="18">
        <v>207402724</v>
      </c>
      <c r="C74" s="18"/>
      <c r="D74" s="19">
        <v>257390651</v>
      </c>
      <c r="E74" s="20">
        <v>176063651</v>
      </c>
      <c r="F74" s="20">
        <v>14049579</v>
      </c>
      <c r="G74" s="20">
        <v>21156838</v>
      </c>
      <c r="H74" s="20">
        <v>10333553</v>
      </c>
      <c r="I74" s="20">
        <v>45539970</v>
      </c>
      <c r="J74" s="20">
        <v>15498202</v>
      </c>
      <c r="K74" s="20">
        <v>16789070</v>
      </c>
      <c r="L74" s="20">
        <v>13097084</v>
      </c>
      <c r="M74" s="20">
        <v>45384356</v>
      </c>
      <c r="N74" s="20"/>
      <c r="O74" s="20"/>
      <c r="P74" s="20"/>
      <c r="Q74" s="20"/>
      <c r="R74" s="20"/>
      <c r="S74" s="20"/>
      <c r="T74" s="20"/>
      <c r="U74" s="20"/>
      <c r="V74" s="20">
        <v>90924326</v>
      </c>
      <c r="W74" s="20">
        <v>88031826</v>
      </c>
      <c r="X74" s="20"/>
      <c r="Y74" s="19"/>
      <c r="Z74" s="22">
        <v>176063651</v>
      </c>
    </row>
    <row r="75" spans="1:26" ht="13.5" hidden="1">
      <c r="A75" s="39" t="s">
        <v>118</v>
      </c>
      <c r="B75" s="27">
        <v>73949220</v>
      </c>
      <c r="C75" s="27"/>
      <c r="D75" s="28">
        <v>175310391</v>
      </c>
      <c r="E75" s="29">
        <v>175310391</v>
      </c>
      <c r="F75" s="29">
        <v>11384828</v>
      </c>
      <c r="G75" s="29">
        <v>16208950</v>
      </c>
      <c r="H75" s="29">
        <v>16393611</v>
      </c>
      <c r="I75" s="29">
        <v>43987389</v>
      </c>
      <c r="J75" s="29">
        <v>13358646</v>
      </c>
      <c r="K75" s="29">
        <v>16109066</v>
      </c>
      <c r="L75" s="29">
        <v>16243390</v>
      </c>
      <c r="M75" s="29">
        <v>45711102</v>
      </c>
      <c r="N75" s="29"/>
      <c r="O75" s="29"/>
      <c r="P75" s="29"/>
      <c r="Q75" s="29"/>
      <c r="R75" s="29"/>
      <c r="S75" s="29"/>
      <c r="T75" s="29"/>
      <c r="U75" s="29"/>
      <c r="V75" s="29">
        <v>89698491</v>
      </c>
      <c r="W75" s="29">
        <v>87655197</v>
      </c>
      <c r="X75" s="29"/>
      <c r="Y75" s="28"/>
      <c r="Z75" s="30">
        <v>175310391</v>
      </c>
    </row>
    <row r="76" spans="1:26" ht="13.5" hidden="1">
      <c r="A76" s="41" t="s">
        <v>120</v>
      </c>
      <c r="B76" s="31">
        <v>25292086001</v>
      </c>
      <c r="C76" s="31"/>
      <c r="D76" s="32">
        <v>27569302738</v>
      </c>
      <c r="E76" s="33">
        <v>27532341561</v>
      </c>
      <c r="F76" s="33">
        <v>2384281300</v>
      </c>
      <c r="G76" s="33">
        <v>2273805215</v>
      </c>
      <c r="H76" s="33">
        <v>2430252160</v>
      </c>
      <c r="I76" s="33">
        <v>7088338675</v>
      </c>
      <c r="J76" s="33">
        <v>2445546949</v>
      </c>
      <c r="K76" s="33">
        <v>2193312687</v>
      </c>
      <c r="L76" s="33">
        <v>2156758942</v>
      </c>
      <c r="M76" s="33">
        <v>6795618578</v>
      </c>
      <c r="N76" s="33"/>
      <c r="O76" s="33"/>
      <c r="P76" s="33"/>
      <c r="Q76" s="33"/>
      <c r="R76" s="33"/>
      <c r="S76" s="33"/>
      <c r="T76" s="33"/>
      <c r="U76" s="33"/>
      <c r="V76" s="33">
        <v>13883957253</v>
      </c>
      <c r="W76" s="33">
        <v>14197168891</v>
      </c>
      <c r="X76" s="33"/>
      <c r="Y76" s="32"/>
      <c r="Z76" s="34">
        <v>27532341561</v>
      </c>
    </row>
    <row r="77" spans="1:26" ht="13.5" hidden="1">
      <c r="A77" s="36" t="s">
        <v>31</v>
      </c>
      <c r="B77" s="18">
        <v>6408616524</v>
      </c>
      <c r="C77" s="18"/>
      <c r="D77" s="19">
        <v>7095284813</v>
      </c>
      <c r="E77" s="20">
        <v>7098605044</v>
      </c>
      <c r="F77" s="20">
        <v>726111124</v>
      </c>
      <c r="G77" s="20">
        <v>621354176</v>
      </c>
      <c r="H77" s="20">
        <v>765636743</v>
      </c>
      <c r="I77" s="20">
        <v>2113102043</v>
      </c>
      <c r="J77" s="20">
        <v>698788002</v>
      </c>
      <c r="K77" s="20">
        <v>578774705</v>
      </c>
      <c r="L77" s="20">
        <v>607705758</v>
      </c>
      <c r="M77" s="20">
        <v>1885268465</v>
      </c>
      <c r="N77" s="20"/>
      <c r="O77" s="20"/>
      <c r="P77" s="20"/>
      <c r="Q77" s="20"/>
      <c r="R77" s="20"/>
      <c r="S77" s="20"/>
      <c r="T77" s="20"/>
      <c r="U77" s="20"/>
      <c r="V77" s="20">
        <v>3998370508</v>
      </c>
      <c r="W77" s="20">
        <v>3994011341</v>
      </c>
      <c r="X77" s="20"/>
      <c r="Y77" s="19"/>
      <c r="Z77" s="22">
        <v>7098605044</v>
      </c>
    </row>
    <row r="78" spans="1:26" ht="13.5" hidden="1">
      <c r="A78" s="37" t="s">
        <v>32</v>
      </c>
      <c r="B78" s="18">
        <v>18840237162</v>
      </c>
      <c r="C78" s="18"/>
      <c r="D78" s="19">
        <v>20299252796</v>
      </c>
      <c r="E78" s="20">
        <v>20377777582</v>
      </c>
      <c r="F78" s="20">
        <v>1654732956</v>
      </c>
      <c r="G78" s="20">
        <v>1648636513</v>
      </c>
      <c r="H78" s="20">
        <v>1660765213</v>
      </c>
      <c r="I78" s="20">
        <v>4964134682</v>
      </c>
      <c r="J78" s="20">
        <v>1743036710</v>
      </c>
      <c r="K78" s="20">
        <v>1611027084</v>
      </c>
      <c r="L78" s="20">
        <v>1545679577</v>
      </c>
      <c r="M78" s="20">
        <v>4899743371</v>
      </c>
      <c r="N78" s="20"/>
      <c r="O78" s="20"/>
      <c r="P78" s="20"/>
      <c r="Q78" s="20"/>
      <c r="R78" s="20"/>
      <c r="S78" s="20"/>
      <c r="T78" s="20"/>
      <c r="U78" s="20"/>
      <c r="V78" s="20">
        <v>9863878053</v>
      </c>
      <c r="W78" s="20">
        <v>10176240824</v>
      </c>
      <c r="X78" s="20"/>
      <c r="Y78" s="19"/>
      <c r="Z78" s="22">
        <v>20377777582</v>
      </c>
    </row>
    <row r="79" spans="1:26" ht="13.5" hidden="1">
      <c r="A79" s="38" t="s">
        <v>113</v>
      </c>
      <c r="B79" s="18">
        <v>13381177444</v>
      </c>
      <c r="C79" s="18"/>
      <c r="D79" s="19">
        <v>13815798724</v>
      </c>
      <c r="E79" s="20">
        <v>13844281715</v>
      </c>
      <c r="F79" s="20">
        <v>1106312630</v>
      </c>
      <c r="G79" s="20">
        <v>1175397290</v>
      </c>
      <c r="H79" s="20">
        <v>1182605884</v>
      </c>
      <c r="I79" s="20">
        <v>3464315804</v>
      </c>
      <c r="J79" s="20">
        <v>1207231593</v>
      </c>
      <c r="K79" s="20">
        <v>1144064959</v>
      </c>
      <c r="L79" s="20">
        <v>1104363114</v>
      </c>
      <c r="M79" s="20">
        <v>3455659666</v>
      </c>
      <c r="N79" s="20"/>
      <c r="O79" s="20"/>
      <c r="P79" s="20"/>
      <c r="Q79" s="20"/>
      <c r="R79" s="20"/>
      <c r="S79" s="20"/>
      <c r="T79" s="20"/>
      <c r="U79" s="20"/>
      <c r="V79" s="20">
        <v>6919975470</v>
      </c>
      <c r="W79" s="20">
        <v>6879015489</v>
      </c>
      <c r="X79" s="20"/>
      <c r="Y79" s="19"/>
      <c r="Z79" s="22">
        <v>13844281715</v>
      </c>
    </row>
    <row r="80" spans="1:26" ht="13.5" hidden="1">
      <c r="A80" s="38" t="s">
        <v>114</v>
      </c>
      <c r="B80" s="18">
        <v>2698346086</v>
      </c>
      <c r="C80" s="18"/>
      <c r="D80" s="19">
        <v>3112819310</v>
      </c>
      <c r="E80" s="20">
        <v>3133695610</v>
      </c>
      <c r="F80" s="20">
        <v>189772430</v>
      </c>
      <c r="G80" s="20">
        <v>215086003</v>
      </c>
      <c r="H80" s="20">
        <v>214266170</v>
      </c>
      <c r="I80" s="20">
        <v>619124603</v>
      </c>
      <c r="J80" s="20">
        <v>255658404</v>
      </c>
      <c r="K80" s="20">
        <v>228452299</v>
      </c>
      <c r="L80" s="20">
        <v>233720810</v>
      </c>
      <c r="M80" s="20">
        <v>717831513</v>
      </c>
      <c r="N80" s="20"/>
      <c r="O80" s="20"/>
      <c r="P80" s="20"/>
      <c r="Q80" s="20"/>
      <c r="R80" s="20"/>
      <c r="S80" s="20"/>
      <c r="T80" s="20"/>
      <c r="U80" s="20"/>
      <c r="V80" s="20">
        <v>1336956116</v>
      </c>
      <c r="W80" s="20">
        <v>1576438656</v>
      </c>
      <c r="X80" s="20"/>
      <c r="Y80" s="19"/>
      <c r="Z80" s="22">
        <v>3133695610</v>
      </c>
    </row>
    <row r="81" spans="1:26" ht="13.5" hidden="1">
      <c r="A81" s="38" t="s">
        <v>115</v>
      </c>
      <c r="B81" s="18">
        <v>1429846751</v>
      </c>
      <c r="C81" s="18"/>
      <c r="D81" s="19">
        <v>1644820694</v>
      </c>
      <c r="E81" s="20">
        <v>1664738417</v>
      </c>
      <c r="F81" s="20">
        <v>186309812</v>
      </c>
      <c r="G81" s="20">
        <v>126893459</v>
      </c>
      <c r="H81" s="20">
        <v>139393901</v>
      </c>
      <c r="I81" s="20">
        <v>452597172</v>
      </c>
      <c r="J81" s="20">
        <v>152519680</v>
      </c>
      <c r="K81" s="20">
        <v>117863418</v>
      </c>
      <c r="L81" s="20">
        <v>125977375</v>
      </c>
      <c r="M81" s="20">
        <v>396360473</v>
      </c>
      <c r="N81" s="20"/>
      <c r="O81" s="20"/>
      <c r="P81" s="20"/>
      <c r="Q81" s="20"/>
      <c r="R81" s="20"/>
      <c r="S81" s="20"/>
      <c r="T81" s="20"/>
      <c r="U81" s="20"/>
      <c r="V81" s="20">
        <v>848957645</v>
      </c>
      <c r="W81" s="20">
        <v>832290807</v>
      </c>
      <c r="X81" s="20"/>
      <c r="Y81" s="19"/>
      <c r="Z81" s="22">
        <v>1664738417</v>
      </c>
    </row>
    <row r="82" spans="1:26" ht="13.5" hidden="1">
      <c r="A82" s="38" t="s">
        <v>116</v>
      </c>
      <c r="B82" s="18">
        <v>980379537</v>
      </c>
      <c r="C82" s="18"/>
      <c r="D82" s="19">
        <v>1359287921</v>
      </c>
      <c r="E82" s="20">
        <v>1371541393</v>
      </c>
      <c r="F82" s="20">
        <v>121887831</v>
      </c>
      <c r="G82" s="20">
        <v>90944085</v>
      </c>
      <c r="H82" s="20">
        <v>95472768</v>
      </c>
      <c r="I82" s="20">
        <v>308304684</v>
      </c>
      <c r="J82" s="20">
        <v>98836739</v>
      </c>
      <c r="K82" s="20">
        <v>79077393</v>
      </c>
      <c r="L82" s="20">
        <v>81193954</v>
      </c>
      <c r="M82" s="20">
        <v>259108086</v>
      </c>
      <c r="N82" s="20"/>
      <c r="O82" s="20"/>
      <c r="P82" s="20"/>
      <c r="Q82" s="20"/>
      <c r="R82" s="20"/>
      <c r="S82" s="20"/>
      <c r="T82" s="20"/>
      <c r="U82" s="20"/>
      <c r="V82" s="20">
        <v>567412770</v>
      </c>
      <c r="W82" s="20">
        <v>722527015</v>
      </c>
      <c r="X82" s="20"/>
      <c r="Y82" s="19"/>
      <c r="Z82" s="22">
        <v>1371541393</v>
      </c>
    </row>
    <row r="83" spans="1:26" ht="13.5" hidden="1">
      <c r="A83" s="38" t="s">
        <v>117</v>
      </c>
      <c r="B83" s="18">
        <v>350487344</v>
      </c>
      <c r="C83" s="18"/>
      <c r="D83" s="19">
        <v>366526147</v>
      </c>
      <c r="E83" s="20">
        <v>363520447</v>
      </c>
      <c r="F83" s="20">
        <v>50450253</v>
      </c>
      <c r="G83" s="20">
        <v>40315676</v>
      </c>
      <c r="H83" s="20">
        <v>29026490</v>
      </c>
      <c r="I83" s="20">
        <v>119792419</v>
      </c>
      <c r="J83" s="20">
        <v>28790294</v>
      </c>
      <c r="K83" s="20">
        <v>41569015</v>
      </c>
      <c r="L83" s="20">
        <v>424324</v>
      </c>
      <c r="M83" s="20">
        <v>70783633</v>
      </c>
      <c r="N83" s="20"/>
      <c r="O83" s="20"/>
      <c r="P83" s="20"/>
      <c r="Q83" s="20"/>
      <c r="R83" s="20"/>
      <c r="S83" s="20"/>
      <c r="T83" s="20"/>
      <c r="U83" s="20"/>
      <c r="V83" s="20">
        <v>190576052</v>
      </c>
      <c r="W83" s="20">
        <v>165968857</v>
      </c>
      <c r="X83" s="20"/>
      <c r="Y83" s="19"/>
      <c r="Z83" s="22">
        <v>363520447</v>
      </c>
    </row>
    <row r="84" spans="1:26" ht="13.5" hidden="1">
      <c r="A84" s="39" t="s">
        <v>118</v>
      </c>
      <c r="B84" s="27">
        <v>43232315</v>
      </c>
      <c r="C84" s="27"/>
      <c r="D84" s="28">
        <v>174765129</v>
      </c>
      <c r="E84" s="29">
        <v>55958935</v>
      </c>
      <c r="F84" s="29">
        <v>3437220</v>
      </c>
      <c r="G84" s="29">
        <v>3814526</v>
      </c>
      <c r="H84" s="29">
        <v>3850204</v>
      </c>
      <c r="I84" s="29">
        <v>11101950</v>
      </c>
      <c r="J84" s="29">
        <v>3722237</v>
      </c>
      <c r="K84" s="29">
        <v>3510898</v>
      </c>
      <c r="L84" s="29">
        <v>3373607</v>
      </c>
      <c r="M84" s="29">
        <v>10606742</v>
      </c>
      <c r="N84" s="29"/>
      <c r="O84" s="29"/>
      <c r="P84" s="29"/>
      <c r="Q84" s="29"/>
      <c r="R84" s="29"/>
      <c r="S84" s="29"/>
      <c r="T84" s="29"/>
      <c r="U84" s="29"/>
      <c r="V84" s="29">
        <v>21708692</v>
      </c>
      <c r="W84" s="29">
        <v>26916726</v>
      </c>
      <c r="X84" s="29"/>
      <c r="Y84" s="28"/>
      <c r="Z84" s="30">
        <v>55958935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38237725</v>
      </c>
      <c r="C5" s="18">
        <v>0</v>
      </c>
      <c r="D5" s="63">
        <v>46495570</v>
      </c>
      <c r="E5" s="64">
        <v>46495570</v>
      </c>
      <c r="F5" s="64">
        <v>13759294</v>
      </c>
      <c r="G5" s="64">
        <v>2861368</v>
      </c>
      <c r="H5" s="64">
        <v>3095174</v>
      </c>
      <c r="I5" s="64">
        <v>19715836</v>
      </c>
      <c r="J5" s="64">
        <v>3100203</v>
      </c>
      <c r="K5" s="64">
        <v>3101147</v>
      </c>
      <c r="L5" s="64">
        <v>3124407</v>
      </c>
      <c r="M5" s="64">
        <v>9325757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29041593</v>
      </c>
      <c r="W5" s="64">
        <v>23247785</v>
      </c>
      <c r="X5" s="64">
        <v>5793808</v>
      </c>
      <c r="Y5" s="65">
        <v>24.92</v>
      </c>
      <c r="Z5" s="66">
        <v>46495570</v>
      </c>
    </row>
    <row r="6" spans="1:26" ht="13.5">
      <c r="A6" s="62" t="s">
        <v>32</v>
      </c>
      <c r="B6" s="18">
        <v>98668901</v>
      </c>
      <c r="C6" s="18">
        <v>0</v>
      </c>
      <c r="D6" s="63">
        <v>112440421</v>
      </c>
      <c r="E6" s="64">
        <v>112440421</v>
      </c>
      <c r="F6" s="64">
        <v>9162182</v>
      </c>
      <c r="G6" s="64">
        <v>9306328</v>
      </c>
      <c r="H6" s="64">
        <v>10372969</v>
      </c>
      <c r="I6" s="64">
        <v>28841479</v>
      </c>
      <c r="J6" s="64">
        <v>9206402</v>
      </c>
      <c r="K6" s="64">
        <v>9756585</v>
      </c>
      <c r="L6" s="64">
        <v>9748208</v>
      </c>
      <c r="M6" s="64">
        <v>28711195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57552674</v>
      </c>
      <c r="W6" s="64">
        <v>56220211</v>
      </c>
      <c r="X6" s="64">
        <v>1332463</v>
      </c>
      <c r="Y6" s="65">
        <v>2.37</v>
      </c>
      <c r="Z6" s="66">
        <v>112440421</v>
      </c>
    </row>
    <row r="7" spans="1:26" ht="13.5">
      <c r="A7" s="62" t="s">
        <v>33</v>
      </c>
      <c r="B7" s="18">
        <v>550858</v>
      </c>
      <c r="C7" s="18">
        <v>0</v>
      </c>
      <c r="D7" s="63">
        <v>300000</v>
      </c>
      <c r="E7" s="64">
        <v>300000</v>
      </c>
      <c r="F7" s="64">
        <v>53648</v>
      </c>
      <c r="G7" s="64">
        <v>82933</v>
      </c>
      <c r="H7" s="64">
        <v>102677</v>
      </c>
      <c r="I7" s="64">
        <v>239258</v>
      </c>
      <c r="J7" s="64">
        <v>93086</v>
      </c>
      <c r="K7" s="64">
        <v>108755</v>
      </c>
      <c r="L7" s="64">
        <v>106890</v>
      </c>
      <c r="M7" s="64">
        <v>308731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547989</v>
      </c>
      <c r="W7" s="64">
        <v>150000</v>
      </c>
      <c r="X7" s="64">
        <v>397989</v>
      </c>
      <c r="Y7" s="65">
        <v>265.33</v>
      </c>
      <c r="Z7" s="66">
        <v>300000</v>
      </c>
    </row>
    <row r="8" spans="1:26" ht="13.5">
      <c r="A8" s="62" t="s">
        <v>34</v>
      </c>
      <c r="B8" s="18">
        <v>46368450</v>
      </c>
      <c r="C8" s="18">
        <v>0</v>
      </c>
      <c r="D8" s="63">
        <v>32013500</v>
      </c>
      <c r="E8" s="64">
        <v>32013500</v>
      </c>
      <c r="F8" s="64">
        <v>10340000</v>
      </c>
      <c r="G8" s="64">
        <v>400000</v>
      </c>
      <c r="H8" s="64">
        <v>0</v>
      </c>
      <c r="I8" s="64">
        <v>10740000</v>
      </c>
      <c r="J8" s="64">
        <v>1271379</v>
      </c>
      <c r="K8" s="64">
        <v>11796662</v>
      </c>
      <c r="L8" s="64">
        <v>100000</v>
      </c>
      <c r="M8" s="64">
        <v>13168041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23908041</v>
      </c>
      <c r="W8" s="64">
        <v>16006750</v>
      </c>
      <c r="X8" s="64">
        <v>7901291</v>
      </c>
      <c r="Y8" s="65">
        <v>49.36</v>
      </c>
      <c r="Z8" s="66">
        <v>32013500</v>
      </c>
    </row>
    <row r="9" spans="1:26" ht="13.5">
      <c r="A9" s="62" t="s">
        <v>35</v>
      </c>
      <c r="B9" s="18">
        <v>11729609</v>
      </c>
      <c r="C9" s="18">
        <v>0</v>
      </c>
      <c r="D9" s="63">
        <v>11912000</v>
      </c>
      <c r="E9" s="64">
        <v>11912000</v>
      </c>
      <c r="F9" s="64">
        <v>886676</v>
      </c>
      <c r="G9" s="64">
        <v>1475409</v>
      </c>
      <c r="H9" s="64">
        <v>1907226</v>
      </c>
      <c r="I9" s="64">
        <v>4269311</v>
      </c>
      <c r="J9" s="64">
        <v>980763</v>
      </c>
      <c r="K9" s="64">
        <v>1075871</v>
      </c>
      <c r="L9" s="64">
        <v>959899</v>
      </c>
      <c r="M9" s="64">
        <v>3016533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7285844</v>
      </c>
      <c r="W9" s="64">
        <v>5956000</v>
      </c>
      <c r="X9" s="64">
        <v>1329844</v>
      </c>
      <c r="Y9" s="65">
        <v>22.33</v>
      </c>
      <c r="Z9" s="66">
        <v>11912000</v>
      </c>
    </row>
    <row r="10" spans="1:26" ht="25.5">
      <c r="A10" s="67" t="s">
        <v>105</v>
      </c>
      <c r="B10" s="68">
        <f>SUM(B5:B9)</f>
        <v>195555543</v>
      </c>
      <c r="C10" s="68">
        <f>SUM(C5:C9)</f>
        <v>0</v>
      </c>
      <c r="D10" s="69">
        <f aca="true" t="shared" si="0" ref="D10:Z10">SUM(D5:D9)</f>
        <v>203161491</v>
      </c>
      <c r="E10" s="70">
        <f t="shared" si="0"/>
        <v>203161491</v>
      </c>
      <c r="F10" s="70">
        <f t="shared" si="0"/>
        <v>34201800</v>
      </c>
      <c r="G10" s="70">
        <f t="shared" si="0"/>
        <v>14126038</v>
      </c>
      <c r="H10" s="70">
        <f t="shared" si="0"/>
        <v>15478046</v>
      </c>
      <c r="I10" s="70">
        <f t="shared" si="0"/>
        <v>63805884</v>
      </c>
      <c r="J10" s="70">
        <f t="shared" si="0"/>
        <v>14651833</v>
      </c>
      <c r="K10" s="70">
        <f t="shared" si="0"/>
        <v>25839020</v>
      </c>
      <c r="L10" s="70">
        <f t="shared" si="0"/>
        <v>14039404</v>
      </c>
      <c r="M10" s="70">
        <f t="shared" si="0"/>
        <v>54530257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118336141</v>
      </c>
      <c r="W10" s="70">
        <f t="shared" si="0"/>
        <v>101580746</v>
      </c>
      <c r="X10" s="70">
        <f t="shared" si="0"/>
        <v>16755395</v>
      </c>
      <c r="Y10" s="71">
        <f>+IF(W10&lt;&gt;0,(X10/W10)*100,0)</f>
        <v>16.494656379074044</v>
      </c>
      <c r="Z10" s="72">
        <f t="shared" si="0"/>
        <v>203161491</v>
      </c>
    </row>
    <row r="11" spans="1:26" ht="13.5">
      <c r="A11" s="62" t="s">
        <v>36</v>
      </c>
      <c r="B11" s="18">
        <v>72160525</v>
      </c>
      <c r="C11" s="18">
        <v>0</v>
      </c>
      <c r="D11" s="63">
        <v>81034879</v>
      </c>
      <c r="E11" s="64">
        <v>81034879</v>
      </c>
      <c r="F11" s="64">
        <v>7197142</v>
      </c>
      <c r="G11" s="64">
        <v>6782638</v>
      </c>
      <c r="H11" s="64">
        <v>7190626</v>
      </c>
      <c r="I11" s="64">
        <v>21170406</v>
      </c>
      <c r="J11" s="64">
        <v>6975200</v>
      </c>
      <c r="K11" s="64">
        <v>10364820</v>
      </c>
      <c r="L11" s="64">
        <v>6720770</v>
      </c>
      <c r="M11" s="64">
        <v>24060790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45231196</v>
      </c>
      <c r="W11" s="64">
        <v>40517440</v>
      </c>
      <c r="X11" s="64">
        <v>4713756</v>
      </c>
      <c r="Y11" s="65">
        <v>11.63</v>
      </c>
      <c r="Z11" s="66">
        <v>81034879</v>
      </c>
    </row>
    <row r="12" spans="1:26" ht="13.5">
      <c r="A12" s="62" t="s">
        <v>37</v>
      </c>
      <c r="B12" s="18">
        <v>4259364</v>
      </c>
      <c r="C12" s="18">
        <v>0</v>
      </c>
      <c r="D12" s="63">
        <v>4198126</v>
      </c>
      <c r="E12" s="64">
        <v>4198126</v>
      </c>
      <c r="F12" s="64">
        <v>287049</v>
      </c>
      <c r="G12" s="64">
        <v>354774</v>
      </c>
      <c r="H12" s="64">
        <v>348113</v>
      </c>
      <c r="I12" s="64">
        <v>989936</v>
      </c>
      <c r="J12" s="64">
        <v>346915</v>
      </c>
      <c r="K12" s="64">
        <v>345710</v>
      </c>
      <c r="L12" s="64">
        <v>350368</v>
      </c>
      <c r="M12" s="64">
        <v>1042993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2032929</v>
      </c>
      <c r="W12" s="64">
        <v>2099063</v>
      </c>
      <c r="X12" s="64">
        <v>-66134</v>
      </c>
      <c r="Y12" s="65">
        <v>-3.15</v>
      </c>
      <c r="Z12" s="66">
        <v>4198126</v>
      </c>
    </row>
    <row r="13" spans="1:26" ht="13.5">
      <c r="A13" s="62" t="s">
        <v>106</v>
      </c>
      <c r="B13" s="18">
        <v>14480891</v>
      </c>
      <c r="C13" s="18">
        <v>0</v>
      </c>
      <c r="D13" s="63">
        <v>17225093</v>
      </c>
      <c r="E13" s="64">
        <v>17225093</v>
      </c>
      <c r="F13" s="64">
        <v>1435425</v>
      </c>
      <c r="G13" s="64">
        <v>1435425</v>
      </c>
      <c r="H13" s="64">
        <v>1435425</v>
      </c>
      <c r="I13" s="64">
        <v>4306275</v>
      </c>
      <c r="J13" s="64">
        <v>1435425</v>
      </c>
      <c r="K13" s="64">
        <v>1435425</v>
      </c>
      <c r="L13" s="64">
        <v>1435425</v>
      </c>
      <c r="M13" s="64">
        <v>4306275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8612550</v>
      </c>
      <c r="W13" s="64">
        <v>8612547</v>
      </c>
      <c r="X13" s="64">
        <v>3</v>
      </c>
      <c r="Y13" s="65">
        <v>0</v>
      </c>
      <c r="Z13" s="66">
        <v>17225093</v>
      </c>
    </row>
    <row r="14" spans="1:26" ht="13.5">
      <c r="A14" s="62" t="s">
        <v>38</v>
      </c>
      <c r="B14" s="18">
        <v>9262718</v>
      </c>
      <c r="C14" s="18">
        <v>0</v>
      </c>
      <c r="D14" s="63">
        <v>9752000</v>
      </c>
      <c r="E14" s="64">
        <v>9752000</v>
      </c>
      <c r="F14" s="64">
        <v>2608883</v>
      </c>
      <c r="G14" s="64">
        <v>302833</v>
      </c>
      <c r="H14" s="64">
        <v>388372</v>
      </c>
      <c r="I14" s="64">
        <v>3300088</v>
      </c>
      <c r="J14" s="64">
        <v>302833</v>
      </c>
      <c r="K14" s="64">
        <v>302833</v>
      </c>
      <c r="L14" s="64">
        <v>2833339</v>
      </c>
      <c r="M14" s="64">
        <v>3439005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6739093</v>
      </c>
      <c r="W14" s="64">
        <v>4876000</v>
      </c>
      <c r="X14" s="64">
        <v>1863093</v>
      </c>
      <c r="Y14" s="65">
        <v>38.21</v>
      </c>
      <c r="Z14" s="66">
        <v>9752000</v>
      </c>
    </row>
    <row r="15" spans="1:26" ht="13.5">
      <c r="A15" s="62" t="s">
        <v>39</v>
      </c>
      <c r="B15" s="18">
        <v>54420837</v>
      </c>
      <c r="C15" s="18">
        <v>0</v>
      </c>
      <c r="D15" s="63">
        <v>55903000</v>
      </c>
      <c r="E15" s="64">
        <v>55903000</v>
      </c>
      <c r="F15" s="64">
        <v>6156584</v>
      </c>
      <c r="G15" s="64">
        <v>6458312</v>
      </c>
      <c r="H15" s="64">
        <v>582372</v>
      </c>
      <c r="I15" s="64">
        <v>13197268</v>
      </c>
      <c r="J15" s="64">
        <v>4752036</v>
      </c>
      <c r="K15" s="64">
        <v>7158290</v>
      </c>
      <c r="L15" s="64">
        <v>624216</v>
      </c>
      <c r="M15" s="64">
        <v>12534542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25731810</v>
      </c>
      <c r="W15" s="64">
        <v>27951500</v>
      </c>
      <c r="X15" s="64">
        <v>-2219690</v>
      </c>
      <c r="Y15" s="65">
        <v>-7.94</v>
      </c>
      <c r="Z15" s="66">
        <v>55903000</v>
      </c>
    </row>
    <row r="16" spans="1:26" ht="13.5">
      <c r="A16" s="73" t="s">
        <v>40</v>
      </c>
      <c r="B16" s="18">
        <v>2393212</v>
      </c>
      <c r="C16" s="18">
        <v>0</v>
      </c>
      <c r="D16" s="63">
        <v>2566000</v>
      </c>
      <c r="E16" s="64">
        <v>2566000</v>
      </c>
      <c r="F16" s="64">
        <v>0</v>
      </c>
      <c r="G16" s="64">
        <v>0</v>
      </c>
      <c r="H16" s="64">
        <v>0</v>
      </c>
      <c r="I16" s="64">
        <v>0</v>
      </c>
      <c r="J16" s="64">
        <v>292250</v>
      </c>
      <c r="K16" s="64">
        <v>476750</v>
      </c>
      <c r="L16" s="64">
        <v>0</v>
      </c>
      <c r="M16" s="64">
        <v>769000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769000</v>
      </c>
      <c r="W16" s="64">
        <v>1283000</v>
      </c>
      <c r="X16" s="64">
        <v>-514000</v>
      </c>
      <c r="Y16" s="65">
        <v>-40.06</v>
      </c>
      <c r="Z16" s="66">
        <v>2566000</v>
      </c>
    </row>
    <row r="17" spans="1:26" ht="13.5">
      <c r="A17" s="62" t="s">
        <v>41</v>
      </c>
      <c r="B17" s="18">
        <v>30951274</v>
      </c>
      <c r="C17" s="18">
        <v>0</v>
      </c>
      <c r="D17" s="63">
        <v>39149472</v>
      </c>
      <c r="E17" s="64">
        <v>39149472</v>
      </c>
      <c r="F17" s="64">
        <v>2375123</v>
      </c>
      <c r="G17" s="64">
        <v>2969853</v>
      </c>
      <c r="H17" s="64">
        <v>3084833</v>
      </c>
      <c r="I17" s="64">
        <v>8429809</v>
      </c>
      <c r="J17" s="64">
        <v>3321557</v>
      </c>
      <c r="K17" s="64">
        <v>3810435</v>
      </c>
      <c r="L17" s="64">
        <v>2772252</v>
      </c>
      <c r="M17" s="64">
        <v>9904244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18334053</v>
      </c>
      <c r="W17" s="64">
        <v>19574736</v>
      </c>
      <c r="X17" s="64">
        <v>-1240683</v>
      </c>
      <c r="Y17" s="65">
        <v>-6.34</v>
      </c>
      <c r="Z17" s="66">
        <v>39149472</v>
      </c>
    </row>
    <row r="18" spans="1:26" ht="13.5">
      <c r="A18" s="74" t="s">
        <v>42</v>
      </c>
      <c r="B18" s="75">
        <f>SUM(B11:B17)</f>
        <v>187928821</v>
      </c>
      <c r="C18" s="75">
        <f>SUM(C11:C17)</f>
        <v>0</v>
      </c>
      <c r="D18" s="76">
        <f aca="true" t="shared" si="1" ref="D18:Z18">SUM(D11:D17)</f>
        <v>209828570</v>
      </c>
      <c r="E18" s="77">
        <f t="shared" si="1"/>
        <v>209828570</v>
      </c>
      <c r="F18" s="77">
        <f t="shared" si="1"/>
        <v>20060206</v>
      </c>
      <c r="G18" s="77">
        <f t="shared" si="1"/>
        <v>18303835</v>
      </c>
      <c r="H18" s="77">
        <f t="shared" si="1"/>
        <v>13029741</v>
      </c>
      <c r="I18" s="77">
        <f t="shared" si="1"/>
        <v>51393782</v>
      </c>
      <c r="J18" s="77">
        <f t="shared" si="1"/>
        <v>17426216</v>
      </c>
      <c r="K18" s="77">
        <f t="shared" si="1"/>
        <v>23894263</v>
      </c>
      <c r="L18" s="77">
        <f t="shared" si="1"/>
        <v>14736370</v>
      </c>
      <c r="M18" s="77">
        <f t="shared" si="1"/>
        <v>56056849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107450631</v>
      </c>
      <c r="W18" s="77">
        <f t="shared" si="1"/>
        <v>104914286</v>
      </c>
      <c r="X18" s="77">
        <f t="shared" si="1"/>
        <v>2536345</v>
      </c>
      <c r="Y18" s="71">
        <f>+IF(W18&lt;&gt;0,(X18/W18)*100,0)</f>
        <v>2.417540162261601</v>
      </c>
      <c r="Z18" s="78">
        <f t="shared" si="1"/>
        <v>209828570</v>
      </c>
    </row>
    <row r="19" spans="1:26" ht="13.5">
      <c r="A19" s="74" t="s">
        <v>43</v>
      </c>
      <c r="B19" s="79">
        <f>+B10-B18</f>
        <v>7626722</v>
      </c>
      <c r="C19" s="79">
        <f>+C10-C18</f>
        <v>0</v>
      </c>
      <c r="D19" s="80">
        <f aca="true" t="shared" si="2" ref="D19:Z19">+D10-D18</f>
        <v>-6667079</v>
      </c>
      <c r="E19" s="81">
        <f t="shared" si="2"/>
        <v>-6667079</v>
      </c>
      <c r="F19" s="81">
        <f t="shared" si="2"/>
        <v>14141594</v>
      </c>
      <c r="G19" s="81">
        <f t="shared" si="2"/>
        <v>-4177797</v>
      </c>
      <c r="H19" s="81">
        <f t="shared" si="2"/>
        <v>2448305</v>
      </c>
      <c r="I19" s="81">
        <f t="shared" si="2"/>
        <v>12412102</v>
      </c>
      <c r="J19" s="81">
        <f t="shared" si="2"/>
        <v>-2774383</v>
      </c>
      <c r="K19" s="81">
        <f t="shared" si="2"/>
        <v>1944757</v>
      </c>
      <c r="L19" s="81">
        <f t="shared" si="2"/>
        <v>-696966</v>
      </c>
      <c r="M19" s="81">
        <f t="shared" si="2"/>
        <v>-1526592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10885510</v>
      </c>
      <c r="W19" s="81">
        <f>IF(E10=E18,0,W10-W18)</f>
        <v>-3333540</v>
      </c>
      <c r="X19" s="81">
        <f t="shared" si="2"/>
        <v>14219050</v>
      </c>
      <c r="Y19" s="82">
        <f>+IF(W19&lt;&gt;0,(X19/W19)*100,0)</f>
        <v>-426.54505420663924</v>
      </c>
      <c r="Z19" s="83">
        <f t="shared" si="2"/>
        <v>-6667079</v>
      </c>
    </row>
    <row r="20" spans="1:26" ht="13.5">
      <c r="A20" s="62" t="s">
        <v>44</v>
      </c>
      <c r="B20" s="18">
        <v>0</v>
      </c>
      <c r="C20" s="18">
        <v>0</v>
      </c>
      <c r="D20" s="63">
        <v>20533500</v>
      </c>
      <c r="E20" s="64">
        <v>20533500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10266750</v>
      </c>
      <c r="X20" s="64">
        <v>-10266750</v>
      </c>
      <c r="Y20" s="65">
        <v>-100</v>
      </c>
      <c r="Z20" s="66">
        <v>20533500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7626722</v>
      </c>
      <c r="C22" s="90">
        <f>SUM(C19:C21)</f>
        <v>0</v>
      </c>
      <c r="D22" s="91">
        <f aca="true" t="shared" si="3" ref="D22:Z22">SUM(D19:D21)</f>
        <v>13866421</v>
      </c>
      <c r="E22" s="92">
        <f t="shared" si="3"/>
        <v>13866421</v>
      </c>
      <c r="F22" s="92">
        <f t="shared" si="3"/>
        <v>14141594</v>
      </c>
      <c r="G22" s="92">
        <f t="shared" si="3"/>
        <v>-4177797</v>
      </c>
      <c r="H22" s="92">
        <f t="shared" si="3"/>
        <v>2448305</v>
      </c>
      <c r="I22" s="92">
        <f t="shared" si="3"/>
        <v>12412102</v>
      </c>
      <c r="J22" s="92">
        <f t="shared" si="3"/>
        <v>-2774383</v>
      </c>
      <c r="K22" s="92">
        <f t="shared" si="3"/>
        <v>1944757</v>
      </c>
      <c r="L22" s="92">
        <f t="shared" si="3"/>
        <v>-696966</v>
      </c>
      <c r="M22" s="92">
        <f t="shared" si="3"/>
        <v>-1526592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10885510</v>
      </c>
      <c r="W22" s="92">
        <f t="shared" si="3"/>
        <v>6933210</v>
      </c>
      <c r="X22" s="92">
        <f t="shared" si="3"/>
        <v>3952300</v>
      </c>
      <c r="Y22" s="93">
        <f>+IF(W22&lt;&gt;0,(X22/W22)*100,0)</f>
        <v>57.00534096039208</v>
      </c>
      <c r="Z22" s="94">
        <f t="shared" si="3"/>
        <v>13866421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7626722</v>
      </c>
      <c r="C24" s="79">
        <f>SUM(C22:C23)</f>
        <v>0</v>
      </c>
      <c r="D24" s="80">
        <f aca="true" t="shared" si="4" ref="D24:Z24">SUM(D22:D23)</f>
        <v>13866421</v>
      </c>
      <c r="E24" s="81">
        <f t="shared" si="4"/>
        <v>13866421</v>
      </c>
      <c r="F24" s="81">
        <f t="shared" si="4"/>
        <v>14141594</v>
      </c>
      <c r="G24" s="81">
        <f t="shared" si="4"/>
        <v>-4177797</v>
      </c>
      <c r="H24" s="81">
        <f t="shared" si="4"/>
        <v>2448305</v>
      </c>
      <c r="I24" s="81">
        <f t="shared" si="4"/>
        <v>12412102</v>
      </c>
      <c r="J24" s="81">
        <f t="shared" si="4"/>
        <v>-2774383</v>
      </c>
      <c r="K24" s="81">
        <f t="shared" si="4"/>
        <v>1944757</v>
      </c>
      <c r="L24" s="81">
        <f t="shared" si="4"/>
        <v>-696966</v>
      </c>
      <c r="M24" s="81">
        <f t="shared" si="4"/>
        <v>-1526592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10885510</v>
      </c>
      <c r="W24" s="81">
        <f t="shared" si="4"/>
        <v>6933210</v>
      </c>
      <c r="X24" s="81">
        <f t="shared" si="4"/>
        <v>3952300</v>
      </c>
      <c r="Y24" s="82">
        <f>+IF(W24&lt;&gt;0,(X24/W24)*100,0)</f>
        <v>57.00534096039208</v>
      </c>
      <c r="Z24" s="83">
        <f t="shared" si="4"/>
        <v>13866421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18490200</v>
      </c>
      <c r="C27" s="21">
        <v>0</v>
      </c>
      <c r="D27" s="103">
        <v>23219182</v>
      </c>
      <c r="E27" s="104">
        <v>23219182</v>
      </c>
      <c r="F27" s="104">
        <v>69643</v>
      </c>
      <c r="G27" s="104">
        <v>15257</v>
      </c>
      <c r="H27" s="104">
        <v>3620605</v>
      </c>
      <c r="I27" s="104">
        <v>3705505</v>
      </c>
      <c r="J27" s="104">
        <v>587784</v>
      </c>
      <c r="K27" s="104">
        <v>5266404</v>
      </c>
      <c r="L27" s="104">
        <v>881165</v>
      </c>
      <c r="M27" s="104">
        <v>6735353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10440858</v>
      </c>
      <c r="W27" s="104">
        <v>11609591</v>
      </c>
      <c r="X27" s="104">
        <v>-1168733</v>
      </c>
      <c r="Y27" s="105">
        <v>-10.07</v>
      </c>
      <c r="Z27" s="106">
        <v>23219182</v>
      </c>
    </row>
    <row r="28" spans="1:26" ht="13.5">
      <c r="A28" s="107" t="s">
        <v>44</v>
      </c>
      <c r="B28" s="18">
        <v>11270626</v>
      </c>
      <c r="C28" s="18">
        <v>0</v>
      </c>
      <c r="D28" s="63">
        <v>18973482</v>
      </c>
      <c r="E28" s="64">
        <v>18973482</v>
      </c>
      <c r="F28" s="64">
        <v>0</v>
      </c>
      <c r="G28" s="64">
        <v>0</v>
      </c>
      <c r="H28" s="64">
        <v>3526314</v>
      </c>
      <c r="I28" s="64">
        <v>3526314</v>
      </c>
      <c r="J28" s="64">
        <v>298107</v>
      </c>
      <c r="K28" s="64">
        <v>5092001</v>
      </c>
      <c r="L28" s="64">
        <v>408885</v>
      </c>
      <c r="M28" s="64">
        <v>5798993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9325307</v>
      </c>
      <c r="W28" s="64">
        <v>9486741</v>
      </c>
      <c r="X28" s="64">
        <v>-161434</v>
      </c>
      <c r="Y28" s="65">
        <v>-1.7</v>
      </c>
      <c r="Z28" s="66">
        <v>18973482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3900000</v>
      </c>
      <c r="C30" s="18">
        <v>0</v>
      </c>
      <c r="D30" s="63">
        <v>1750000</v>
      </c>
      <c r="E30" s="64">
        <v>1750000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55017</v>
      </c>
      <c r="L30" s="64">
        <v>203874</v>
      </c>
      <c r="M30" s="64">
        <v>258891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258891</v>
      </c>
      <c r="W30" s="64">
        <v>875000</v>
      </c>
      <c r="X30" s="64">
        <v>-616109</v>
      </c>
      <c r="Y30" s="65">
        <v>-70.41</v>
      </c>
      <c r="Z30" s="66">
        <v>1750000</v>
      </c>
    </row>
    <row r="31" spans="1:26" ht="13.5">
      <c r="A31" s="62" t="s">
        <v>49</v>
      </c>
      <c r="B31" s="18">
        <v>3319574</v>
      </c>
      <c r="C31" s="18">
        <v>0</v>
      </c>
      <c r="D31" s="63">
        <v>2495700</v>
      </c>
      <c r="E31" s="64">
        <v>2495700</v>
      </c>
      <c r="F31" s="64">
        <v>69643</v>
      </c>
      <c r="G31" s="64">
        <v>15257</v>
      </c>
      <c r="H31" s="64">
        <v>94290</v>
      </c>
      <c r="I31" s="64">
        <v>179190</v>
      </c>
      <c r="J31" s="64">
        <v>289676</v>
      </c>
      <c r="K31" s="64">
        <v>119385</v>
      </c>
      <c r="L31" s="64">
        <v>268406</v>
      </c>
      <c r="M31" s="64">
        <v>677467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856657</v>
      </c>
      <c r="W31" s="64">
        <v>1247850</v>
      </c>
      <c r="X31" s="64">
        <v>-391193</v>
      </c>
      <c r="Y31" s="65">
        <v>-31.35</v>
      </c>
      <c r="Z31" s="66">
        <v>2495700</v>
      </c>
    </row>
    <row r="32" spans="1:26" ht="13.5">
      <c r="A32" s="74" t="s">
        <v>50</v>
      </c>
      <c r="B32" s="21">
        <f>SUM(B28:B31)</f>
        <v>18490200</v>
      </c>
      <c r="C32" s="21">
        <f>SUM(C28:C31)</f>
        <v>0</v>
      </c>
      <c r="D32" s="103">
        <f aca="true" t="shared" si="5" ref="D32:Z32">SUM(D28:D31)</f>
        <v>23219182</v>
      </c>
      <c r="E32" s="104">
        <f t="shared" si="5"/>
        <v>23219182</v>
      </c>
      <c r="F32" s="104">
        <f t="shared" si="5"/>
        <v>69643</v>
      </c>
      <c r="G32" s="104">
        <f t="shared" si="5"/>
        <v>15257</v>
      </c>
      <c r="H32" s="104">
        <f t="shared" si="5"/>
        <v>3620604</v>
      </c>
      <c r="I32" s="104">
        <f t="shared" si="5"/>
        <v>3705504</v>
      </c>
      <c r="J32" s="104">
        <f t="shared" si="5"/>
        <v>587783</v>
      </c>
      <c r="K32" s="104">
        <f t="shared" si="5"/>
        <v>5266403</v>
      </c>
      <c r="L32" s="104">
        <f t="shared" si="5"/>
        <v>881165</v>
      </c>
      <c r="M32" s="104">
        <f t="shared" si="5"/>
        <v>6735351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10440855</v>
      </c>
      <c r="W32" s="104">
        <f t="shared" si="5"/>
        <v>11609591</v>
      </c>
      <c r="X32" s="104">
        <f t="shared" si="5"/>
        <v>-1168736</v>
      </c>
      <c r="Y32" s="105">
        <f>+IF(W32&lt;&gt;0,(X32/W32)*100,0)</f>
        <v>-10.06698685595384</v>
      </c>
      <c r="Z32" s="106">
        <f t="shared" si="5"/>
        <v>23219182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67072181</v>
      </c>
      <c r="C35" s="18">
        <v>0</v>
      </c>
      <c r="D35" s="63">
        <v>47942008</v>
      </c>
      <c r="E35" s="64">
        <v>47942008</v>
      </c>
      <c r="F35" s="64">
        <v>14722685</v>
      </c>
      <c r="G35" s="64">
        <v>676777</v>
      </c>
      <c r="H35" s="64">
        <v>456959</v>
      </c>
      <c r="I35" s="64">
        <v>456959</v>
      </c>
      <c r="J35" s="64">
        <v>456959</v>
      </c>
      <c r="K35" s="64">
        <v>-5215210</v>
      </c>
      <c r="L35" s="64">
        <v>-411683</v>
      </c>
      <c r="M35" s="64">
        <v>-411683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-411683</v>
      </c>
      <c r="W35" s="64">
        <v>23971004</v>
      </c>
      <c r="X35" s="64">
        <v>-24382687</v>
      </c>
      <c r="Y35" s="65">
        <v>-101.72</v>
      </c>
      <c r="Z35" s="66">
        <v>47942008</v>
      </c>
    </row>
    <row r="36" spans="1:26" ht="13.5">
      <c r="A36" s="62" t="s">
        <v>53</v>
      </c>
      <c r="B36" s="18">
        <v>275092666</v>
      </c>
      <c r="C36" s="18">
        <v>0</v>
      </c>
      <c r="D36" s="63">
        <v>279116597</v>
      </c>
      <c r="E36" s="64">
        <v>279116597</v>
      </c>
      <c r="F36" s="64">
        <v>-1523199</v>
      </c>
      <c r="G36" s="64">
        <v>-1517470</v>
      </c>
      <c r="H36" s="64">
        <v>2134840</v>
      </c>
      <c r="I36" s="64">
        <v>2134840</v>
      </c>
      <c r="J36" s="64">
        <v>2134840</v>
      </c>
      <c r="K36" s="64">
        <v>3732174</v>
      </c>
      <c r="L36" s="64">
        <v>-682302</v>
      </c>
      <c r="M36" s="64">
        <v>-682302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-682302</v>
      </c>
      <c r="W36" s="64">
        <v>139558299</v>
      </c>
      <c r="X36" s="64">
        <v>-140240601</v>
      </c>
      <c r="Y36" s="65">
        <v>-100.49</v>
      </c>
      <c r="Z36" s="66">
        <v>279116597</v>
      </c>
    </row>
    <row r="37" spans="1:26" ht="13.5">
      <c r="A37" s="62" t="s">
        <v>54</v>
      </c>
      <c r="B37" s="18">
        <v>33517928</v>
      </c>
      <c r="C37" s="18">
        <v>0</v>
      </c>
      <c r="D37" s="63">
        <v>39332083</v>
      </c>
      <c r="E37" s="64">
        <v>39332083</v>
      </c>
      <c r="F37" s="64">
        <v>-154982</v>
      </c>
      <c r="G37" s="64">
        <v>1904696</v>
      </c>
      <c r="H37" s="64">
        <v>-152790</v>
      </c>
      <c r="I37" s="64">
        <v>-152790</v>
      </c>
      <c r="J37" s="64">
        <v>-152790</v>
      </c>
      <c r="K37" s="64">
        <v>-3876018</v>
      </c>
      <c r="L37" s="64">
        <v>535784</v>
      </c>
      <c r="M37" s="64">
        <v>535784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535784</v>
      </c>
      <c r="W37" s="64">
        <v>19666042</v>
      </c>
      <c r="X37" s="64">
        <v>-19130258</v>
      </c>
      <c r="Y37" s="65">
        <v>-97.28</v>
      </c>
      <c r="Z37" s="66">
        <v>39332083</v>
      </c>
    </row>
    <row r="38" spans="1:26" ht="13.5">
      <c r="A38" s="62" t="s">
        <v>55</v>
      </c>
      <c r="B38" s="18">
        <v>100991445</v>
      </c>
      <c r="C38" s="18">
        <v>0</v>
      </c>
      <c r="D38" s="63">
        <v>102617171</v>
      </c>
      <c r="E38" s="64">
        <v>102617171</v>
      </c>
      <c r="F38" s="64">
        <v>-748966</v>
      </c>
      <c r="G38" s="64">
        <v>1432833</v>
      </c>
      <c r="H38" s="64">
        <v>296289</v>
      </c>
      <c r="I38" s="64">
        <v>296289</v>
      </c>
      <c r="J38" s="64">
        <v>296290</v>
      </c>
      <c r="K38" s="64">
        <v>432833</v>
      </c>
      <c r="L38" s="64">
        <v>-932804</v>
      </c>
      <c r="M38" s="64">
        <v>-932804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-932804</v>
      </c>
      <c r="W38" s="64">
        <v>51308586</v>
      </c>
      <c r="X38" s="64">
        <v>-52241390</v>
      </c>
      <c r="Y38" s="65">
        <v>-101.82</v>
      </c>
      <c r="Z38" s="66">
        <v>102617171</v>
      </c>
    </row>
    <row r="39" spans="1:26" ht="13.5">
      <c r="A39" s="62" t="s">
        <v>56</v>
      </c>
      <c r="B39" s="18">
        <v>207655474</v>
      </c>
      <c r="C39" s="18">
        <v>0</v>
      </c>
      <c r="D39" s="63">
        <v>185109351</v>
      </c>
      <c r="E39" s="64">
        <v>185109351</v>
      </c>
      <c r="F39" s="64">
        <v>14103434</v>
      </c>
      <c r="G39" s="64">
        <v>-4178222</v>
      </c>
      <c r="H39" s="64">
        <v>2448300</v>
      </c>
      <c r="I39" s="64">
        <v>2448300</v>
      </c>
      <c r="J39" s="64">
        <v>2448299</v>
      </c>
      <c r="K39" s="64">
        <v>1960149</v>
      </c>
      <c r="L39" s="64">
        <v>-696965</v>
      </c>
      <c r="M39" s="64">
        <v>-696965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-696965</v>
      </c>
      <c r="W39" s="64">
        <v>92554676</v>
      </c>
      <c r="X39" s="64">
        <v>-93251641</v>
      </c>
      <c r="Y39" s="65">
        <v>-100.75</v>
      </c>
      <c r="Z39" s="66">
        <v>185109351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18520961</v>
      </c>
      <c r="C42" s="18">
        <v>0</v>
      </c>
      <c r="D42" s="63">
        <v>31032389</v>
      </c>
      <c r="E42" s="64">
        <v>31032389</v>
      </c>
      <c r="F42" s="64">
        <v>3856365</v>
      </c>
      <c r="G42" s="64">
        <v>3779777</v>
      </c>
      <c r="H42" s="64">
        <v>6332705</v>
      </c>
      <c r="I42" s="64">
        <v>13968847</v>
      </c>
      <c r="J42" s="64">
        <v>9602161</v>
      </c>
      <c r="K42" s="64">
        <v>-1977733</v>
      </c>
      <c r="L42" s="64">
        <v>1509992</v>
      </c>
      <c r="M42" s="64">
        <v>9134420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23103267</v>
      </c>
      <c r="W42" s="64">
        <v>24353011</v>
      </c>
      <c r="X42" s="64">
        <v>-1249744</v>
      </c>
      <c r="Y42" s="65">
        <v>-5.13</v>
      </c>
      <c r="Z42" s="66">
        <v>31032389</v>
      </c>
    </row>
    <row r="43" spans="1:26" ht="13.5">
      <c r="A43" s="62" t="s">
        <v>59</v>
      </c>
      <c r="B43" s="18">
        <v>-18079777</v>
      </c>
      <c r="C43" s="18">
        <v>0</v>
      </c>
      <c r="D43" s="63">
        <v>-23219182</v>
      </c>
      <c r="E43" s="64">
        <v>-23219182</v>
      </c>
      <c r="F43" s="64">
        <v>0</v>
      </c>
      <c r="G43" s="64">
        <v>-23444</v>
      </c>
      <c r="H43" s="64">
        <v>-3620604</v>
      </c>
      <c r="I43" s="64">
        <v>-3644048</v>
      </c>
      <c r="J43" s="64">
        <v>-587784</v>
      </c>
      <c r="K43" s="64">
        <v>-5266404</v>
      </c>
      <c r="L43" s="64">
        <v>-881165</v>
      </c>
      <c r="M43" s="64">
        <v>-6735353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-10379401</v>
      </c>
      <c r="W43" s="64">
        <v>-2840000</v>
      </c>
      <c r="X43" s="64">
        <v>-7539401</v>
      </c>
      <c r="Y43" s="65">
        <v>265.47</v>
      </c>
      <c r="Z43" s="66">
        <v>-23219182</v>
      </c>
    </row>
    <row r="44" spans="1:26" ht="13.5">
      <c r="A44" s="62" t="s">
        <v>60</v>
      </c>
      <c r="B44" s="18">
        <v>1216076</v>
      </c>
      <c r="C44" s="18">
        <v>0</v>
      </c>
      <c r="D44" s="63">
        <v>-7529967</v>
      </c>
      <c r="E44" s="64">
        <v>-7529967</v>
      </c>
      <c r="F44" s="64">
        <v>-181799</v>
      </c>
      <c r="G44" s="64">
        <v>0</v>
      </c>
      <c r="H44" s="64">
        <v>-136543</v>
      </c>
      <c r="I44" s="64">
        <v>-318342</v>
      </c>
      <c r="J44" s="64">
        <v>0</v>
      </c>
      <c r="K44" s="64">
        <v>0</v>
      </c>
      <c r="L44" s="64">
        <v>-1365637</v>
      </c>
      <c r="M44" s="64">
        <v>-1365637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-1683979</v>
      </c>
      <c r="W44" s="64">
        <v>-4672316</v>
      </c>
      <c r="X44" s="64">
        <v>2988337</v>
      </c>
      <c r="Y44" s="65">
        <v>-63.96</v>
      </c>
      <c r="Z44" s="66">
        <v>-7529967</v>
      </c>
    </row>
    <row r="45" spans="1:26" ht="13.5">
      <c r="A45" s="74" t="s">
        <v>61</v>
      </c>
      <c r="B45" s="21">
        <v>11350257</v>
      </c>
      <c r="C45" s="21">
        <v>0</v>
      </c>
      <c r="D45" s="103">
        <v>3985079</v>
      </c>
      <c r="E45" s="104">
        <v>3985079</v>
      </c>
      <c r="F45" s="104">
        <v>14977932</v>
      </c>
      <c r="G45" s="104">
        <v>18734265</v>
      </c>
      <c r="H45" s="104">
        <v>21309823</v>
      </c>
      <c r="I45" s="104">
        <v>21309823</v>
      </c>
      <c r="J45" s="104">
        <v>30324200</v>
      </c>
      <c r="K45" s="104">
        <v>23080063</v>
      </c>
      <c r="L45" s="104">
        <v>22343253</v>
      </c>
      <c r="M45" s="104">
        <v>22343253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22343253</v>
      </c>
      <c r="W45" s="104">
        <v>20542534</v>
      </c>
      <c r="X45" s="104">
        <v>1800719</v>
      </c>
      <c r="Y45" s="105">
        <v>8.77</v>
      </c>
      <c r="Z45" s="106">
        <v>3985079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12003715</v>
      </c>
      <c r="C49" s="56">
        <v>0</v>
      </c>
      <c r="D49" s="133">
        <v>4242306</v>
      </c>
      <c r="E49" s="58">
        <v>2137087</v>
      </c>
      <c r="F49" s="58">
        <v>0</v>
      </c>
      <c r="G49" s="58">
        <v>0</v>
      </c>
      <c r="H49" s="58">
        <v>0</v>
      </c>
      <c r="I49" s="58">
        <v>1716070</v>
      </c>
      <c r="J49" s="58">
        <v>0</v>
      </c>
      <c r="K49" s="58">
        <v>0</v>
      </c>
      <c r="L49" s="58">
        <v>0</v>
      </c>
      <c r="M49" s="58">
        <v>3370937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35498248</v>
      </c>
      <c r="W49" s="58">
        <v>0</v>
      </c>
      <c r="X49" s="58">
        <v>0</v>
      </c>
      <c r="Y49" s="58">
        <v>58968363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410104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410104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95.55709647940722</v>
      </c>
      <c r="C58" s="5">
        <f>IF(C67=0,0,+(C76/C67)*100)</f>
        <v>0</v>
      </c>
      <c r="D58" s="6">
        <f aca="true" t="shared" si="6" ref="D58:Z58">IF(D67=0,0,+(D76/D67)*100)</f>
        <v>100.1727622655526</v>
      </c>
      <c r="E58" s="7">
        <f t="shared" si="6"/>
        <v>100.1727622655526</v>
      </c>
      <c r="F58" s="7">
        <f t="shared" si="6"/>
        <v>47.14479978551089</v>
      </c>
      <c r="G58" s="7">
        <f t="shared" si="6"/>
        <v>105.94418070858293</v>
      </c>
      <c r="H58" s="7">
        <f t="shared" si="6"/>
        <v>111.56953795347424</v>
      </c>
      <c r="I58" s="7">
        <f t="shared" si="6"/>
        <v>80.04914836240377</v>
      </c>
      <c r="J58" s="7">
        <f t="shared" si="6"/>
        <v>105.59800869915676</v>
      </c>
      <c r="K58" s="7">
        <f t="shared" si="6"/>
        <v>81.06368093606034</v>
      </c>
      <c r="L58" s="7">
        <f t="shared" si="6"/>
        <v>88.69474730377526</v>
      </c>
      <c r="M58" s="7">
        <f t="shared" si="6"/>
        <v>91.55206635556313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85.10362195902376</v>
      </c>
      <c r="W58" s="7">
        <f t="shared" si="6"/>
        <v>103.3838069926901</v>
      </c>
      <c r="X58" s="7">
        <f t="shared" si="6"/>
        <v>0</v>
      </c>
      <c r="Y58" s="7">
        <f t="shared" si="6"/>
        <v>0</v>
      </c>
      <c r="Z58" s="8">
        <f t="shared" si="6"/>
        <v>100.1727622655526</v>
      </c>
    </row>
    <row r="59" spans="1:26" ht="13.5">
      <c r="A59" s="36" t="s">
        <v>31</v>
      </c>
      <c r="B59" s="9">
        <f aca="true" t="shared" si="7" ref="B59:Z66">IF(B68=0,0,+(B77/B68)*100)</f>
        <v>99.98474020094031</v>
      </c>
      <c r="C59" s="9">
        <f t="shared" si="7"/>
        <v>0</v>
      </c>
      <c r="D59" s="2">
        <f t="shared" si="7"/>
        <v>100.00000430148506</v>
      </c>
      <c r="E59" s="10">
        <f t="shared" si="7"/>
        <v>100.00000430148506</v>
      </c>
      <c r="F59" s="10">
        <f t="shared" si="7"/>
        <v>17.559134938173425</v>
      </c>
      <c r="G59" s="10">
        <f t="shared" si="7"/>
        <v>199.3203949998742</v>
      </c>
      <c r="H59" s="10">
        <f t="shared" si="7"/>
        <v>189.63987161949538</v>
      </c>
      <c r="I59" s="10">
        <f t="shared" si="7"/>
        <v>70.95305012681177</v>
      </c>
      <c r="J59" s="10">
        <f t="shared" si="7"/>
        <v>124.13274227526392</v>
      </c>
      <c r="K59" s="10">
        <f t="shared" si="7"/>
        <v>91.43723274001523</v>
      </c>
      <c r="L59" s="10">
        <f t="shared" si="7"/>
        <v>92.14250896250073</v>
      </c>
      <c r="M59" s="10">
        <f t="shared" si="7"/>
        <v>102.54263541286784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81.09701144837337</v>
      </c>
      <c r="W59" s="10">
        <f t="shared" si="7"/>
        <v>124.49176125811556</v>
      </c>
      <c r="X59" s="10">
        <f t="shared" si="7"/>
        <v>0</v>
      </c>
      <c r="Y59" s="10">
        <f t="shared" si="7"/>
        <v>0</v>
      </c>
      <c r="Z59" s="11">
        <f t="shared" si="7"/>
        <v>100.00000430148506</v>
      </c>
    </row>
    <row r="60" spans="1:26" ht="13.5">
      <c r="A60" s="37" t="s">
        <v>32</v>
      </c>
      <c r="B60" s="12">
        <f t="shared" si="7"/>
        <v>96.204074473273</v>
      </c>
      <c r="C60" s="12">
        <f t="shared" si="7"/>
        <v>0</v>
      </c>
      <c r="D60" s="3">
        <f t="shared" si="7"/>
        <v>100.24834841200034</v>
      </c>
      <c r="E60" s="13">
        <f t="shared" si="7"/>
        <v>100.24834841200034</v>
      </c>
      <c r="F60" s="13">
        <f t="shared" si="7"/>
        <v>92.58244378904502</v>
      </c>
      <c r="G60" s="13">
        <f t="shared" si="7"/>
        <v>83.71849777914554</v>
      </c>
      <c r="H60" s="13">
        <f t="shared" si="7"/>
        <v>90.42569200775593</v>
      </c>
      <c r="I60" s="13">
        <f t="shared" si="7"/>
        <v>88.94661400686144</v>
      </c>
      <c r="J60" s="13">
        <f t="shared" si="7"/>
        <v>101.74955427755599</v>
      </c>
      <c r="K60" s="13">
        <f t="shared" si="7"/>
        <v>80.50656044097397</v>
      </c>
      <c r="L60" s="13">
        <f t="shared" si="7"/>
        <v>89.79088259093363</v>
      </c>
      <c r="M60" s="13">
        <f t="shared" si="7"/>
        <v>90.47051507260495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89.70683968567647</v>
      </c>
      <c r="W60" s="13">
        <f t="shared" si="7"/>
        <v>94.7366490673612</v>
      </c>
      <c r="X60" s="13">
        <f t="shared" si="7"/>
        <v>0</v>
      </c>
      <c r="Y60" s="13">
        <f t="shared" si="7"/>
        <v>0</v>
      </c>
      <c r="Z60" s="14">
        <f t="shared" si="7"/>
        <v>100.24834841200034</v>
      </c>
    </row>
    <row r="61" spans="1:26" ht="13.5">
      <c r="A61" s="38" t="s">
        <v>113</v>
      </c>
      <c r="B61" s="12">
        <f t="shared" si="7"/>
        <v>98.14813449683041</v>
      </c>
      <c r="C61" s="12">
        <f t="shared" si="7"/>
        <v>0</v>
      </c>
      <c r="D61" s="3">
        <f t="shared" si="7"/>
        <v>96.96529339142089</v>
      </c>
      <c r="E61" s="13">
        <f t="shared" si="7"/>
        <v>96.96529339142089</v>
      </c>
      <c r="F61" s="13">
        <f t="shared" si="7"/>
        <v>100.79633087990996</v>
      </c>
      <c r="G61" s="13">
        <f t="shared" si="7"/>
        <v>91.75554349799764</v>
      </c>
      <c r="H61" s="13">
        <f t="shared" si="7"/>
        <v>95.67319765165408</v>
      </c>
      <c r="I61" s="13">
        <f t="shared" si="7"/>
        <v>96.04172583750822</v>
      </c>
      <c r="J61" s="13">
        <f t="shared" si="7"/>
        <v>113.21876962521993</v>
      </c>
      <c r="K61" s="13">
        <f t="shared" si="7"/>
        <v>92.24965743095233</v>
      </c>
      <c r="L61" s="13">
        <f t="shared" si="7"/>
        <v>99.24744605064258</v>
      </c>
      <c r="M61" s="13">
        <f t="shared" si="7"/>
        <v>101.67273148373354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98.74640870704677</v>
      </c>
      <c r="W61" s="13">
        <f t="shared" si="7"/>
        <v>94.56357122696743</v>
      </c>
      <c r="X61" s="13">
        <f t="shared" si="7"/>
        <v>0</v>
      </c>
      <c r="Y61" s="13">
        <f t="shared" si="7"/>
        <v>0</v>
      </c>
      <c r="Z61" s="14">
        <f t="shared" si="7"/>
        <v>96.96529339142089</v>
      </c>
    </row>
    <row r="62" spans="1:26" ht="13.5">
      <c r="A62" s="38" t="s">
        <v>114</v>
      </c>
      <c r="B62" s="12">
        <f t="shared" si="7"/>
        <v>95.29562777600393</v>
      </c>
      <c r="C62" s="12">
        <f t="shared" si="7"/>
        <v>0</v>
      </c>
      <c r="D62" s="3">
        <f t="shared" si="7"/>
        <v>94.90417991367097</v>
      </c>
      <c r="E62" s="13">
        <f t="shared" si="7"/>
        <v>94.90417991367097</v>
      </c>
      <c r="F62" s="13">
        <f t="shared" si="7"/>
        <v>96.8666301098922</v>
      </c>
      <c r="G62" s="13">
        <f t="shared" si="7"/>
        <v>74.21053457638823</v>
      </c>
      <c r="H62" s="13">
        <f t="shared" si="7"/>
        <v>92.61765842247449</v>
      </c>
      <c r="I62" s="13">
        <f t="shared" si="7"/>
        <v>87.4968526357062</v>
      </c>
      <c r="J62" s="13">
        <f t="shared" si="7"/>
        <v>94.22301905670403</v>
      </c>
      <c r="K62" s="13">
        <f t="shared" si="7"/>
        <v>57.57336020955369</v>
      </c>
      <c r="L62" s="13">
        <f t="shared" si="7"/>
        <v>81.50697912498927</v>
      </c>
      <c r="M62" s="13">
        <f t="shared" si="7"/>
        <v>75.44973571848314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80.72790566286058</v>
      </c>
      <c r="W62" s="13">
        <f t="shared" si="7"/>
        <v>73.0977504661536</v>
      </c>
      <c r="X62" s="13">
        <f t="shared" si="7"/>
        <v>0</v>
      </c>
      <c r="Y62" s="13">
        <f t="shared" si="7"/>
        <v>0</v>
      </c>
      <c r="Z62" s="14">
        <f t="shared" si="7"/>
        <v>94.90417991367097</v>
      </c>
    </row>
    <row r="63" spans="1:26" ht="13.5">
      <c r="A63" s="38" t="s">
        <v>115</v>
      </c>
      <c r="B63" s="12">
        <f t="shared" si="7"/>
        <v>91.7696419366752</v>
      </c>
      <c r="C63" s="12">
        <f t="shared" si="7"/>
        <v>0</v>
      </c>
      <c r="D63" s="3">
        <f t="shared" si="7"/>
        <v>78.30862380224968</v>
      </c>
      <c r="E63" s="13">
        <f t="shared" si="7"/>
        <v>78.30862380224968</v>
      </c>
      <c r="F63" s="13">
        <f t="shared" si="7"/>
        <v>68.4325170357048</v>
      </c>
      <c r="G63" s="13">
        <f t="shared" si="7"/>
        <v>69.7268208145209</v>
      </c>
      <c r="H63" s="13">
        <f t="shared" si="7"/>
        <v>70.48176170943132</v>
      </c>
      <c r="I63" s="13">
        <f t="shared" si="7"/>
        <v>69.53812459247827</v>
      </c>
      <c r="J63" s="13">
        <f t="shared" si="7"/>
        <v>75.71303060194995</v>
      </c>
      <c r="K63" s="13">
        <f t="shared" si="7"/>
        <v>69.70146074892489</v>
      </c>
      <c r="L63" s="13">
        <f t="shared" si="7"/>
        <v>75.40238271991207</v>
      </c>
      <c r="M63" s="13">
        <f t="shared" si="7"/>
        <v>73.565864860581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71.54735427975065</v>
      </c>
      <c r="W63" s="13">
        <f t="shared" si="7"/>
        <v>78.30862380224968</v>
      </c>
      <c r="X63" s="13">
        <f t="shared" si="7"/>
        <v>0</v>
      </c>
      <c r="Y63" s="13">
        <f t="shared" si="7"/>
        <v>0</v>
      </c>
      <c r="Z63" s="14">
        <f t="shared" si="7"/>
        <v>78.30862380224968</v>
      </c>
    </row>
    <row r="64" spans="1:26" ht="13.5">
      <c r="A64" s="38" t="s">
        <v>116</v>
      </c>
      <c r="B64" s="12">
        <f t="shared" si="7"/>
        <v>89.82205756209734</v>
      </c>
      <c r="C64" s="12">
        <f t="shared" si="7"/>
        <v>0</v>
      </c>
      <c r="D64" s="3">
        <f t="shared" si="7"/>
        <v>84.08043569333891</v>
      </c>
      <c r="E64" s="13">
        <f t="shared" si="7"/>
        <v>84.08043569333891</v>
      </c>
      <c r="F64" s="13">
        <f t="shared" si="7"/>
        <v>72.12940998334427</v>
      </c>
      <c r="G64" s="13">
        <f t="shared" si="7"/>
        <v>70.19263264616424</v>
      </c>
      <c r="H64" s="13">
        <f t="shared" si="7"/>
        <v>76.16440056425358</v>
      </c>
      <c r="I64" s="13">
        <f t="shared" si="7"/>
        <v>72.83124600056979</v>
      </c>
      <c r="J64" s="13">
        <f t="shared" si="7"/>
        <v>80.09080850089664</v>
      </c>
      <c r="K64" s="13">
        <f t="shared" si="7"/>
        <v>74.58533875316226</v>
      </c>
      <c r="L64" s="13">
        <f t="shared" si="7"/>
        <v>73.74957641254056</v>
      </c>
      <c r="M64" s="13">
        <f t="shared" si="7"/>
        <v>76.10023787514861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74.48624953534848</v>
      </c>
      <c r="W64" s="13">
        <f t="shared" si="7"/>
        <v>84.08043569333891</v>
      </c>
      <c r="X64" s="13">
        <f t="shared" si="7"/>
        <v>0</v>
      </c>
      <c r="Y64" s="13">
        <f t="shared" si="7"/>
        <v>0</v>
      </c>
      <c r="Z64" s="14">
        <f t="shared" si="7"/>
        <v>84.08043569333891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139346420</v>
      </c>
      <c r="C67" s="23"/>
      <c r="D67" s="24">
        <v>161635991</v>
      </c>
      <c r="E67" s="25">
        <v>161635991</v>
      </c>
      <c r="F67" s="25">
        <v>23117258</v>
      </c>
      <c r="G67" s="25">
        <v>12737281</v>
      </c>
      <c r="H67" s="25">
        <v>13668169</v>
      </c>
      <c r="I67" s="25">
        <v>49522708</v>
      </c>
      <c r="J67" s="25">
        <v>12515236</v>
      </c>
      <c r="K67" s="25">
        <v>13187526</v>
      </c>
      <c r="L67" s="25">
        <v>13114541</v>
      </c>
      <c r="M67" s="25">
        <v>38817303</v>
      </c>
      <c r="N67" s="25"/>
      <c r="O67" s="25"/>
      <c r="P67" s="25"/>
      <c r="Q67" s="25"/>
      <c r="R67" s="25"/>
      <c r="S67" s="25"/>
      <c r="T67" s="25"/>
      <c r="U67" s="25"/>
      <c r="V67" s="25">
        <v>88340011</v>
      </c>
      <c r="W67" s="25">
        <v>80817996</v>
      </c>
      <c r="X67" s="25"/>
      <c r="Y67" s="24"/>
      <c r="Z67" s="26">
        <v>161635991</v>
      </c>
    </row>
    <row r="68" spans="1:26" ht="13.5" hidden="1">
      <c r="A68" s="36" t="s">
        <v>31</v>
      </c>
      <c r="B68" s="18">
        <v>38237725</v>
      </c>
      <c r="C68" s="18"/>
      <c r="D68" s="19">
        <v>46495570</v>
      </c>
      <c r="E68" s="20">
        <v>46495570</v>
      </c>
      <c r="F68" s="20">
        <v>13759294</v>
      </c>
      <c r="G68" s="20">
        <v>2861368</v>
      </c>
      <c r="H68" s="20">
        <v>3095174</v>
      </c>
      <c r="I68" s="20">
        <v>19715836</v>
      </c>
      <c r="J68" s="20">
        <v>3100203</v>
      </c>
      <c r="K68" s="20">
        <v>3101147</v>
      </c>
      <c r="L68" s="20">
        <v>3124407</v>
      </c>
      <c r="M68" s="20">
        <v>9325757</v>
      </c>
      <c r="N68" s="20"/>
      <c r="O68" s="20"/>
      <c r="P68" s="20"/>
      <c r="Q68" s="20"/>
      <c r="R68" s="20"/>
      <c r="S68" s="20"/>
      <c r="T68" s="20"/>
      <c r="U68" s="20"/>
      <c r="V68" s="20">
        <v>29041593</v>
      </c>
      <c r="W68" s="20">
        <v>23247785</v>
      </c>
      <c r="X68" s="20"/>
      <c r="Y68" s="19"/>
      <c r="Z68" s="22">
        <v>46495570</v>
      </c>
    </row>
    <row r="69" spans="1:26" ht="13.5" hidden="1">
      <c r="A69" s="37" t="s">
        <v>32</v>
      </c>
      <c r="B69" s="18">
        <v>98668901</v>
      </c>
      <c r="C69" s="18"/>
      <c r="D69" s="19">
        <v>112440421</v>
      </c>
      <c r="E69" s="20">
        <v>112440421</v>
      </c>
      <c r="F69" s="20">
        <v>9162182</v>
      </c>
      <c r="G69" s="20">
        <v>9306328</v>
      </c>
      <c r="H69" s="20">
        <v>10372969</v>
      </c>
      <c r="I69" s="20">
        <v>28841479</v>
      </c>
      <c r="J69" s="20">
        <v>9206402</v>
      </c>
      <c r="K69" s="20">
        <v>9756585</v>
      </c>
      <c r="L69" s="20">
        <v>9748208</v>
      </c>
      <c r="M69" s="20">
        <v>28711195</v>
      </c>
      <c r="N69" s="20"/>
      <c r="O69" s="20"/>
      <c r="P69" s="20"/>
      <c r="Q69" s="20"/>
      <c r="R69" s="20"/>
      <c r="S69" s="20"/>
      <c r="T69" s="20"/>
      <c r="U69" s="20"/>
      <c r="V69" s="20">
        <v>57552674</v>
      </c>
      <c r="W69" s="20">
        <v>56220211</v>
      </c>
      <c r="X69" s="20"/>
      <c r="Y69" s="19"/>
      <c r="Z69" s="22">
        <v>112440421</v>
      </c>
    </row>
    <row r="70" spans="1:26" ht="13.5" hidden="1">
      <c r="A70" s="38" t="s">
        <v>113</v>
      </c>
      <c r="B70" s="18">
        <v>63350281</v>
      </c>
      <c r="C70" s="18"/>
      <c r="D70" s="19">
        <v>72915220</v>
      </c>
      <c r="E70" s="20">
        <v>72915220</v>
      </c>
      <c r="F70" s="20">
        <v>5565149</v>
      </c>
      <c r="G70" s="20">
        <v>5595384</v>
      </c>
      <c r="H70" s="20">
        <v>6722008</v>
      </c>
      <c r="I70" s="20">
        <v>17882541</v>
      </c>
      <c r="J70" s="20">
        <v>5587517</v>
      </c>
      <c r="K70" s="20">
        <v>5427373</v>
      </c>
      <c r="L70" s="20">
        <v>5513226</v>
      </c>
      <c r="M70" s="20">
        <v>16528116</v>
      </c>
      <c r="N70" s="20"/>
      <c r="O70" s="20"/>
      <c r="P70" s="20"/>
      <c r="Q70" s="20"/>
      <c r="R70" s="20"/>
      <c r="S70" s="20"/>
      <c r="T70" s="20"/>
      <c r="U70" s="20"/>
      <c r="V70" s="20">
        <v>34410657</v>
      </c>
      <c r="W70" s="20">
        <v>36457610</v>
      </c>
      <c r="X70" s="20"/>
      <c r="Y70" s="19"/>
      <c r="Z70" s="22">
        <v>72915220</v>
      </c>
    </row>
    <row r="71" spans="1:26" ht="13.5" hidden="1">
      <c r="A71" s="38" t="s">
        <v>114</v>
      </c>
      <c r="B71" s="18">
        <v>16148212</v>
      </c>
      <c r="C71" s="18"/>
      <c r="D71" s="19">
        <v>20389201</v>
      </c>
      <c r="E71" s="20">
        <v>20389201</v>
      </c>
      <c r="F71" s="20">
        <v>1261964</v>
      </c>
      <c r="G71" s="20">
        <v>1401708</v>
      </c>
      <c r="H71" s="20">
        <v>1327763</v>
      </c>
      <c r="I71" s="20">
        <v>3991435</v>
      </c>
      <c r="J71" s="20">
        <v>1287316</v>
      </c>
      <c r="K71" s="20">
        <v>1979445</v>
      </c>
      <c r="L71" s="20">
        <v>1852023</v>
      </c>
      <c r="M71" s="20">
        <v>5118784</v>
      </c>
      <c r="N71" s="20"/>
      <c r="O71" s="20"/>
      <c r="P71" s="20"/>
      <c r="Q71" s="20"/>
      <c r="R71" s="20"/>
      <c r="S71" s="20"/>
      <c r="T71" s="20"/>
      <c r="U71" s="20"/>
      <c r="V71" s="20">
        <v>9110219</v>
      </c>
      <c r="W71" s="20">
        <v>10194601</v>
      </c>
      <c r="X71" s="20"/>
      <c r="Y71" s="19"/>
      <c r="Z71" s="22">
        <v>20389201</v>
      </c>
    </row>
    <row r="72" spans="1:26" ht="13.5" hidden="1">
      <c r="A72" s="38" t="s">
        <v>115</v>
      </c>
      <c r="B72" s="18">
        <v>7115948</v>
      </c>
      <c r="C72" s="18"/>
      <c r="D72" s="19">
        <v>7201000</v>
      </c>
      <c r="E72" s="20">
        <v>7201000</v>
      </c>
      <c r="F72" s="20">
        <v>908533</v>
      </c>
      <c r="G72" s="20">
        <v>877080</v>
      </c>
      <c r="H72" s="20">
        <v>889091</v>
      </c>
      <c r="I72" s="20">
        <v>2674704</v>
      </c>
      <c r="J72" s="20">
        <v>890074</v>
      </c>
      <c r="K72" s="20">
        <v>906179</v>
      </c>
      <c r="L72" s="20">
        <v>866153</v>
      </c>
      <c r="M72" s="20">
        <v>2662406</v>
      </c>
      <c r="N72" s="20"/>
      <c r="O72" s="20"/>
      <c r="P72" s="20"/>
      <c r="Q72" s="20"/>
      <c r="R72" s="20"/>
      <c r="S72" s="20"/>
      <c r="T72" s="20"/>
      <c r="U72" s="20"/>
      <c r="V72" s="20">
        <v>5337110</v>
      </c>
      <c r="W72" s="20">
        <v>3600500</v>
      </c>
      <c r="X72" s="20"/>
      <c r="Y72" s="19"/>
      <c r="Z72" s="22">
        <v>7201000</v>
      </c>
    </row>
    <row r="73" spans="1:26" ht="13.5" hidden="1">
      <c r="A73" s="38" t="s">
        <v>116</v>
      </c>
      <c r="B73" s="18">
        <v>12054460</v>
      </c>
      <c r="C73" s="18"/>
      <c r="D73" s="19">
        <v>11935000</v>
      </c>
      <c r="E73" s="20">
        <v>11935000</v>
      </c>
      <c r="F73" s="20">
        <v>1426536</v>
      </c>
      <c r="G73" s="20">
        <v>1432156</v>
      </c>
      <c r="H73" s="20">
        <v>1434107</v>
      </c>
      <c r="I73" s="20">
        <v>4292799</v>
      </c>
      <c r="J73" s="20">
        <v>1441495</v>
      </c>
      <c r="K73" s="20">
        <v>1443588</v>
      </c>
      <c r="L73" s="20">
        <v>1516806</v>
      </c>
      <c r="M73" s="20">
        <v>4401889</v>
      </c>
      <c r="N73" s="20"/>
      <c r="O73" s="20"/>
      <c r="P73" s="20"/>
      <c r="Q73" s="20"/>
      <c r="R73" s="20"/>
      <c r="S73" s="20"/>
      <c r="T73" s="20"/>
      <c r="U73" s="20"/>
      <c r="V73" s="20">
        <v>8694688</v>
      </c>
      <c r="W73" s="20">
        <v>5967500</v>
      </c>
      <c r="X73" s="20"/>
      <c r="Y73" s="19"/>
      <c r="Z73" s="22">
        <v>11935000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2439794</v>
      </c>
      <c r="C75" s="27"/>
      <c r="D75" s="28">
        <v>2700000</v>
      </c>
      <c r="E75" s="29">
        <v>2700000</v>
      </c>
      <c r="F75" s="29">
        <v>195782</v>
      </c>
      <c r="G75" s="29">
        <v>569585</v>
      </c>
      <c r="H75" s="29">
        <v>200026</v>
      </c>
      <c r="I75" s="29">
        <v>965393</v>
      </c>
      <c r="J75" s="29">
        <v>208631</v>
      </c>
      <c r="K75" s="29">
        <v>329794</v>
      </c>
      <c r="L75" s="29">
        <v>241926</v>
      </c>
      <c r="M75" s="29">
        <v>780351</v>
      </c>
      <c r="N75" s="29"/>
      <c r="O75" s="29"/>
      <c r="P75" s="29"/>
      <c r="Q75" s="29"/>
      <c r="R75" s="29"/>
      <c r="S75" s="29"/>
      <c r="T75" s="29"/>
      <c r="U75" s="29"/>
      <c r="V75" s="29">
        <v>1745744</v>
      </c>
      <c r="W75" s="29">
        <v>1350000</v>
      </c>
      <c r="X75" s="29"/>
      <c r="Y75" s="28"/>
      <c r="Z75" s="30">
        <v>2700000</v>
      </c>
    </row>
    <row r="76" spans="1:26" ht="13.5" hidden="1">
      <c r="A76" s="41" t="s">
        <v>120</v>
      </c>
      <c r="B76" s="31">
        <v>133155393</v>
      </c>
      <c r="C76" s="31"/>
      <c r="D76" s="32">
        <v>161915237</v>
      </c>
      <c r="E76" s="33">
        <v>161915237</v>
      </c>
      <c r="F76" s="33">
        <v>10898585</v>
      </c>
      <c r="G76" s="33">
        <v>13494408</v>
      </c>
      <c r="H76" s="33">
        <v>15249513</v>
      </c>
      <c r="I76" s="33">
        <v>39642506</v>
      </c>
      <c r="J76" s="33">
        <v>13215840</v>
      </c>
      <c r="K76" s="33">
        <v>10690294</v>
      </c>
      <c r="L76" s="33">
        <v>11631909</v>
      </c>
      <c r="M76" s="33">
        <v>35538043</v>
      </c>
      <c r="N76" s="33"/>
      <c r="O76" s="33"/>
      <c r="P76" s="33"/>
      <c r="Q76" s="33"/>
      <c r="R76" s="33"/>
      <c r="S76" s="33"/>
      <c r="T76" s="33"/>
      <c r="U76" s="33"/>
      <c r="V76" s="33">
        <v>75180549</v>
      </c>
      <c r="W76" s="33">
        <v>83552721</v>
      </c>
      <c r="X76" s="33"/>
      <c r="Y76" s="32"/>
      <c r="Z76" s="34">
        <v>161915237</v>
      </c>
    </row>
    <row r="77" spans="1:26" ht="13.5" hidden="1">
      <c r="A77" s="36" t="s">
        <v>31</v>
      </c>
      <c r="B77" s="18">
        <v>38231890</v>
      </c>
      <c r="C77" s="18"/>
      <c r="D77" s="19">
        <v>46495572</v>
      </c>
      <c r="E77" s="20">
        <v>46495572</v>
      </c>
      <c r="F77" s="20">
        <v>2416013</v>
      </c>
      <c r="G77" s="20">
        <v>5703290</v>
      </c>
      <c r="H77" s="20">
        <v>5869684</v>
      </c>
      <c r="I77" s="20">
        <v>13988987</v>
      </c>
      <c r="J77" s="20">
        <v>3848367</v>
      </c>
      <c r="K77" s="20">
        <v>2835603</v>
      </c>
      <c r="L77" s="20">
        <v>2878907</v>
      </c>
      <c r="M77" s="20">
        <v>9562877</v>
      </c>
      <c r="N77" s="20"/>
      <c r="O77" s="20"/>
      <c r="P77" s="20"/>
      <c r="Q77" s="20"/>
      <c r="R77" s="20"/>
      <c r="S77" s="20"/>
      <c r="T77" s="20"/>
      <c r="U77" s="20"/>
      <c r="V77" s="20">
        <v>23551864</v>
      </c>
      <c r="W77" s="20">
        <v>28941577</v>
      </c>
      <c r="X77" s="20"/>
      <c r="Y77" s="19"/>
      <c r="Z77" s="22">
        <v>46495572</v>
      </c>
    </row>
    <row r="78" spans="1:26" ht="13.5" hidden="1">
      <c r="A78" s="37" t="s">
        <v>32</v>
      </c>
      <c r="B78" s="18">
        <v>94923503</v>
      </c>
      <c r="C78" s="18"/>
      <c r="D78" s="19">
        <v>112719665</v>
      </c>
      <c r="E78" s="20">
        <v>112719665</v>
      </c>
      <c r="F78" s="20">
        <v>8482572</v>
      </c>
      <c r="G78" s="20">
        <v>7791118</v>
      </c>
      <c r="H78" s="20">
        <v>9379829</v>
      </c>
      <c r="I78" s="20">
        <v>25653519</v>
      </c>
      <c r="J78" s="20">
        <v>9367473</v>
      </c>
      <c r="K78" s="20">
        <v>7854691</v>
      </c>
      <c r="L78" s="20">
        <v>8753002</v>
      </c>
      <c r="M78" s="20">
        <v>25975166</v>
      </c>
      <c r="N78" s="20"/>
      <c r="O78" s="20"/>
      <c r="P78" s="20"/>
      <c r="Q78" s="20"/>
      <c r="R78" s="20"/>
      <c r="S78" s="20"/>
      <c r="T78" s="20"/>
      <c r="U78" s="20"/>
      <c r="V78" s="20">
        <v>51628685</v>
      </c>
      <c r="W78" s="20">
        <v>53261144</v>
      </c>
      <c r="X78" s="20"/>
      <c r="Y78" s="19"/>
      <c r="Z78" s="22">
        <v>112719665</v>
      </c>
    </row>
    <row r="79" spans="1:26" ht="13.5" hidden="1">
      <c r="A79" s="38" t="s">
        <v>113</v>
      </c>
      <c r="B79" s="18">
        <v>62177119</v>
      </c>
      <c r="C79" s="18"/>
      <c r="D79" s="19">
        <v>70702457</v>
      </c>
      <c r="E79" s="20">
        <v>70702457</v>
      </c>
      <c r="F79" s="20">
        <v>5609466</v>
      </c>
      <c r="G79" s="20">
        <v>5134075</v>
      </c>
      <c r="H79" s="20">
        <v>6431160</v>
      </c>
      <c r="I79" s="20">
        <v>17174701</v>
      </c>
      <c r="J79" s="20">
        <v>6326118</v>
      </c>
      <c r="K79" s="20">
        <v>5006733</v>
      </c>
      <c r="L79" s="20">
        <v>5471736</v>
      </c>
      <c r="M79" s="20">
        <v>16804587</v>
      </c>
      <c r="N79" s="20"/>
      <c r="O79" s="20"/>
      <c r="P79" s="20"/>
      <c r="Q79" s="20"/>
      <c r="R79" s="20"/>
      <c r="S79" s="20"/>
      <c r="T79" s="20"/>
      <c r="U79" s="20"/>
      <c r="V79" s="20">
        <v>33979288</v>
      </c>
      <c r="W79" s="20">
        <v>34475618</v>
      </c>
      <c r="X79" s="20"/>
      <c r="Y79" s="19"/>
      <c r="Z79" s="22">
        <v>70702457</v>
      </c>
    </row>
    <row r="80" spans="1:26" ht="13.5" hidden="1">
      <c r="A80" s="38" t="s">
        <v>114</v>
      </c>
      <c r="B80" s="18">
        <v>15388540</v>
      </c>
      <c r="C80" s="18"/>
      <c r="D80" s="19">
        <v>19350204</v>
      </c>
      <c r="E80" s="20">
        <v>19350204</v>
      </c>
      <c r="F80" s="20">
        <v>1222422</v>
      </c>
      <c r="G80" s="20">
        <v>1040215</v>
      </c>
      <c r="H80" s="20">
        <v>1229743</v>
      </c>
      <c r="I80" s="20">
        <v>3492380</v>
      </c>
      <c r="J80" s="20">
        <v>1212948</v>
      </c>
      <c r="K80" s="20">
        <v>1139633</v>
      </c>
      <c r="L80" s="20">
        <v>1509528</v>
      </c>
      <c r="M80" s="20">
        <v>3862109</v>
      </c>
      <c r="N80" s="20"/>
      <c r="O80" s="20"/>
      <c r="P80" s="20"/>
      <c r="Q80" s="20"/>
      <c r="R80" s="20"/>
      <c r="S80" s="20"/>
      <c r="T80" s="20"/>
      <c r="U80" s="20"/>
      <c r="V80" s="20">
        <v>7354489</v>
      </c>
      <c r="W80" s="20">
        <v>7452024</v>
      </c>
      <c r="X80" s="20"/>
      <c r="Y80" s="19"/>
      <c r="Z80" s="22">
        <v>19350204</v>
      </c>
    </row>
    <row r="81" spans="1:26" ht="13.5" hidden="1">
      <c r="A81" s="38" t="s">
        <v>115</v>
      </c>
      <c r="B81" s="18">
        <v>6530280</v>
      </c>
      <c r="C81" s="18"/>
      <c r="D81" s="19">
        <v>5639004</v>
      </c>
      <c r="E81" s="20">
        <v>5639004</v>
      </c>
      <c r="F81" s="20">
        <v>621732</v>
      </c>
      <c r="G81" s="20">
        <v>611560</v>
      </c>
      <c r="H81" s="20">
        <v>626647</v>
      </c>
      <c r="I81" s="20">
        <v>1859939</v>
      </c>
      <c r="J81" s="20">
        <v>673902</v>
      </c>
      <c r="K81" s="20">
        <v>631620</v>
      </c>
      <c r="L81" s="20">
        <v>653100</v>
      </c>
      <c r="M81" s="20">
        <v>1958622</v>
      </c>
      <c r="N81" s="20"/>
      <c r="O81" s="20"/>
      <c r="P81" s="20"/>
      <c r="Q81" s="20"/>
      <c r="R81" s="20"/>
      <c r="S81" s="20"/>
      <c r="T81" s="20"/>
      <c r="U81" s="20"/>
      <c r="V81" s="20">
        <v>3818561</v>
      </c>
      <c r="W81" s="20">
        <v>2819502</v>
      </c>
      <c r="X81" s="20"/>
      <c r="Y81" s="19"/>
      <c r="Z81" s="22">
        <v>5639004</v>
      </c>
    </row>
    <row r="82" spans="1:26" ht="13.5" hidden="1">
      <c r="A82" s="38" t="s">
        <v>116</v>
      </c>
      <c r="B82" s="18">
        <v>10827564</v>
      </c>
      <c r="C82" s="18"/>
      <c r="D82" s="19">
        <v>10035000</v>
      </c>
      <c r="E82" s="20">
        <v>10035000</v>
      </c>
      <c r="F82" s="20">
        <v>1028952</v>
      </c>
      <c r="G82" s="20">
        <v>1005268</v>
      </c>
      <c r="H82" s="20">
        <v>1092279</v>
      </c>
      <c r="I82" s="20">
        <v>3126499</v>
      </c>
      <c r="J82" s="20">
        <v>1154505</v>
      </c>
      <c r="K82" s="20">
        <v>1076705</v>
      </c>
      <c r="L82" s="20">
        <v>1118638</v>
      </c>
      <c r="M82" s="20">
        <v>3349848</v>
      </c>
      <c r="N82" s="20"/>
      <c r="O82" s="20"/>
      <c r="P82" s="20"/>
      <c r="Q82" s="20"/>
      <c r="R82" s="20"/>
      <c r="S82" s="20"/>
      <c r="T82" s="20"/>
      <c r="U82" s="20"/>
      <c r="V82" s="20">
        <v>6476347</v>
      </c>
      <c r="W82" s="20">
        <v>5017500</v>
      </c>
      <c r="X82" s="20"/>
      <c r="Y82" s="19"/>
      <c r="Z82" s="22">
        <v>10035000</v>
      </c>
    </row>
    <row r="83" spans="1:26" ht="13.5" hidden="1">
      <c r="A83" s="38" t="s">
        <v>117</v>
      </c>
      <c r="B83" s="18"/>
      <c r="C83" s="18"/>
      <c r="D83" s="19">
        <v>6993000</v>
      </c>
      <c r="E83" s="20">
        <v>6993000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3496500</v>
      </c>
      <c r="X83" s="20"/>
      <c r="Y83" s="19"/>
      <c r="Z83" s="22">
        <v>6993000</v>
      </c>
    </row>
    <row r="84" spans="1:26" ht="13.5" hidden="1">
      <c r="A84" s="39" t="s">
        <v>118</v>
      </c>
      <c r="B84" s="27"/>
      <c r="C84" s="27"/>
      <c r="D84" s="28">
        <v>2700000</v>
      </c>
      <c r="E84" s="29">
        <v>2700000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1350000</v>
      </c>
      <c r="X84" s="29"/>
      <c r="Y84" s="28"/>
      <c r="Z84" s="30">
        <v>2700000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134573801</v>
      </c>
      <c r="C5" s="18">
        <v>0</v>
      </c>
      <c r="D5" s="63">
        <v>147619750</v>
      </c>
      <c r="E5" s="64">
        <v>147619750</v>
      </c>
      <c r="F5" s="64">
        <v>147985381</v>
      </c>
      <c r="G5" s="64">
        <v>-256407</v>
      </c>
      <c r="H5" s="64">
        <v>-1984826</v>
      </c>
      <c r="I5" s="64">
        <v>145744148</v>
      </c>
      <c r="J5" s="64">
        <v>297856</v>
      </c>
      <c r="K5" s="64">
        <v>486957</v>
      </c>
      <c r="L5" s="64">
        <v>-295902</v>
      </c>
      <c r="M5" s="64">
        <v>488911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146233059</v>
      </c>
      <c r="W5" s="64">
        <v>73809875</v>
      </c>
      <c r="X5" s="64">
        <v>72423184</v>
      </c>
      <c r="Y5" s="65">
        <v>98.12</v>
      </c>
      <c r="Z5" s="66">
        <v>147619750</v>
      </c>
    </row>
    <row r="6" spans="1:26" ht="13.5">
      <c r="A6" s="62" t="s">
        <v>32</v>
      </c>
      <c r="B6" s="18">
        <v>376096783</v>
      </c>
      <c r="C6" s="18">
        <v>0</v>
      </c>
      <c r="D6" s="63">
        <v>430572801</v>
      </c>
      <c r="E6" s="64">
        <v>430572801</v>
      </c>
      <c r="F6" s="64">
        <v>81833923</v>
      </c>
      <c r="G6" s="64">
        <v>29614297</v>
      </c>
      <c r="H6" s="64">
        <v>30610532</v>
      </c>
      <c r="I6" s="64">
        <v>142058752</v>
      </c>
      <c r="J6" s="64">
        <v>30463162</v>
      </c>
      <c r="K6" s="64">
        <v>29863230</v>
      </c>
      <c r="L6" s="64">
        <v>28493332</v>
      </c>
      <c r="M6" s="64">
        <v>88819724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230878476</v>
      </c>
      <c r="W6" s="64">
        <v>215286401</v>
      </c>
      <c r="X6" s="64">
        <v>15592075</v>
      </c>
      <c r="Y6" s="65">
        <v>7.24</v>
      </c>
      <c r="Z6" s="66">
        <v>430572801</v>
      </c>
    </row>
    <row r="7" spans="1:26" ht="13.5">
      <c r="A7" s="62" t="s">
        <v>33</v>
      </c>
      <c r="B7" s="18">
        <v>26988522</v>
      </c>
      <c r="C7" s="18">
        <v>0</v>
      </c>
      <c r="D7" s="63">
        <v>20400000</v>
      </c>
      <c r="E7" s="64">
        <v>20400000</v>
      </c>
      <c r="F7" s="64">
        <v>1823560</v>
      </c>
      <c r="G7" s="64">
        <v>1992835</v>
      </c>
      <c r="H7" s="64">
        <v>225751</v>
      </c>
      <c r="I7" s="64">
        <v>4042146</v>
      </c>
      <c r="J7" s="64">
        <v>1110011</v>
      </c>
      <c r="K7" s="64">
        <v>4249078</v>
      </c>
      <c r="L7" s="64">
        <v>1889843</v>
      </c>
      <c r="M7" s="64">
        <v>7248932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11291078</v>
      </c>
      <c r="W7" s="64">
        <v>10200000</v>
      </c>
      <c r="X7" s="64">
        <v>1091078</v>
      </c>
      <c r="Y7" s="65">
        <v>10.7</v>
      </c>
      <c r="Z7" s="66">
        <v>20400000</v>
      </c>
    </row>
    <row r="8" spans="1:26" ht="13.5">
      <c r="A8" s="62" t="s">
        <v>34</v>
      </c>
      <c r="B8" s="18">
        <v>75607084</v>
      </c>
      <c r="C8" s="18">
        <v>0</v>
      </c>
      <c r="D8" s="63">
        <v>63875070</v>
      </c>
      <c r="E8" s="64">
        <v>64998065</v>
      </c>
      <c r="F8" s="64">
        <v>16097000</v>
      </c>
      <c r="G8" s="64">
        <v>148534</v>
      </c>
      <c r="H8" s="64">
        <v>4258583</v>
      </c>
      <c r="I8" s="64">
        <v>20504117</v>
      </c>
      <c r="J8" s="64">
        <v>0</v>
      </c>
      <c r="K8" s="64">
        <v>2451967</v>
      </c>
      <c r="L8" s="64">
        <v>14510921</v>
      </c>
      <c r="M8" s="64">
        <v>16962888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37467005</v>
      </c>
      <c r="W8" s="64">
        <v>32499033</v>
      </c>
      <c r="X8" s="64">
        <v>4967972</v>
      </c>
      <c r="Y8" s="65">
        <v>15.29</v>
      </c>
      <c r="Z8" s="66">
        <v>64998065</v>
      </c>
    </row>
    <row r="9" spans="1:26" ht="13.5">
      <c r="A9" s="62" t="s">
        <v>35</v>
      </c>
      <c r="B9" s="18">
        <v>36473058</v>
      </c>
      <c r="C9" s="18">
        <v>0</v>
      </c>
      <c r="D9" s="63">
        <v>27620897</v>
      </c>
      <c r="E9" s="64">
        <v>27620897</v>
      </c>
      <c r="F9" s="64">
        <v>1675686</v>
      </c>
      <c r="G9" s="64">
        <v>2174170</v>
      </c>
      <c r="H9" s="64">
        <v>3043045</v>
      </c>
      <c r="I9" s="64">
        <v>6892901</v>
      </c>
      <c r="J9" s="64">
        <v>1961938</v>
      </c>
      <c r="K9" s="64">
        <v>4239333</v>
      </c>
      <c r="L9" s="64">
        <v>2854116</v>
      </c>
      <c r="M9" s="64">
        <v>9055387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15948288</v>
      </c>
      <c r="W9" s="64">
        <v>13810449</v>
      </c>
      <c r="X9" s="64">
        <v>2137839</v>
      </c>
      <c r="Y9" s="65">
        <v>15.48</v>
      </c>
      <c r="Z9" s="66">
        <v>27620897</v>
      </c>
    </row>
    <row r="10" spans="1:26" ht="25.5">
      <c r="A10" s="67" t="s">
        <v>105</v>
      </c>
      <c r="B10" s="68">
        <f>SUM(B5:B9)</f>
        <v>649739248</v>
      </c>
      <c r="C10" s="68">
        <f>SUM(C5:C9)</f>
        <v>0</v>
      </c>
      <c r="D10" s="69">
        <f aca="true" t="shared" si="0" ref="D10:Z10">SUM(D5:D9)</f>
        <v>690088518</v>
      </c>
      <c r="E10" s="70">
        <f t="shared" si="0"/>
        <v>691211513</v>
      </c>
      <c r="F10" s="70">
        <f t="shared" si="0"/>
        <v>249415550</v>
      </c>
      <c r="G10" s="70">
        <f t="shared" si="0"/>
        <v>33673429</v>
      </c>
      <c r="H10" s="70">
        <f t="shared" si="0"/>
        <v>36153085</v>
      </c>
      <c r="I10" s="70">
        <f t="shared" si="0"/>
        <v>319242064</v>
      </c>
      <c r="J10" s="70">
        <f t="shared" si="0"/>
        <v>33832967</v>
      </c>
      <c r="K10" s="70">
        <f t="shared" si="0"/>
        <v>41290565</v>
      </c>
      <c r="L10" s="70">
        <f t="shared" si="0"/>
        <v>47452310</v>
      </c>
      <c r="M10" s="70">
        <f t="shared" si="0"/>
        <v>122575842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441817906</v>
      </c>
      <c r="W10" s="70">
        <f t="shared" si="0"/>
        <v>345605758</v>
      </c>
      <c r="X10" s="70">
        <f t="shared" si="0"/>
        <v>96212148</v>
      </c>
      <c r="Y10" s="71">
        <f>+IF(W10&lt;&gt;0,(X10/W10)*100,0)</f>
        <v>27.838699377225073</v>
      </c>
      <c r="Z10" s="72">
        <f t="shared" si="0"/>
        <v>691211513</v>
      </c>
    </row>
    <row r="11" spans="1:26" ht="13.5">
      <c r="A11" s="62" t="s">
        <v>36</v>
      </c>
      <c r="B11" s="18">
        <v>198346374</v>
      </c>
      <c r="C11" s="18">
        <v>0</v>
      </c>
      <c r="D11" s="63">
        <v>219526120</v>
      </c>
      <c r="E11" s="64">
        <v>219631120</v>
      </c>
      <c r="F11" s="64">
        <v>16460052</v>
      </c>
      <c r="G11" s="64">
        <v>15883297</v>
      </c>
      <c r="H11" s="64">
        <v>16462714</v>
      </c>
      <c r="I11" s="64">
        <v>48806063</v>
      </c>
      <c r="J11" s="64">
        <v>17470962</v>
      </c>
      <c r="K11" s="64">
        <v>27720396</v>
      </c>
      <c r="L11" s="64">
        <v>16717566</v>
      </c>
      <c r="M11" s="64">
        <v>61908924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110714987</v>
      </c>
      <c r="W11" s="64">
        <v>109815560</v>
      </c>
      <c r="X11" s="64">
        <v>899427</v>
      </c>
      <c r="Y11" s="65">
        <v>0.82</v>
      </c>
      <c r="Z11" s="66">
        <v>219631120</v>
      </c>
    </row>
    <row r="12" spans="1:26" ht="13.5">
      <c r="A12" s="62" t="s">
        <v>37</v>
      </c>
      <c r="B12" s="18">
        <v>7866699</v>
      </c>
      <c r="C12" s="18">
        <v>0</v>
      </c>
      <c r="D12" s="63">
        <v>8518880</v>
      </c>
      <c r="E12" s="64">
        <v>8518880</v>
      </c>
      <c r="F12" s="64">
        <v>638744</v>
      </c>
      <c r="G12" s="64">
        <v>659649</v>
      </c>
      <c r="H12" s="64">
        <v>658841</v>
      </c>
      <c r="I12" s="64">
        <v>1957234</v>
      </c>
      <c r="J12" s="64">
        <v>658841</v>
      </c>
      <c r="K12" s="64">
        <v>658841</v>
      </c>
      <c r="L12" s="64">
        <v>641669</v>
      </c>
      <c r="M12" s="64">
        <v>1959351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3916585</v>
      </c>
      <c r="W12" s="64">
        <v>4259440</v>
      </c>
      <c r="X12" s="64">
        <v>-342855</v>
      </c>
      <c r="Y12" s="65">
        <v>-8.05</v>
      </c>
      <c r="Z12" s="66">
        <v>8518880</v>
      </c>
    </row>
    <row r="13" spans="1:26" ht="13.5">
      <c r="A13" s="62" t="s">
        <v>106</v>
      </c>
      <c r="B13" s="18">
        <v>90623140</v>
      </c>
      <c r="C13" s="18">
        <v>0</v>
      </c>
      <c r="D13" s="63">
        <v>108033406</v>
      </c>
      <c r="E13" s="64">
        <v>111316107</v>
      </c>
      <c r="F13" s="64">
        <v>273558</v>
      </c>
      <c r="G13" s="64">
        <v>15577512</v>
      </c>
      <c r="H13" s="64">
        <v>7268903</v>
      </c>
      <c r="I13" s="64">
        <v>23119973</v>
      </c>
      <c r="J13" s="64">
        <v>7791002</v>
      </c>
      <c r="K13" s="64">
        <v>7542586</v>
      </c>
      <c r="L13" s="64">
        <v>7780884</v>
      </c>
      <c r="M13" s="64">
        <v>23114472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46234445</v>
      </c>
      <c r="W13" s="64">
        <v>55658054</v>
      </c>
      <c r="X13" s="64">
        <v>-9423609</v>
      </c>
      <c r="Y13" s="65">
        <v>-16.93</v>
      </c>
      <c r="Z13" s="66">
        <v>111316107</v>
      </c>
    </row>
    <row r="14" spans="1:26" ht="13.5">
      <c r="A14" s="62" t="s">
        <v>38</v>
      </c>
      <c r="B14" s="18">
        <v>11239370</v>
      </c>
      <c r="C14" s="18">
        <v>0</v>
      </c>
      <c r="D14" s="63">
        <v>5590000</v>
      </c>
      <c r="E14" s="64">
        <v>5590000</v>
      </c>
      <c r="F14" s="64">
        <v>434114</v>
      </c>
      <c r="G14" s="64">
        <v>443792</v>
      </c>
      <c r="H14" s="64">
        <v>1267690</v>
      </c>
      <c r="I14" s="64">
        <v>2145596</v>
      </c>
      <c r="J14" s="64">
        <v>771101</v>
      </c>
      <c r="K14" s="64">
        <v>770246</v>
      </c>
      <c r="L14" s="64">
        <v>3666313</v>
      </c>
      <c r="M14" s="64">
        <v>5207660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7353256</v>
      </c>
      <c r="W14" s="64">
        <v>2795000</v>
      </c>
      <c r="X14" s="64">
        <v>4558256</v>
      </c>
      <c r="Y14" s="65">
        <v>163.09</v>
      </c>
      <c r="Z14" s="66">
        <v>5590000</v>
      </c>
    </row>
    <row r="15" spans="1:26" ht="13.5">
      <c r="A15" s="62" t="s">
        <v>39</v>
      </c>
      <c r="B15" s="18">
        <v>202083083</v>
      </c>
      <c r="C15" s="18">
        <v>0</v>
      </c>
      <c r="D15" s="63">
        <v>218320000</v>
      </c>
      <c r="E15" s="64">
        <v>218320000</v>
      </c>
      <c r="F15" s="64">
        <v>-642498</v>
      </c>
      <c r="G15" s="64">
        <v>24172446</v>
      </c>
      <c r="H15" s="64">
        <v>23781627</v>
      </c>
      <c r="I15" s="64">
        <v>47311575</v>
      </c>
      <c r="J15" s="64">
        <v>15748903</v>
      </c>
      <c r="K15" s="64">
        <v>15322478</v>
      </c>
      <c r="L15" s="64">
        <v>15899843</v>
      </c>
      <c r="M15" s="64">
        <v>46971224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94282799</v>
      </c>
      <c r="W15" s="64">
        <v>109160000</v>
      </c>
      <c r="X15" s="64">
        <v>-14877201</v>
      </c>
      <c r="Y15" s="65">
        <v>-13.63</v>
      </c>
      <c r="Z15" s="66">
        <v>218320000</v>
      </c>
    </row>
    <row r="16" spans="1:26" ht="13.5">
      <c r="A16" s="73" t="s">
        <v>40</v>
      </c>
      <c r="B16" s="18">
        <v>1896897</v>
      </c>
      <c r="C16" s="18">
        <v>0</v>
      </c>
      <c r="D16" s="63">
        <v>26294810</v>
      </c>
      <c r="E16" s="64">
        <v>26294810</v>
      </c>
      <c r="F16" s="64">
        <v>4782962</v>
      </c>
      <c r="G16" s="64">
        <v>992755</v>
      </c>
      <c r="H16" s="64">
        <v>1106211</v>
      </c>
      <c r="I16" s="64">
        <v>6881928</v>
      </c>
      <c r="J16" s="64">
        <v>1080124</v>
      </c>
      <c r="K16" s="64">
        <v>745622</v>
      </c>
      <c r="L16" s="64">
        <v>-129007</v>
      </c>
      <c r="M16" s="64">
        <v>1696739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8578667</v>
      </c>
      <c r="W16" s="64">
        <v>13147405</v>
      </c>
      <c r="X16" s="64">
        <v>-4568738</v>
      </c>
      <c r="Y16" s="65">
        <v>-34.75</v>
      </c>
      <c r="Z16" s="66">
        <v>26294810</v>
      </c>
    </row>
    <row r="17" spans="1:26" ht="13.5">
      <c r="A17" s="62" t="s">
        <v>41</v>
      </c>
      <c r="B17" s="18">
        <v>153633160</v>
      </c>
      <c r="C17" s="18">
        <v>0</v>
      </c>
      <c r="D17" s="63">
        <v>171303249</v>
      </c>
      <c r="E17" s="64">
        <v>169038543</v>
      </c>
      <c r="F17" s="64">
        <v>7537018</v>
      </c>
      <c r="G17" s="64">
        <v>10342189</v>
      </c>
      <c r="H17" s="64">
        <v>12332519</v>
      </c>
      <c r="I17" s="64">
        <v>30211726</v>
      </c>
      <c r="J17" s="64">
        <v>13627852</v>
      </c>
      <c r="K17" s="64">
        <v>13124222</v>
      </c>
      <c r="L17" s="64">
        <v>14338670</v>
      </c>
      <c r="M17" s="64">
        <v>41090744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71302470</v>
      </c>
      <c r="W17" s="64">
        <v>84519272</v>
      </c>
      <c r="X17" s="64">
        <v>-13216802</v>
      </c>
      <c r="Y17" s="65">
        <v>-15.64</v>
      </c>
      <c r="Z17" s="66">
        <v>169038543</v>
      </c>
    </row>
    <row r="18" spans="1:26" ht="13.5">
      <c r="A18" s="74" t="s">
        <v>42</v>
      </c>
      <c r="B18" s="75">
        <f>SUM(B11:B17)</f>
        <v>665688723</v>
      </c>
      <c r="C18" s="75">
        <f>SUM(C11:C17)</f>
        <v>0</v>
      </c>
      <c r="D18" s="76">
        <f aca="true" t="shared" si="1" ref="D18:Z18">SUM(D11:D17)</f>
        <v>757586465</v>
      </c>
      <c r="E18" s="77">
        <f t="shared" si="1"/>
        <v>758709460</v>
      </c>
      <c r="F18" s="77">
        <f t="shared" si="1"/>
        <v>29483950</v>
      </c>
      <c r="G18" s="77">
        <f t="shared" si="1"/>
        <v>68071640</v>
      </c>
      <c r="H18" s="77">
        <f t="shared" si="1"/>
        <v>62878505</v>
      </c>
      <c r="I18" s="77">
        <f t="shared" si="1"/>
        <v>160434095</v>
      </c>
      <c r="J18" s="77">
        <f t="shared" si="1"/>
        <v>57148785</v>
      </c>
      <c r="K18" s="77">
        <f t="shared" si="1"/>
        <v>65884391</v>
      </c>
      <c r="L18" s="77">
        <f t="shared" si="1"/>
        <v>58915938</v>
      </c>
      <c r="M18" s="77">
        <f t="shared" si="1"/>
        <v>181949114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342383209</v>
      </c>
      <c r="W18" s="77">
        <f t="shared" si="1"/>
        <v>379354731</v>
      </c>
      <c r="X18" s="77">
        <f t="shared" si="1"/>
        <v>-36971522</v>
      </c>
      <c r="Y18" s="71">
        <f>+IF(W18&lt;&gt;0,(X18/W18)*100,0)</f>
        <v>-9.745897171900566</v>
      </c>
      <c r="Z18" s="78">
        <f t="shared" si="1"/>
        <v>758709460</v>
      </c>
    </row>
    <row r="19" spans="1:26" ht="13.5">
      <c r="A19" s="74" t="s">
        <v>43</v>
      </c>
      <c r="B19" s="79">
        <f>+B10-B18</f>
        <v>-15949475</v>
      </c>
      <c r="C19" s="79">
        <f>+C10-C18</f>
        <v>0</v>
      </c>
      <c r="D19" s="80">
        <f aca="true" t="shared" si="2" ref="D19:Z19">+D10-D18</f>
        <v>-67497947</v>
      </c>
      <c r="E19" s="81">
        <f t="shared" si="2"/>
        <v>-67497947</v>
      </c>
      <c r="F19" s="81">
        <f t="shared" si="2"/>
        <v>219931600</v>
      </c>
      <c r="G19" s="81">
        <f t="shared" si="2"/>
        <v>-34398211</v>
      </c>
      <c r="H19" s="81">
        <f t="shared" si="2"/>
        <v>-26725420</v>
      </c>
      <c r="I19" s="81">
        <f t="shared" si="2"/>
        <v>158807969</v>
      </c>
      <c r="J19" s="81">
        <f t="shared" si="2"/>
        <v>-23315818</v>
      </c>
      <c r="K19" s="81">
        <f t="shared" si="2"/>
        <v>-24593826</v>
      </c>
      <c r="L19" s="81">
        <f t="shared" si="2"/>
        <v>-11463628</v>
      </c>
      <c r="M19" s="81">
        <f t="shared" si="2"/>
        <v>-59373272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99434697</v>
      </c>
      <c r="W19" s="81">
        <f>IF(E10=E18,0,W10-W18)</f>
        <v>-33748973</v>
      </c>
      <c r="X19" s="81">
        <f t="shared" si="2"/>
        <v>133183670</v>
      </c>
      <c r="Y19" s="82">
        <f>+IF(W19&lt;&gt;0,(X19/W19)*100,0)</f>
        <v>-394.63028993504486</v>
      </c>
      <c r="Z19" s="83">
        <f t="shared" si="2"/>
        <v>-67497947</v>
      </c>
    </row>
    <row r="20" spans="1:26" ht="13.5">
      <c r="A20" s="62" t="s">
        <v>44</v>
      </c>
      <c r="B20" s="18">
        <v>47230388</v>
      </c>
      <c r="C20" s="18">
        <v>0</v>
      </c>
      <c r="D20" s="63">
        <v>59347299</v>
      </c>
      <c r="E20" s="64">
        <v>67193554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33596777</v>
      </c>
      <c r="X20" s="64">
        <v>-33596777</v>
      </c>
      <c r="Y20" s="65">
        <v>-100</v>
      </c>
      <c r="Z20" s="66">
        <v>67193554</v>
      </c>
    </row>
    <row r="21" spans="1:26" ht="13.5">
      <c r="A21" s="62" t="s">
        <v>107</v>
      </c>
      <c r="B21" s="84">
        <v>-89882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31191031</v>
      </c>
      <c r="C22" s="90">
        <f>SUM(C19:C21)</f>
        <v>0</v>
      </c>
      <c r="D22" s="91">
        <f aca="true" t="shared" si="3" ref="D22:Z22">SUM(D19:D21)</f>
        <v>-8150648</v>
      </c>
      <c r="E22" s="92">
        <f t="shared" si="3"/>
        <v>-304393</v>
      </c>
      <c r="F22" s="92">
        <f t="shared" si="3"/>
        <v>219931600</v>
      </c>
      <c r="G22" s="92">
        <f t="shared" si="3"/>
        <v>-34398211</v>
      </c>
      <c r="H22" s="92">
        <f t="shared" si="3"/>
        <v>-26725420</v>
      </c>
      <c r="I22" s="92">
        <f t="shared" si="3"/>
        <v>158807969</v>
      </c>
      <c r="J22" s="92">
        <f t="shared" si="3"/>
        <v>-23315818</v>
      </c>
      <c r="K22" s="92">
        <f t="shared" si="3"/>
        <v>-24593826</v>
      </c>
      <c r="L22" s="92">
        <f t="shared" si="3"/>
        <v>-11463628</v>
      </c>
      <c r="M22" s="92">
        <f t="shared" si="3"/>
        <v>-59373272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99434697</v>
      </c>
      <c r="W22" s="92">
        <f t="shared" si="3"/>
        <v>-152196</v>
      </c>
      <c r="X22" s="92">
        <f t="shared" si="3"/>
        <v>99586893</v>
      </c>
      <c r="Y22" s="93">
        <f>+IF(W22&lt;&gt;0,(X22/W22)*100,0)</f>
        <v>-65433.31822124103</v>
      </c>
      <c r="Z22" s="94">
        <f t="shared" si="3"/>
        <v>-304393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31191031</v>
      </c>
      <c r="C24" s="79">
        <f>SUM(C22:C23)</f>
        <v>0</v>
      </c>
      <c r="D24" s="80">
        <f aca="true" t="shared" si="4" ref="D24:Z24">SUM(D22:D23)</f>
        <v>-8150648</v>
      </c>
      <c r="E24" s="81">
        <f t="shared" si="4"/>
        <v>-304393</v>
      </c>
      <c r="F24" s="81">
        <f t="shared" si="4"/>
        <v>219931600</v>
      </c>
      <c r="G24" s="81">
        <f t="shared" si="4"/>
        <v>-34398211</v>
      </c>
      <c r="H24" s="81">
        <f t="shared" si="4"/>
        <v>-26725420</v>
      </c>
      <c r="I24" s="81">
        <f t="shared" si="4"/>
        <v>158807969</v>
      </c>
      <c r="J24" s="81">
        <f t="shared" si="4"/>
        <v>-23315818</v>
      </c>
      <c r="K24" s="81">
        <f t="shared" si="4"/>
        <v>-24593826</v>
      </c>
      <c r="L24" s="81">
        <f t="shared" si="4"/>
        <v>-11463628</v>
      </c>
      <c r="M24" s="81">
        <f t="shared" si="4"/>
        <v>-59373272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99434697</v>
      </c>
      <c r="W24" s="81">
        <f t="shared" si="4"/>
        <v>-152196</v>
      </c>
      <c r="X24" s="81">
        <f t="shared" si="4"/>
        <v>99586893</v>
      </c>
      <c r="Y24" s="82">
        <f>+IF(W24&lt;&gt;0,(X24/W24)*100,0)</f>
        <v>-65433.31822124103</v>
      </c>
      <c r="Z24" s="83">
        <f t="shared" si="4"/>
        <v>-304393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142468057</v>
      </c>
      <c r="C27" s="21">
        <v>0</v>
      </c>
      <c r="D27" s="103">
        <v>188900477</v>
      </c>
      <c r="E27" s="104">
        <v>222662945</v>
      </c>
      <c r="F27" s="104">
        <v>2705960</v>
      </c>
      <c r="G27" s="104">
        <v>4576119</v>
      </c>
      <c r="H27" s="104">
        <v>10282698</v>
      </c>
      <c r="I27" s="104">
        <v>17564777</v>
      </c>
      <c r="J27" s="104">
        <v>9607445</v>
      </c>
      <c r="K27" s="104">
        <v>16892773</v>
      </c>
      <c r="L27" s="104">
        <v>17794766</v>
      </c>
      <c r="M27" s="104">
        <v>44294984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61859761</v>
      </c>
      <c r="W27" s="104">
        <v>111331473</v>
      </c>
      <c r="X27" s="104">
        <v>-49471712</v>
      </c>
      <c r="Y27" s="105">
        <v>-44.44</v>
      </c>
      <c r="Z27" s="106">
        <v>222662945</v>
      </c>
    </row>
    <row r="28" spans="1:26" ht="13.5">
      <c r="A28" s="107" t="s">
        <v>44</v>
      </c>
      <c r="B28" s="18">
        <v>47230388</v>
      </c>
      <c r="C28" s="18">
        <v>0</v>
      </c>
      <c r="D28" s="63">
        <v>59347299</v>
      </c>
      <c r="E28" s="64">
        <v>67193554</v>
      </c>
      <c r="F28" s="64">
        <v>1163074</v>
      </c>
      <c r="G28" s="64">
        <v>1762583</v>
      </c>
      <c r="H28" s="64">
        <v>4796110</v>
      </c>
      <c r="I28" s="64">
        <v>7721767</v>
      </c>
      <c r="J28" s="64">
        <v>2861977</v>
      </c>
      <c r="K28" s="64">
        <v>4997020</v>
      </c>
      <c r="L28" s="64">
        <v>3252584</v>
      </c>
      <c r="M28" s="64">
        <v>11111581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18833348</v>
      </c>
      <c r="W28" s="64">
        <v>33596777</v>
      </c>
      <c r="X28" s="64">
        <v>-14763429</v>
      </c>
      <c r="Y28" s="65">
        <v>-43.94</v>
      </c>
      <c r="Z28" s="66">
        <v>67193554</v>
      </c>
    </row>
    <row r="29" spans="1:26" ht="13.5">
      <c r="A29" s="62" t="s">
        <v>110</v>
      </c>
      <c r="B29" s="18">
        <v>89882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6349257</v>
      </c>
      <c r="C30" s="18">
        <v>0</v>
      </c>
      <c r="D30" s="63">
        <v>0</v>
      </c>
      <c r="E30" s="64">
        <v>1638240</v>
      </c>
      <c r="F30" s="64">
        <v>0</v>
      </c>
      <c r="G30" s="64">
        <v>0</v>
      </c>
      <c r="H30" s="64">
        <v>45975</v>
      </c>
      <c r="I30" s="64">
        <v>45975</v>
      </c>
      <c r="J30" s="64">
        <v>290950</v>
      </c>
      <c r="K30" s="64">
        <v>68697</v>
      </c>
      <c r="L30" s="64">
        <v>0</v>
      </c>
      <c r="M30" s="64">
        <v>359647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405622</v>
      </c>
      <c r="W30" s="64">
        <v>819120</v>
      </c>
      <c r="X30" s="64">
        <v>-413498</v>
      </c>
      <c r="Y30" s="65">
        <v>-50.48</v>
      </c>
      <c r="Z30" s="66">
        <v>1638240</v>
      </c>
    </row>
    <row r="31" spans="1:26" ht="13.5">
      <c r="A31" s="62" t="s">
        <v>49</v>
      </c>
      <c r="B31" s="18">
        <v>88798535</v>
      </c>
      <c r="C31" s="18">
        <v>0</v>
      </c>
      <c r="D31" s="63">
        <v>129553178</v>
      </c>
      <c r="E31" s="64">
        <v>153831151</v>
      </c>
      <c r="F31" s="64">
        <v>1542886</v>
      </c>
      <c r="G31" s="64">
        <v>2813536</v>
      </c>
      <c r="H31" s="64">
        <v>5440613</v>
      </c>
      <c r="I31" s="64">
        <v>9797035</v>
      </c>
      <c r="J31" s="64">
        <v>6454518</v>
      </c>
      <c r="K31" s="64">
        <v>11827056</v>
      </c>
      <c r="L31" s="64">
        <v>14542182</v>
      </c>
      <c r="M31" s="64">
        <v>32823756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42620791</v>
      </c>
      <c r="W31" s="64">
        <v>76915576</v>
      </c>
      <c r="X31" s="64">
        <v>-34294785</v>
      </c>
      <c r="Y31" s="65">
        <v>-44.59</v>
      </c>
      <c r="Z31" s="66">
        <v>153831151</v>
      </c>
    </row>
    <row r="32" spans="1:26" ht="13.5">
      <c r="A32" s="74" t="s">
        <v>50</v>
      </c>
      <c r="B32" s="21">
        <f>SUM(B28:B31)</f>
        <v>142468062</v>
      </c>
      <c r="C32" s="21">
        <f>SUM(C28:C31)</f>
        <v>0</v>
      </c>
      <c r="D32" s="103">
        <f aca="true" t="shared" si="5" ref="D32:Z32">SUM(D28:D31)</f>
        <v>188900477</v>
      </c>
      <c r="E32" s="104">
        <f t="shared" si="5"/>
        <v>222662945</v>
      </c>
      <c r="F32" s="104">
        <f t="shared" si="5"/>
        <v>2705960</v>
      </c>
      <c r="G32" s="104">
        <f t="shared" si="5"/>
        <v>4576119</v>
      </c>
      <c r="H32" s="104">
        <f t="shared" si="5"/>
        <v>10282698</v>
      </c>
      <c r="I32" s="104">
        <f t="shared" si="5"/>
        <v>17564777</v>
      </c>
      <c r="J32" s="104">
        <f t="shared" si="5"/>
        <v>9607445</v>
      </c>
      <c r="K32" s="104">
        <f t="shared" si="5"/>
        <v>16892773</v>
      </c>
      <c r="L32" s="104">
        <f t="shared" si="5"/>
        <v>17794766</v>
      </c>
      <c r="M32" s="104">
        <f t="shared" si="5"/>
        <v>44294984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61859761</v>
      </c>
      <c r="W32" s="104">
        <f t="shared" si="5"/>
        <v>111331473</v>
      </c>
      <c r="X32" s="104">
        <f t="shared" si="5"/>
        <v>-49471712</v>
      </c>
      <c r="Y32" s="105">
        <f>+IF(W32&lt;&gt;0,(X32/W32)*100,0)</f>
        <v>-44.436411974895904</v>
      </c>
      <c r="Z32" s="106">
        <f t="shared" si="5"/>
        <v>222662945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572597924</v>
      </c>
      <c r="C35" s="18">
        <v>0</v>
      </c>
      <c r="D35" s="63">
        <v>415230000</v>
      </c>
      <c r="E35" s="64">
        <v>415230000</v>
      </c>
      <c r="F35" s="64">
        <v>83036571</v>
      </c>
      <c r="G35" s="64">
        <v>-12490588</v>
      </c>
      <c r="H35" s="64">
        <v>-16331414</v>
      </c>
      <c r="I35" s="64">
        <v>-16331414</v>
      </c>
      <c r="J35" s="64">
        <v>-9001790</v>
      </c>
      <c r="K35" s="64">
        <v>-22680522</v>
      </c>
      <c r="L35" s="64">
        <v>-15900521</v>
      </c>
      <c r="M35" s="64">
        <v>-15900521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-15900521</v>
      </c>
      <c r="W35" s="64">
        <v>207615000</v>
      </c>
      <c r="X35" s="64">
        <v>-223515521</v>
      </c>
      <c r="Y35" s="65">
        <v>-107.66</v>
      </c>
      <c r="Z35" s="66">
        <v>415230000</v>
      </c>
    </row>
    <row r="36" spans="1:26" ht="13.5">
      <c r="A36" s="62" t="s">
        <v>53</v>
      </c>
      <c r="B36" s="18">
        <v>1997842628</v>
      </c>
      <c r="C36" s="18">
        <v>0</v>
      </c>
      <c r="D36" s="63">
        <v>2163396000</v>
      </c>
      <c r="E36" s="64">
        <v>2197375000</v>
      </c>
      <c r="F36" s="64">
        <v>2435035</v>
      </c>
      <c r="G36" s="64">
        <v>-10997664</v>
      </c>
      <c r="H36" s="64">
        <v>2964345</v>
      </c>
      <c r="I36" s="64">
        <v>2964345</v>
      </c>
      <c r="J36" s="64">
        <v>1811065</v>
      </c>
      <c r="K36" s="64">
        <v>9440096</v>
      </c>
      <c r="L36" s="64">
        <v>10013910</v>
      </c>
      <c r="M36" s="64">
        <v>10013910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10013910</v>
      </c>
      <c r="W36" s="64">
        <v>1098687500</v>
      </c>
      <c r="X36" s="64">
        <v>-1088673590</v>
      </c>
      <c r="Y36" s="65">
        <v>-99.09</v>
      </c>
      <c r="Z36" s="66">
        <v>2197375000</v>
      </c>
    </row>
    <row r="37" spans="1:26" ht="13.5">
      <c r="A37" s="62" t="s">
        <v>54</v>
      </c>
      <c r="B37" s="18">
        <v>128784663</v>
      </c>
      <c r="C37" s="18">
        <v>0</v>
      </c>
      <c r="D37" s="63">
        <v>105247000</v>
      </c>
      <c r="E37" s="64">
        <v>139009000</v>
      </c>
      <c r="F37" s="64">
        <v>-135429048</v>
      </c>
      <c r="G37" s="64">
        <v>11106025</v>
      </c>
      <c r="H37" s="64">
        <v>9608820</v>
      </c>
      <c r="I37" s="64">
        <v>9608820</v>
      </c>
      <c r="J37" s="64">
        <v>15001139</v>
      </c>
      <c r="K37" s="64">
        <v>10186784</v>
      </c>
      <c r="L37" s="64">
        <v>4465334</v>
      </c>
      <c r="M37" s="64">
        <v>4465334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4465334</v>
      </c>
      <c r="W37" s="64">
        <v>69504500</v>
      </c>
      <c r="X37" s="64">
        <v>-65039166</v>
      </c>
      <c r="Y37" s="65">
        <v>-93.58</v>
      </c>
      <c r="Z37" s="66">
        <v>139009000</v>
      </c>
    </row>
    <row r="38" spans="1:26" ht="13.5">
      <c r="A38" s="62" t="s">
        <v>55</v>
      </c>
      <c r="B38" s="18">
        <v>175622827</v>
      </c>
      <c r="C38" s="18">
        <v>0</v>
      </c>
      <c r="D38" s="63">
        <v>186169000</v>
      </c>
      <c r="E38" s="64">
        <v>186169000</v>
      </c>
      <c r="F38" s="64">
        <v>1106892</v>
      </c>
      <c r="G38" s="64">
        <v>0</v>
      </c>
      <c r="H38" s="64">
        <v>2201886</v>
      </c>
      <c r="I38" s="64">
        <v>2201886</v>
      </c>
      <c r="J38" s="64">
        <v>1118790</v>
      </c>
      <c r="K38" s="64">
        <v>1161572</v>
      </c>
      <c r="L38" s="64">
        <v>1106892</v>
      </c>
      <c r="M38" s="64">
        <v>1106892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1106892</v>
      </c>
      <c r="W38" s="64">
        <v>93084500</v>
      </c>
      <c r="X38" s="64">
        <v>-91977608</v>
      </c>
      <c r="Y38" s="65">
        <v>-98.81</v>
      </c>
      <c r="Z38" s="66">
        <v>186169000</v>
      </c>
    </row>
    <row r="39" spans="1:26" ht="13.5">
      <c r="A39" s="62" t="s">
        <v>56</v>
      </c>
      <c r="B39" s="18">
        <v>2266033062</v>
      </c>
      <c r="C39" s="18">
        <v>0</v>
      </c>
      <c r="D39" s="63">
        <v>2287210000</v>
      </c>
      <c r="E39" s="64">
        <v>2287427000</v>
      </c>
      <c r="F39" s="64">
        <v>219793762</v>
      </c>
      <c r="G39" s="64">
        <v>-34594277</v>
      </c>
      <c r="H39" s="64">
        <v>-25177775</v>
      </c>
      <c r="I39" s="64">
        <v>-25177775</v>
      </c>
      <c r="J39" s="64">
        <v>-23310654</v>
      </c>
      <c r="K39" s="64">
        <v>-24588782</v>
      </c>
      <c r="L39" s="64">
        <v>-11458837</v>
      </c>
      <c r="M39" s="64">
        <v>-11458837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-11458837</v>
      </c>
      <c r="W39" s="64">
        <v>1143713500</v>
      </c>
      <c r="X39" s="64">
        <v>-1155172337</v>
      </c>
      <c r="Y39" s="65">
        <v>-101</v>
      </c>
      <c r="Z39" s="66">
        <v>2287427000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69555651</v>
      </c>
      <c r="C42" s="18">
        <v>0</v>
      </c>
      <c r="D42" s="63">
        <v>111752670</v>
      </c>
      <c r="E42" s="64">
        <v>111756751</v>
      </c>
      <c r="F42" s="64">
        <v>10933425</v>
      </c>
      <c r="G42" s="64">
        <v>9405224</v>
      </c>
      <c r="H42" s="64">
        <v>12475647</v>
      </c>
      <c r="I42" s="64">
        <v>32814296</v>
      </c>
      <c r="J42" s="64">
        <v>4373798</v>
      </c>
      <c r="K42" s="64">
        <v>-2373701</v>
      </c>
      <c r="L42" s="64">
        <v>11040485</v>
      </c>
      <c r="M42" s="64">
        <v>13040582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45854878</v>
      </c>
      <c r="W42" s="64">
        <v>62725715</v>
      </c>
      <c r="X42" s="64">
        <v>-16870837</v>
      </c>
      <c r="Y42" s="65">
        <v>-26.9</v>
      </c>
      <c r="Z42" s="66">
        <v>111756751</v>
      </c>
    </row>
    <row r="43" spans="1:26" ht="13.5">
      <c r="A43" s="62" t="s">
        <v>59</v>
      </c>
      <c r="B43" s="18">
        <v>-131412792</v>
      </c>
      <c r="C43" s="18">
        <v>0</v>
      </c>
      <c r="D43" s="63">
        <v>-188400000</v>
      </c>
      <c r="E43" s="64">
        <v>-222162945</v>
      </c>
      <c r="F43" s="64">
        <v>-3033564</v>
      </c>
      <c r="G43" s="64">
        <v>-3985687</v>
      </c>
      <c r="H43" s="64">
        <v>-2732329</v>
      </c>
      <c r="I43" s="64">
        <v>-9751580</v>
      </c>
      <c r="J43" s="64">
        <v>-2411493</v>
      </c>
      <c r="K43" s="64">
        <v>-15727421</v>
      </c>
      <c r="L43" s="64">
        <v>-17002860</v>
      </c>
      <c r="M43" s="64">
        <v>-35141774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-44893354</v>
      </c>
      <c r="W43" s="64">
        <v>-119240884</v>
      </c>
      <c r="X43" s="64">
        <v>74347530</v>
      </c>
      <c r="Y43" s="65">
        <v>-62.35</v>
      </c>
      <c r="Z43" s="66">
        <v>-222162945</v>
      </c>
    </row>
    <row r="44" spans="1:26" ht="13.5">
      <c r="A44" s="62" t="s">
        <v>60</v>
      </c>
      <c r="B44" s="18">
        <v>-11544652</v>
      </c>
      <c r="C44" s="18">
        <v>0</v>
      </c>
      <c r="D44" s="63">
        <v>-9181985</v>
      </c>
      <c r="E44" s="64">
        <v>-9181984</v>
      </c>
      <c r="F44" s="64">
        <v>127751</v>
      </c>
      <c r="G44" s="64">
        <v>136359</v>
      </c>
      <c r="H44" s="64">
        <v>160601</v>
      </c>
      <c r="I44" s="64">
        <v>424711</v>
      </c>
      <c r="J44" s="64">
        <v>141647</v>
      </c>
      <c r="K44" s="64">
        <v>157636</v>
      </c>
      <c r="L44" s="64">
        <v>-5621340</v>
      </c>
      <c r="M44" s="64">
        <v>-5322057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-4897346</v>
      </c>
      <c r="W44" s="64">
        <v>-4461249</v>
      </c>
      <c r="X44" s="64">
        <v>-436097</v>
      </c>
      <c r="Y44" s="65">
        <v>9.78</v>
      </c>
      <c r="Z44" s="66">
        <v>-9181984</v>
      </c>
    </row>
    <row r="45" spans="1:26" ht="13.5">
      <c r="A45" s="74" t="s">
        <v>61</v>
      </c>
      <c r="B45" s="21">
        <v>425633092</v>
      </c>
      <c r="C45" s="21">
        <v>0</v>
      </c>
      <c r="D45" s="103">
        <v>283864685</v>
      </c>
      <c r="E45" s="104">
        <v>250105822</v>
      </c>
      <c r="F45" s="104">
        <v>433660704</v>
      </c>
      <c r="G45" s="104">
        <v>439216600</v>
      </c>
      <c r="H45" s="104">
        <v>449120519</v>
      </c>
      <c r="I45" s="104">
        <v>449120519</v>
      </c>
      <c r="J45" s="104">
        <v>451224471</v>
      </c>
      <c r="K45" s="104">
        <v>433280985</v>
      </c>
      <c r="L45" s="104">
        <v>421697270</v>
      </c>
      <c r="M45" s="104">
        <v>421697270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421697270</v>
      </c>
      <c r="W45" s="104">
        <v>308717582</v>
      </c>
      <c r="X45" s="104">
        <v>112979688</v>
      </c>
      <c r="Y45" s="105">
        <v>36.6</v>
      </c>
      <c r="Z45" s="106">
        <v>250105822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41234180</v>
      </c>
      <c r="C49" s="56">
        <v>0</v>
      </c>
      <c r="D49" s="133">
        <v>3533184</v>
      </c>
      <c r="E49" s="58">
        <v>3129624</v>
      </c>
      <c r="F49" s="58">
        <v>0</v>
      </c>
      <c r="G49" s="58">
        <v>0</v>
      </c>
      <c r="H49" s="58">
        <v>0</v>
      </c>
      <c r="I49" s="58">
        <v>9954074</v>
      </c>
      <c r="J49" s="58">
        <v>0</v>
      </c>
      <c r="K49" s="58">
        <v>0</v>
      </c>
      <c r="L49" s="58">
        <v>0</v>
      </c>
      <c r="M49" s="58">
        <v>2464529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2152442</v>
      </c>
      <c r="W49" s="58">
        <v>11750243</v>
      </c>
      <c r="X49" s="58">
        <v>77564378</v>
      </c>
      <c r="Y49" s="58">
        <v>151782654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3205589</v>
      </c>
      <c r="C51" s="56">
        <v>0</v>
      </c>
      <c r="D51" s="133">
        <v>227490</v>
      </c>
      <c r="E51" s="58">
        <v>104747</v>
      </c>
      <c r="F51" s="58">
        <v>0</v>
      </c>
      <c r="G51" s="58">
        <v>0</v>
      </c>
      <c r="H51" s="58">
        <v>0</v>
      </c>
      <c r="I51" s="58">
        <v>18585</v>
      </c>
      <c r="J51" s="58">
        <v>0</v>
      </c>
      <c r="K51" s="58">
        <v>0</v>
      </c>
      <c r="L51" s="58">
        <v>0</v>
      </c>
      <c r="M51" s="58">
        <v>71167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3627578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98.01408850569494</v>
      </c>
      <c r="C58" s="5">
        <f>IF(C67=0,0,+(C76/C67)*100)</f>
        <v>0</v>
      </c>
      <c r="D58" s="6">
        <f aca="true" t="shared" si="6" ref="D58:Z58">IF(D67=0,0,+(D76/D67)*100)</f>
        <v>98.8188186166921</v>
      </c>
      <c r="E58" s="7">
        <f t="shared" si="6"/>
        <v>98.82155663912488</v>
      </c>
      <c r="F58" s="7">
        <f t="shared" si="6"/>
        <v>17.51352409400745</v>
      </c>
      <c r="G58" s="7">
        <f t="shared" si="6"/>
        <v>188.5426873988667</v>
      </c>
      <c r="H58" s="7">
        <f t="shared" si="6"/>
        <v>215.5355892692405</v>
      </c>
      <c r="I58" s="7">
        <f t="shared" si="6"/>
        <v>54.408459776859615</v>
      </c>
      <c r="J58" s="7">
        <f t="shared" si="6"/>
        <v>141.07157142906016</v>
      </c>
      <c r="K58" s="7">
        <f t="shared" si="6"/>
        <v>154.70340418965904</v>
      </c>
      <c r="L58" s="7">
        <f t="shared" si="6"/>
        <v>150.49452583471665</v>
      </c>
      <c r="M58" s="7">
        <f t="shared" si="6"/>
        <v>148.679883686241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76.58939105123589</v>
      </c>
      <c r="W58" s="7">
        <f t="shared" si="6"/>
        <v>97.20281169518469</v>
      </c>
      <c r="X58" s="7">
        <f t="shared" si="6"/>
        <v>0</v>
      </c>
      <c r="Y58" s="7">
        <f t="shared" si="6"/>
        <v>0</v>
      </c>
      <c r="Z58" s="8">
        <f t="shared" si="6"/>
        <v>98.82155663912488</v>
      </c>
    </row>
    <row r="59" spans="1:26" ht="13.5">
      <c r="A59" s="36" t="s">
        <v>31</v>
      </c>
      <c r="B59" s="9">
        <f aca="true" t="shared" si="7" ref="B59:Z66">IF(B68=0,0,+(B77/B68)*100)</f>
        <v>97.06708576475627</v>
      </c>
      <c r="C59" s="9">
        <f t="shared" si="7"/>
        <v>0</v>
      </c>
      <c r="D59" s="2">
        <f t="shared" si="7"/>
        <v>97.00032779471286</v>
      </c>
      <c r="E59" s="10">
        <f t="shared" si="7"/>
        <v>97.0120898402921</v>
      </c>
      <c r="F59" s="10">
        <f t="shared" si="7"/>
        <v>4.3285564714739415</v>
      </c>
      <c r="G59" s="10">
        <f t="shared" si="7"/>
        <v>-2584.655437074029</v>
      </c>
      <c r="H59" s="10">
        <f t="shared" si="7"/>
        <v>-1016.9084393247759</v>
      </c>
      <c r="I59" s="10">
        <f t="shared" si="7"/>
        <v>34.8864590399578</v>
      </c>
      <c r="J59" s="10">
        <f t="shared" si="7"/>
        <v>-5267.986161747456</v>
      </c>
      <c r="K59" s="10">
        <f t="shared" si="7"/>
        <v>-19918.751743653105</v>
      </c>
      <c r="L59" s="10">
        <f t="shared" si="7"/>
        <v>-2109.237429146999</v>
      </c>
      <c r="M59" s="10">
        <f t="shared" si="7"/>
        <v>-3628.8547922355015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63.35108701294463</v>
      </c>
      <c r="W59" s="10">
        <f t="shared" si="7"/>
        <v>107.60558057351804</v>
      </c>
      <c r="X59" s="10">
        <f t="shared" si="7"/>
        <v>0</v>
      </c>
      <c r="Y59" s="10">
        <f t="shared" si="7"/>
        <v>0</v>
      </c>
      <c r="Z59" s="11">
        <f t="shared" si="7"/>
        <v>97.0120898402921</v>
      </c>
    </row>
    <row r="60" spans="1:26" ht="13.5">
      <c r="A60" s="37" t="s">
        <v>32</v>
      </c>
      <c r="B60" s="12">
        <f t="shared" si="7"/>
        <v>98.46271458269825</v>
      </c>
      <c r="C60" s="12">
        <f t="shared" si="7"/>
        <v>0</v>
      </c>
      <c r="D60" s="3">
        <f t="shared" si="7"/>
        <v>99.43092109062411</v>
      </c>
      <c r="E60" s="13">
        <f t="shared" si="7"/>
        <v>99.43089647225534</v>
      </c>
      <c r="F60" s="13">
        <f t="shared" si="7"/>
        <v>41.14905746361445</v>
      </c>
      <c r="G60" s="13">
        <f t="shared" si="7"/>
        <v>120.66734523530982</v>
      </c>
      <c r="H60" s="13">
        <f t="shared" si="7"/>
        <v>117.37675451050637</v>
      </c>
      <c r="I60" s="13">
        <f t="shared" si="7"/>
        <v>74.15123779209323</v>
      </c>
      <c r="J60" s="13">
        <f t="shared" si="7"/>
        <v>96.74512120573695</v>
      </c>
      <c r="K60" s="13">
        <f t="shared" si="7"/>
        <v>121.48561960645247</v>
      </c>
      <c r="L60" s="13">
        <f t="shared" si="7"/>
        <v>86.79334870347911</v>
      </c>
      <c r="M60" s="13">
        <f t="shared" si="7"/>
        <v>101.87092002222388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84.81509250780051</v>
      </c>
      <c r="W60" s="13">
        <f t="shared" si="7"/>
        <v>93.74151972682418</v>
      </c>
      <c r="X60" s="13">
        <f t="shared" si="7"/>
        <v>0</v>
      </c>
      <c r="Y60" s="13">
        <f t="shared" si="7"/>
        <v>0</v>
      </c>
      <c r="Z60" s="14">
        <f t="shared" si="7"/>
        <v>99.43089647225534</v>
      </c>
    </row>
    <row r="61" spans="1:26" ht="13.5">
      <c r="A61" s="38" t="s">
        <v>113</v>
      </c>
      <c r="B61" s="12">
        <f t="shared" si="7"/>
        <v>77.34423098426377</v>
      </c>
      <c r="C61" s="12">
        <f t="shared" si="7"/>
        <v>0</v>
      </c>
      <c r="D61" s="3">
        <f t="shared" si="7"/>
        <v>82.11146299207165</v>
      </c>
      <c r="E61" s="13">
        <f t="shared" si="7"/>
        <v>82.11165100229485</v>
      </c>
      <c r="F61" s="13">
        <f t="shared" si="7"/>
        <v>80.00425006214327</v>
      </c>
      <c r="G61" s="13">
        <f t="shared" si="7"/>
        <v>81.92504171052106</v>
      </c>
      <c r="H61" s="13">
        <f t="shared" si="7"/>
        <v>82.77275799966787</v>
      </c>
      <c r="I61" s="13">
        <f t="shared" si="7"/>
        <v>81.54165859756652</v>
      </c>
      <c r="J61" s="13">
        <f t="shared" si="7"/>
        <v>81.85523510501123</v>
      </c>
      <c r="K61" s="13">
        <f t="shared" si="7"/>
        <v>85.80275536047601</v>
      </c>
      <c r="L61" s="13">
        <f t="shared" si="7"/>
        <v>86.3425205494026</v>
      </c>
      <c r="M61" s="13">
        <f t="shared" si="7"/>
        <v>84.58712569746726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83.0236459301829</v>
      </c>
      <c r="W61" s="13">
        <f t="shared" si="7"/>
        <v>86.2334023121067</v>
      </c>
      <c r="X61" s="13">
        <f t="shared" si="7"/>
        <v>0</v>
      </c>
      <c r="Y61" s="13">
        <f t="shared" si="7"/>
        <v>0</v>
      </c>
      <c r="Z61" s="14">
        <f t="shared" si="7"/>
        <v>82.11165100229485</v>
      </c>
    </row>
    <row r="62" spans="1:26" ht="13.5">
      <c r="A62" s="38" t="s">
        <v>114</v>
      </c>
      <c r="B62" s="12">
        <f t="shared" si="7"/>
        <v>77.42142503574576</v>
      </c>
      <c r="C62" s="12">
        <f t="shared" si="7"/>
        <v>0</v>
      </c>
      <c r="D62" s="3">
        <f t="shared" si="7"/>
        <v>84.20473051605468</v>
      </c>
      <c r="E62" s="13">
        <f t="shared" si="7"/>
        <v>84.20448069496193</v>
      </c>
      <c r="F62" s="13">
        <f t="shared" si="7"/>
        <v>54.09421192936668</v>
      </c>
      <c r="G62" s="13">
        <f t="shared" si="7"/>
        <v>73.87671725912972</v>
      </c>
      <c r="H62" s="13">
        <f t="shared" si="7"/>
        <v>86.20073307322714</v>
      </c>
      <c r="I62" s="13">
        <f t="shared" si="7"/>
        <v>67.58092741746103</v>
      </c>
      <c r="J62" s="13">
        <f t="shared" si="7"/>
        <v>88.76392080256593</v>
      </c>
      <c r="K62" s="13">
        <f t="shared" si="7"/>
        <v>71.84691728351362</v>
      </c>
      <c r="L62" s="13">
        <f t="shared" si="7"/>
        <v>111.52162642181183</v>
      </c>
      <c r="M62" s="13">
        <f t="shared" si="7"/>
        <v>90.80640833110594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78.31938155360237</v>
      </c>
      <c r="W62" s="13">
        <f t="shared" si="7"/>
        <v>81.1099658516252</v>
      </c>
      <c r="X62" s="13">
        <f t="shared" si="7"/>
        <v>0</v>
      </c>
      <c r="Y62" s="13">
        <f t="shared" si="7"/>
        <v>0</v>
      </c>
      <c r="Z62" s="14">
        <f t="shared" si="7"/>
        <v>84.20448069496193</v>
      </c>
    </row>
    <row r="63" spans="1:26" ht="13.5">
      <c r="A63" s="38" t="s">
        <v>115</v>
      </c>
      <c r="B63" s="12">
        <f t="shared" si="7"/>
        <v>84.62020805157312</v>
      </c>
      <c r="C63" s="12">
        <f t="shared" si="7"/>
        <v>0</v>
      </c>
      <c r="D63" s="3">
        <f t="shared" si="7"/>
        <v>36.91322629678083</v>
      </c>
      <c r="E63" s="13">
        <f t="shared" si="7"/>
        <v>36.91322629678083</v>
      </c>
      <c r="F63" s="13">
        <f t="shared" si="7"/>
        <v>4.568332311117933</v>
      </c>
      <c r="G63" s="13">
        <f t="shared" si="7"/>
        <v>-6171.350361781884</v>
      </c>
      <c r="H63" s="13">
        <f t="shared" si="7"/>
        <v>6235.294117647059</v>
      </c>
      <c r="I63" s="13">
        <f t="shared" si="7"/>
        <v>23.464991169201966</v>
      </c>
      <c r="J63" s="13">
        <f t="shared" si="7"/>
        <v>-5227.339183614964</v>
      </c>
      <c r="K63" s="13">
        <f t="shared" si="7"/>
        <v>-18878.340416336527</v>
      </c>
      <c r="L63" s="13">
        <f t="shared" si="7"/>
        <v>-8242.995420991738</v>
      </c>
      <c r="M63" s="13">
        <f t="shared" si="7"/>
        <v>-7940.910177558516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50.46004906230736</v>
      </c>
      <c r="W63" s="13">
        <f t="shared" si="7"/>
        <v>17.504568137518252</v>
      </c>
      <c r="X63" s="13">
        <f t="shared" si="7"/>
        <v>0</v>
      </c>
      <c r="Y63" s="13">
        <f t="shared" si="7"/>
        <v>0</v>
      </c>
      <c r="Z63" s="14">
        <f t="shared" si="7"/>
        <v>36.91322629678083</v>
      </c>
    </row>
    <row r="64" spans="1:26" ht="13.5">
      <c r="A64" s="38" t="s">
        <v>116</v>
      </c>
      <c r="B64" s="12">
        <f t="shared" si="7"/>
        <v>95.58814956477501</v>
      </c>
      <c r="C64" s="12">
        <f t="shared" si="7"/>
        <v>0</v>
      </c>
      <c r="D64" s="3">
        <f t="shared" si="7"/>
        <v>90.0479873613893</v>
      </c>
      <c r="E64" s="13">
        <f t="shared" si="7"/>
        <v>90.0479873613893</v>
      </c>
      <c r="F64" s="13">
        <f t="shared" si="7"/>
        <v>26.572756385285384</v>
      </c>
      <c r="G64" s="13">
        <f t="shared" si="7"/>
        <v>91.31789092311202</v>
      </c>
      <c r="H64" s="13">
        <f t="shared" si="7"/>
        <v>97.51935547421058</v>
      </c>
      <c r="I64" s="13">
        <f t="shared" si="7"/>
        <v>59.000301851425775</v>
      </c>
      <c r="J64" s="13">
        <f t="shared" si="7"/>
        <v>81.96343022956762</v>
      </c>
      <c r="K64" s="13">
        <f t="shared" si="7"/>
        <v>92.65763263786418</v>
      </c>
      <c r="L64" s="13">
        <f t="shared" si="7"/>
        <v>157.64898770357976</v>
      </c>
      <c r="M64" s="13">
        <f t="shared" si="7"/>
        <v>108.26784114643802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77.62033891925145</v>
      </c>
      <c r="W64" s="13">
        <f t="shared" si="7"/>
        <v>84.62766546250674</v>
      </c>
      <c r="X64" s="13">
        <f t="shared" si="7"/>
        <v>0</v>
      </c>
      <c r="Y64" s="13">
        <f t="shared" si="7"/>
        <v>0</v>
      </c>
      <c r="Z64" s="14">
        <f t="shared" si="7"/>
        <v>90.0479873613893</v>
      </c>
    </row>
    <row r="65" spans="1:26" ht="13.5">
      <c r="A65" s="38" t="s">
        <v>117</v>
      </c>
      <c r="B65" s="12">
        <f t="shared" si="7"/>
        <v>-790.4862820639553</v>
      </c>
      <c r="C65" s="12">
        <f t="shared" si="7"/>
        <v>0</v>
      </c>
      <c r="D65" s="3">
        <f t="shared" si="7"/>
        <v>-997.6296147269393</v>
      </c>
      <c r="E65" s="13">
        <f t="shared" si="7"/>
        <v>-997.6256740937739</v>
      </c>
      <c r="F65" s="13">
        <f t="shared" si="7"/>
        <v>-556.0933339442909</v>
      </c>
      <c r="G65" s="13">
        <f t="shared" si="7"/>
        <v>-964.3502105849668</v>
      </c>
      <c r="H65" s="13">
        <f t="shared" si="7"/>
        <v>-657.7520140720287</v>
      </c>
      <c r="I65" s="13">
        <f t="shared" si="7"/>
        <v>-712.3914934667147</v>
      </c>
      <c r="J65" s="13">
        <f t="shared" si="7"/>
        <v>-10.739123901409048</v>
      </c>
      <c r="K65" s="13">
        <f t="shared" si="7"/>
        <v>-1154.239721267887</v>
      </c>
      <c r="L65" s="13">
        <f t="shared" si="7"/>
        <v>1327.4489546691073</v>
      </c>
      <c r="M65" s="13">
        <f t="shared" si="7"/>
        <v>47.53100819350487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-358.1714531120535</v>
      </c>
      <c r="W65" s="13">
        <f t="shared" si="7"/>
        <v>-721.6612954032073</v>
      </c>
      <c r="X65" s="13">
        <f t="shared" si="7"/>
        <v>0</v>
      </c>
      <c r="Y65" s="13">
        <f t="shared" si="7"/>
        <v>0</v>
      </c>
      <c r="Z65" s="14">
        <f t="shared" si="7"/>
        <v>-997.6256740937739</v>
      </c>
    </row>
    <row r="66" spans="1:26" ht="13.5">
      <c r="A66" s="39" t="s">
        <v>118</v>
      </c>
      <c r="B66" s="15">
        <f t="shared" si="7"/>
        <v>77.88098765668182</v>
      </c>
      <c r="C66" s="15">
        <f t="shared" si="7"/>
        <v>0</v>
      </c>
      <c r="D66" s="4">
        <f t="shared" si="7"/>
        <v>97.04496715692069</v>
      </c>
      <c r="E66" s="16">
        <f t="shared" si="7"/>
        <v>97.00655172996065</v>
      </c>
      <c r="F66" s="16">
        <f t="shared" si="7"/>
        <v>78.39528375051984</v>
      </c>
      <c r="G66" s="16">
        <f t="shared" si="7"/>
        <v>76.21847050547683</v>
      </c>
      <c r="H66" s="16">
        <f t="shared" si="7"/>
        <v>75.8120151633068</v>
      </c>
      <c r="I66" s="16">
        <f t="shared" si="7"/>
        <v>76.7502772845382</v>
      </c>
      <c r="J66" s="16">
        <f t="shared" si="7"/>
        <v>63.751996530532374</v>
      </c>
      <c r="K66" s="16">
        <f t="shared" si="7"/>
        <v>69.61237987438133</v>
      </c>
      <c r="L66" s="16">
        <f t="shared" si="7"/>
        <v>78.15829951261097</v>
      </c>
      <c r="M66" s="16">
        <f t="shared" si="7"/>
        <v>70.87105870289669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73.7878173349419</v>
      </c>
      <c r="W66" s="16">
        <f t="shared" si="7"/>
        <v>100.03031019401902</v>
      </c>
      <c r="X66" s="16">
        <f t="shared" si="7"/>
        <v>0</v>
      </c>
      <c r="Y66" s="16">
        <f t="shared" si="7"/>
        <v>0</v>
      </c>
      <c r="Z66" s="17">
        <f t="shared" si="7"/>
        <v>97.00655172996065</v>
      </c>
    </row>
    <row r="67" spans="1:26" ht="13.5" hidden="1">
      <c r="A67" s="40" t="s">
        <v>119</v>
      </c>
      <c r="B67" s="23">
        <v>507649864</v>
      </c>
      <c r="C67" s="23"/>
      <c r="D67" s="24">
        <v>575561391</v>
      </c>
      <c r="E67" s="25">
        <v>575561391</v>
      </c>
      <c r="F67" s="25">
        <v>229529978</v>
      </c>
      <c r="G67" s="25">
        <v>29080432</v>
      </c>
      <c r="H67" s="25">
        <v>28349121</v>
      </c>
      <c r="I67" s="25">
        <v>286959531</v>
      </c>
      <c r="J67" s="25">
        <v>30399896</v>
      </c>
      <c r="K67" s="25">
        <v>29993276</v>
      </c>
      <c r="L67" s="25">
        <v>27899048</v>
      </c>
      <c r="M67" s="25">
        <v>88292220</v>
      </c>
      <c r="N67" s="25"/>
      <c r="O67" s="25"/>
      <c r="P67" s="25"/>
      <c r="Q67" s="25"/>
      <c r="R67" s="25"/>
      <c r="S67" s="25"/>
      <c r="T67" s="25"/>
      <c r="U67" s="25"/>
      <c r="V67" s="25">
        <v>375251751</v>
      </c>
      <c r="W67" s="25">
        <v>287780697</v>
      </c>
      <c r="X67" s="25"/>
      <c r="Y67" s="24"/>
      <c r="Z67" s="26">
        <v>575561391</v>
      </c>
    </row>
    <row r="68" spans="1:26" ht="13.5" hidden="1">
      <c r="A68" s="36" t="s">
        <v>31</v>
      </c>
      <c r="B68" s="18">
        <v>129252160</v>
      </c>
      <c r="C68" s="18"/>
      <c r="D68" s="19">
        <v>142619750</v>
      </c>
      <c r="E68" s="20">
        <v>142619750</v>
      </c>
      <c r="F68" s="20">
        <v>147518117</v>
      </c>
      <c r="G68" s="20">
        <v>-732885</v>
      </c>
      <c r="H68" s="20">
        <v>-2460576</v>
      </c>
      <c r="I68" s="20">
        <v>144324656</v>
      </c>
      <c r="J68" s="20">
        <v>-252344</v>
      </c>
      <c r="K68" s="20">
        <v>-50182</v>
      </c>
      <c r="L68" s="20">
        <v>-810128</v>
      </c>
      <c r="M68" s="20">
        <v>-1112654</v>
      </c>
      <c r="N68" s="20"/>
      <c r="O68" s="20"/>
      <c r="P68" s="20"/>
      <c r="Q68" s="20"/>
      <c r="R68" s="20"/>
      <c r="S68" s="20"/>
      <c r="T68" s="20"/>
      <c r="U68" s="20"/>
      <c r="V68" s="20">
        <v>143212002</v>
      </c>
      <c r="W68" s="20">
        <v>71309875</v>
      </c>
      <c r="X68" s="20"/>
      <c r="Y68" s="19"/>
      <c r="Z68" s="22">
        <v>142619750</v>
      </c>
    </row>
    <row r="69" spans="1:26" ht="13.5" hidden="1">
      <c r="A69" s="37" t="s">
        <v>32</v>
      </c>
      <c r="B69" s="18">
        <v>376096783</v>
      </c>
      <c r="C69" s="18"/>
      <c r="D69" s="19">
        <v>430572801</v>
      </c>
      <c r="E69" s="20">
        <v>430572801</v>
      </c>
      <c r="F69" s="20">
        <v>81833923</v>
      </c>
      <c r="G69" s="20">
        <v>29614297</v>
      </c>
      <c r="H69" s="20">
        <v>30610532</v>
      </c>
      <c r="I69" s="20">
        <v>142058752</v>
      </c>
      <c r="J69" s="20">
        <v>30463162</v>
      </c>
      <c r="K69" s="20">
        <v>29863230</v>
      </c>
      <c r="L69" s="20">
        <v>28493332</v>
      </c>
      <c r="M69" s="20">
        <v>88819724</v>
      </c>
      <c r="N69" s="20"/>
      <c r="O69" s="20"/>
      <c r="P69" s="20"/>
      <c r="Q69" s="20"/>
      <c r="R69" s="20"/>
      <c r="S69" s="20"/>
      <c r="T69" s="20"/>
      <c r="U69" s="20"/>
      <c r="V69" s="20">
        <v>230878476</v>
      </c>
      <c r="W69" s="20">
        <v>215286402</v>
      </c>
      <c r="X69" s="20"/>
      <c r="Y69" s="19"/>
      <c r="Z69" s="22">
        <v>430572801</v>
      </c>
    </row>
    <row r="70" spans="1:26" ht="13.5" hidden="1">
      <c r="A70" s="38" t="s">
        <v>113</v>
      </c>
      <c r="B70" s="18">
        <v>225403684</v>
      </c>
      <c r="C70" s="18"/>
      <c r="D70" s="19">
        <v>251050178</v>
      </c>
      <c r="E70" s="20">
        <v>251050178</v>
      </c>
      <c r="F70" s="20">
        <v>21957326</v>
      </c>
      <c r="G70" s="20">
        <v>20041706</v>
      </c>
      <c r="H70" s="20">
        <v>21179223</v>
      </c>
      <c r="I70" s="20">
        <v>63178255</v>
      </c>
      <c r="J70" s="20">
        <v>21006847</v>
      </c>
      <c r="K70" s="20">
        <v>20117150</v>
      </c>
      <c r="L70" s="20">
        <v>18761251</v>
      </c>
      <c r="M70" s="20">
        <v>59885248</v>
      </c>
      <c r="N70" s="20"/>
      <c r="O70" s="20"/>
      <c r="P70" s="20"/>
      <c r="Q70" s="20"/>
      <c r="R70" s="20"/>
      <c r="S70" s="20"/>
      <c r="T70" s="20"/>
      <c r="U70" s="20"/>
      <c r="V70" s="20">
        <v>123063503</v>
      </c>
      <c r="W70" s="20">
        <v>125525089</v>
      </c>
      <c r="X70" s="20"/>
      <c r="Y70" s="19"/>
      <c r="Z70" s="22">
        <v>251050178</v>
      </c>
    </row>
    <row r="71" spans="1:26" ht="13.5" hidden="1">
      <c r="A71" s="38" t="s">
        <v>114</v>
      </c>
      <c r="B71" s="18">
        <v>91738190</v>
      </c>
      <c r="C71" s="18"/>
      <c r="D71" s="19">
        <v>106075911</v>
      </c>
      <c r="E71" s="20">
        <v>106075911</v>
      </c>
      <c r="F71" s="20">
        <v>12585731</v>
      </c>
      <c r="G71" s="20">
        <v>7004403</v>
      </c>
      <c r="H71" s="20">
        <v>6747757</v>
      </c>
      <c r="I71" s="20">
        <v>26337891</v>
      </c>
      <c r="J71" s="20">
        <v>6914921</v>
      </c>
      <c r="K71" s="20">
        <v>7859594</v>
      </c>
      <c r="L71" s="20">
        <v>7875251</v>
      </c>
      <c r="M71" s="20">
        <v>22649766</v>
      </c>
      <c r="N71" s="20"/>
      <c r="O71" s="20"/>
      <c r="P71" s="20"/>
      <c r="Q71" s="20"/>
      <c r="R71" s="20"/>
      <c r="S71" s="20"/>
      <c r="T71" s="20"/>
      <c r="U71" s="20"/>
      <c r="V71" s="20">
        <v>48987657</v>
      </c>
      <c r="W71" s="20">
        <v>53037956</v>
      </c>
      <c r="X71" s="20"/>
      <c r="Y71" s="19"/>
      <c r="Z71" s="22">
        <v>106075911</v>
      </c>
    </row>
    <row r="72" spans="1:26" ht="13.5" hidden="1">
      <c r="A72" s="38" t="s">
        <v>115</v>
      </c>
      <c r="B72" s="18">
        <v>34080396</v>
      </c>
      <c r="C72" s="18"/>
      <c r="D72" s="19">
        <v>37394889</v>
      </c>
      <c r="E72" s="20">
        <v>37394889</v>
      </c>
      <c r="F72" s="20">
        <v>40854077</v>
      </c>
      <c r="G72" s="20">
        <v>-57355</v>
      </c>
      <c r="H72" s="20">
        <v>67082</v>
      </c>
      <c r="I72" s="20">
        <v>40863804</v>
      </c>
      <c r="J72" s="20">
        <v>-62789</v>
      </c>
      <c r="K72" s="20">
        <v>-13883</v>
      </c>
      <c r="L72" s="20">
        <v>-61367</v>
      </c>
      <c r="M72" s="20">
        <v>-138039</v>
      </c>
      <c r="N72" s="20"/>
      <c r="O72" s="20"/>
      <c r="P72" s="20"/>
      <c r="Q72" s="20"/>
      <c r="R72" s="20"/>
      <c r="S72" s="20"/>
      <c r="T72" s="20"/>
      <c r="U72" s="20"/>
      <c r="V72" s="20">
        <v>40725765</v>
      </c>
      <c r="W72" s="20">
        <v>18697445</v>
      </c>
      <c r="X72" s="20"/>
      <c r="Y72" s="19"/>
      <c r="Z72" s="22">
        <v>37394889</v>
      </c>
    </row>
    <row r="73" spans="1:26" ht="13.5" hidden="1">
      <c r="A73" s="38" t="s">
        <v>116</v>
      </c>
      <c r="B73" s="18">
        <v>33038314</v>
      </c>
      <c r="C73" s="18"/>
      <c r="D73" s="19">
        <v>43994709</v>
      </c>
      <c r="E73" s="20">
        <v>43994709</v>
      </c>
      <c r="F73" s="20">
        <v>7418854</v>
      </c>
      <c r="G73" s="20">
        <v>3402664</v>
      </c>
      <c r="H73" s="20">
        <v>3390772</v>
      </c>
      <c r="I73" s="20">
        <v>14212290</v>
      </c>
      <c r="J73" s="20">
        <v>3382794</v>
      </c>
      <c r="K73" s="20">
        <v>2621348</v>
      </c>
      <c r="L73" s="20">
        <v>2630603</v>
      </c>
      <c r="M73" s="20">
        <v>8634745</v>
      </c>
      <c r="N73" s="20"/>
      <c r="O73" s="20"/>
      <c r="P73" s="20"/>
      <c r="Q73" s="20"/>
      <c r="R73" s="20"/>
      <c r="S73" s="20"/>
      <c r="T73" s="20"/>
      <c r="U73" s="20"/>
      <c r="V73" s="20">
        <v>22847035</v>
      </c>
      <c r="W73" s="20">
        <v>21997355</v>
      </c>
      <c r="X73" s="20"/>
      <c r="Y73" s="19"/>
      <c r="Z73" s="22">
        <v>43994709</v>
      </c>
    </row>
    <row r="74" spans="1:26" ht="13.5" hidden="1">
      <c r="A74" s="38" t="s">
        <v>117</v>
      </c>
      <c r="B74" s="18">
        <v>-8163801</v>
      </c>
      <c r="C74" s="18"/>
      <c r="D74" s="19">
        <v>-7942886</v>
      </c>
      <c r="E74" s="20">
        <v>-7942886</v>
      </c>
      <c r="F74" s="20">
        <v>-982065</v>
      </c>
      <c r="G74" s="20">
        <v>-777121</v>
      </c>
      <c r="H74" s="20">
        <v>-774302</v>
      </c>
      <c r="I74" s="20">
        <v>-2533488</v>
      </c>
      <c r="J74" s="20">
        <v>-778611</v>
      </c>
      <c r="K74" s="20">
        <v>-720979</v>
      </c>
      <c r="L74" s="20">
        <v>-712406</v>
      </c>
      <c r="M74" s="20">
        <v>-2211996</v>
      </c>
      <c r="N74" s="20"/>
      <c r="O74" s="20"/>
      <c r="P74" s="20"/>
      <c r="Q74" s="20"/>
      <c r="R74" s="20"/>
      <c r="S74" s="20"/>
      <c r="T74" s="20"/>
      <c r="U74" s="20"/>
      <c r="V74" s="20">
        <v>-4745484</v>
      </c>
      <c r="W74" s="20">
        <v>-3971443</v>
      </c>
      <c r="X74" s="20"/>
      <c r="Y74" s="19"/>
      <c r="Z74" s="22">
        <v>-7942886</v>
      </c>
    </row>
    <row r="75" spans="1:26" ht="13.5" hidden="1">
      <c r="A75" s="39" t="s">
        <v>118</v>
      </c>
      <c r="B75" s="27">
        <v>2300921</v>
      </c>
      <c r="C75" s="27"/>
      <c r="D75" s="28">
        <v>2368840</v>
      </c>
      <c r="E75" s="29">
        <v>2368840</v>
      </c>
      <c r="F75" s="29">
        <v>177938</v>
      </c>
      <c r="G75" s="29">
        <v>199020</v>
      </c>
      <c r="H75" s="29">
        <v>199165</v>
      </c>
      <c r="I75" s="29">
        <v>576123</v>
      </c>
      <c r="J75" s="29">
        <v>189078</v>
      </c>
      <c r="K75" s="29">
        <v>180228</v>
      </c>
      <c r="L75" s="29">
        <v>215844</v>
      </c>
      <c r="M75" s="29">
        <v>585150</v>
      </c>
      <c r="N75" s="29"/>
      <c r="O75" s="29"/>
      <c r="P75" s="29"/>
      <c r="Q75" s="29"/>
      <c r="R75" s="29"/>
      <c r="S75" s="29"/>
      <c r="T75" s="29"/>
      <c r="U75" s="29"/>
      <c r="V75" s="29">
        <v>1161273</v>
      </c>
      <c r="W75" s="29">
        <v>1184420</v>
      </c>
      <c r="X75" s="29"/>
      <c r="Y75" s="28"/>
      <c r="Z75" s="30">
        <v>2368840</v>
      </c>
    </row>
    <row r="76" spans="1:26" ht="13.5" hidden="1">
      <c r="A76" s="41" t="s">
        <v>120</v>
      </c>
      <c r="B76" s="31">
        <v>497568387</v>
      </c>
      <c r="C76" s="31"/>
      <c r="D76" s="32">
        <v>568762967</v>
      </c>
      <c r="E76" s="33">
        <v>568778726</v>
      </c>
      <c r="F76" s="33">
        <v>40198788</v>
      </c>
      <c r="G76" s="33">
        <v>54829028</v>
      </c>
      <c r="H76" s="33">
        <v>61102445</v>
      </c>
      <c r="I76" s="33">
        <v>156130261</v>
      </c>
      <c r="J76" s="33">
        <v>42885611</v>
      </c>
      <c r="K76" s="33">
        <v>46400619</v>
      </c>
      <c r="L76" s="33">
        <v>41986540</v>
      </c>
      <c r="M76" s="33">
        <v>131272770</v>
      </c>
      <c r="N76" s="33"/>
      <c r="O76" s="33"/>
      <c r="P76" s="33"/>
      <c r="Q76" s="33"/>
      <c r="R76" s="33"/>
      <c r="S76" s="33"/>
      <c r="T76" s="33"/>
      <c r="U76" s="33"/>
      <c r="V76" s="33">
        <v>287403031</v>
      </c>
      <c r="W76" s="33">
        <v>279730929</v>
      </c>
      <c r="X76" s="33"/>
      <c r="Y76" s="32"/>
      <c r="Z76" s="34">
        <v>568778726</v>
      </c>
    </row>
    <row r="77" spans="1:26" ht="13.5" hidden="1">
      <c r="A77" s="36" t="s">
        <v>31</v>
      </c>
      <c r="B77" s="18">
        <v>125461305</v>
      </c>
      <c r="C77" s="18"/>
      <c r="D77" s="19">
        <v>138341625</v>
      </c>
      <c r="E77" s="20">
        <v>138358400</v>
      </c>
      <c r="F77" s="20">
        <v>6385405</v>
      </c>
      <c r="G77" s="20">
        <v>18942552</v>
      </c>
      <c r="H77" s="20">
        <v>25021805</v>
      </c>
      <c r="I77" s="20">
        <v>50349762</v>
      </c>
      <c r="J77" s="20">
        <v>13293447</v>
      </c>
      <c r="K77" s="20">
        <v>9995628</v>
      </c>
      <c r="L77" s="20">
        <v>17087523</v>
      </c>
      <c r="M77" s="20">
        <v>40376598</v>
      </c>
      <c r="N77" s="20"/>
      <c r="O77" s="20"/>
      <c r="P77" s="20"/>
      <c r="Q77" s="20"/>
      <c r="R77" s="20"/>
      <c r="S77" s="20"/>
      <c r="T77" s="20"/>
      <c r="U77" s="20"/>
      <c r="V77" s="20">
        <v>90726360</v>
      </c>
      <c r="W77" s="20">
        <v>76733405</v>
      </c>
      <c r="X77" s="20"/>
      <c r="Y77" s="19"/>
      <c r="Z77" s="22">
        <v>138358400</v>
      </c>
    </row>
    <row r="78" spans="1:26" ht="13.5" hidden="1">
      <c r="A78" s="37" t="s">
        <v>32</v>
      </c>
      <c r="B78" s="18">
        <v>370315102</v>
      </c>
      <c r="C78" s="18"/>
      <c r="D78" s="19">
        <v>428122502</v>
      </c>
      <c r="E78" s="20">
        <v>428122396</v>
      </c>
      <c r="F78" s="20">
        <v>33673888</v>
      </c>
      <c r="G78" s="20">
        <v>35734786</v>
      </c>
      <c r="H78" s="20">
        <v>35929649</v>
      </c>
      <c r="I78" s="20">
        <v>105338323</v>
      </c>
      <c r="J78" s="20">
        <v>29471623</v>
      </c>
      <c r="K78" s="20">
        <v>36279530</v>
      </c>
      <c r="L78" s="20">
        <v>24730317</v>
      </c>
      <c r="M78" s="20">
        <v>90481470</v>
      </c>
      <c r="N78" s="20"/>
      <c r="O78" s="20"/>
      <c r="P78" s="20"/>
      <c r="Q78" s="20"/>
      <c r="R78" s="20"/>
      <c r="S78" s="20"/>
      <c r="T78" s="20"/>
      <c r="U78" s="20"/>
      <c r="V78" s="20">
        <v>195819793</v>
      </c>
      <c r="W78" s="20">
        <v>201812745</v>
      </c>
      <c r="X78" s="20"/>
      <c r="Y78" s="19"/>
      <c r="Z78" s="22">
        <v>428122396</v>
      </c>
    </row>
    <row r="79" spans="1:26" ht="13.5" hidden="1">
      <c r="A79" s="38" t="s">
        <v>113</v>
      </c>
      <c r="B79" s="18">
        <v>174336746</v>
      </c>
      <c r="C79" s="18"/>
      <c r="D79" s="19">
        <v>206140974</v>
      </c>
      <c r="E79" s="20">
        <v>206141446</v>
      </c>
      <c r="F79" s="20">
        <v>17566794</v>
      </c>
      <c r="G79" s="20">
        <v>16419176</v>
      </c>
      <c r="H79" s="20">
        <v>17530627</v>
      </c>
      <c r="I79" s="20">
        <v>51516597</v>
      </c>
      <c r="J79" s="20">
        <v>17195204</v>
      </c>
      <c r="K79" s="20">
        <v>17261069</v>
      </c>
      <c r="L79" s="20">
        <v>16198937</v>
      </c>
      <c r="M79" s="20">
        <v>50655210</v>
      </c>
      <c r="N79" s="20"/>
      <c r="O79" s="20"/>
      <c r="P79" s="20"/>
      <c r="Q79" s="20"/>
      <c r="R79" s="20"/>
      <c r="S79" s="20"/>
      <c r="T79" s="20"/>
      <c r="U79" s="20"/>
      <c r="V79" s="20">
        <v>102171807</v>
      </c>
      <c r="W79" s="20">
        <v>108244555</v>
      </c>
      <c r="X79" s="20"/>
      <c r="Y79" s="19"/>
      <c r="Z79" s="22">
        <v>206141446</v>
      </c>
    </row>
    <row r="80" spans="1:26" ht="13.5" hidden="1">
      <c r="A80" s="38" t="s">
        <v>114</v>
      </c>
      <c r="B80" s="18">
        <v>71025014</v>
      </c>
      <c r="C80" s="18"/>
      <c r="D80" s="19">
        <v>89320935</v>
      </c>
      <c r="E80" s="20">
        <v>89320670</v>
      </c>
      <c r="F80" s="20">
        <v>6808152</v>
      </c>
      <c r="G80" s="20">
        <v>5174623</v>
      </c>
      <c r="H80" s="20">
        <v>5816616</v>
      </c>
      <c r="I80" s="20">
        <v>17799391</v>
      </c>
      <c r="J80" s="20">
        <v>6137955</v>
      </c>
      <c r="K80" s="20">
        <v>5646876</v>
      </c>
      <c r="L80" s="20">
        <v>8782608</v>
      </c>
      <c r="M80" s="20">
        <v>20567439</v>
      </c>
      <c r="N80" s="20"/>
      <c r="O80" s="20"/>
      <c r="P80" s="20"/>
      <c r="Q80" s="20"/>
      <c r="R80" s="20"/>
      <c r="S80" s="20"/>
      <c r="T80" s="20"/>
      <c r="U80" s="20"/>
      <c r="V80" s="20">
        <v>38366830</v>
      </c>
      <c r="W80" s="20">
        <v>43019068</v>
      </c>
      <c r="X80" s="20"/>
      <c r="Y80" s="19"/>
      <c r="Z80" s="22">
        <v>89320670</v>
      </c>
    </row>
    <row r="81" spans="1:26" ht="13.5" hidden="1">
      <c r="A81" s="38" t="s">
        <v>115</v>
      </c>
      <c r="B81" s="18">
        <v>28838902</v>
      </c>
      <c r="C81" s="18"/>
      <c r="D81" s="19">
        <v>13803660</v>
      </c>
      <c r="E81" s="20">
        <v>13803660</v>
      </c>
      <c r="F81" s="20">
        <v>1866350</v>
      </c>
      <c r="G81" s="20">
        <v>3539578</v>
      </c>
      <c r="H81" s="20">
        <v>4182760</v>
      </c>
      <c r="I81" s="20">
        <v>9588688</v>
      </c>
      <c r="J81" s="20">
        <v>3282194</v>
      </c>
      <c r="K81" s="20">
        <v>2620880</v>
      </c>
      <c r="L81" s="20">
        <v>5058479</v>
      </c>
      <c r="M81" s="20">
        <v>10961553</v>
      </c>
      <c r="N81" s="20"/>
      <c r="O81" s="20"/>
      <c r="P81" s="20"/>
      <c r="Q81" s="20"/>
      <c r="R81" s="20"/>
      <c r="S81" s="20"/>
      <c r="T81" s="20"/>
      <c r="U81" s="20"/>
      <c r="V81" s="20">
        <v>20550241</v>
      </c>
      <c r="W81" s="20">
        <v>3272907</v>
      </c>
      <c r="X81" s="20"/>
      <c r="Y81" s="19"/>
      <c r="Z81" s="22">
        <v>13803660</v>
      </c>
    </row>
    <row r="82" spans="1:26" ht="13.5" hidden="1">
      <c r="A82" s="38" t="s">
        <v>116</v>
      </c>
      <c r="B82" s="18">
        <v>31580713</v>
      </c>
      <c r="C82" s="18"/>
      <c r="D82" s="19">
        <v>39616350</v>
      </c>
      <c r="E82" s="20">
        <v>39616350</v>
      </c>
      <c r="F82" s="20">
        <v>1971394</v>
      </c>
      <c r="G82" s="20">
        <v>3107241</v>
      </c>
      <c r="H82" s="20">
        <v>3306659</v>
      </c>
      <c r="I82" s="20">
        <v>8385294</v>
      </c>
      <c r="J82" s="20">
        <v>2772654</v>
      </c>
      <c r="K82" s="20">
        <v>2428879</v>
      </c>
      <c r="L82" s="20">
        <v>4147119</v>
      </c>
      <c r="M82" s="20">
        <v>9348652</v>
      </c>
      <c r="N82" s="20"/>
      <c r="O82" s="20"/>
      <c r="P82" s="20"/>
      <c r="Q82" s="20"/>
      <c r="R82" s="20"/>
      <c r="S82" s="20"/>
      <c r="T82" s="20"/>
      <c r="U82" s="20"/>
      <c r="V82" s="20">
        <v>17733946</v>
      </c>
      <c r="W82" s="20">
        <v>18615848</v>
      </c>
      <c r="X82" s="20"/>
      <c r="Y82" s="19"/>
      <c r="Z82" s="22">
        <v>39616350</v>
      </c>
    </row>
    <row r="83" spans="1:26" ht="13.5" hidden="1">
      <c r="A83" s="38" t="s">
        <v>117</v>
      </c>
      <c r="B83" s="18">
        <v>64533727</v>
      </c>
      <c r="C83" s="18"/>
      <c r="D83" s="19">
        <v>79240583</v>
      </c>
      <c r="E83" s="20">
        <v>79240270</v>
      </c>
      <c r="F83" s="20">
        <v>5461198</v>
      </c>
      <c r="G83" s="20">
        <v>7494168</v>
      </c>
      <c r="H83" s="20">
        <v>5092987</v>
      </c>
      <c r="I83" s="20">
        <v>18048353</v>
      </c>
      <c r="J83" s="20">
        <v>83616</v>
      </c>
      <c r="K83" s="20">
        <v>8321826</v>
      </c>
      <c r="L83" s="20">
        <v>-9456826</v>
      </c>
      <c r="M83" s="20">
        <v>-1051384</v>
      </c>
      <c r="N83" s="20"/>
      <c r="O83" s="20"/>
      <c r="P83" s="20"/>
      <c r="Q83" s="20"/>
      <c r="R83" s="20"/>
      <c r="S83" s="20"/>
      <c r="T83" s="20"/>
      <c r="U83" s="20"/>
      <c r="V83" s="20">
        <v>16996969</v>
      </c>
      <c r="W83" s="20">
        <v>28660367</v>
      </c>
      <c r="X83" s="20"/>
      <c r="Y83" s="19"/>
      <c r="Z83" s="22">
        <v>79240270</v>
      </c>
    </row>
    <row r="84" spans="1:26" ht="13.5" hidden="1">
      <c r="A84" s="39" t="s">
        <v>118</v>
      </c>
      <c r="B84" s="27">
        <v>1791980</v>
      </c>
      <c r="C84" s="27"/>
      <c r="D84" s="28">
        <v>2298840</v>
      </c>
      <c r="E84" s="29">
        <v>2297930</v>
      </c>
      <c r="F84" s="29">
        <v>139495</v>
      </c>
      <c r="G84" s="29">
        <v>151690</v>
      </c>
      <c r="H84" s="29">
        <v>150991</v>
      </c>
      <c r="I84" s="29">
        <v>442176</v>
      </c>
      <c r="J84" s="29">
        <v>120541</v>
      </c>
      <c r="K84" s="29">
        <v>125461</v>
      </c>
      <c r="L84" s="29">
        <v>168700</v>
      </c>
      <c r="M84" s="29">
        <v>414702</v>
      </c>
      <c r="N84" s="29"/>
      <c r="O84" s="29"/>
      <c r="P84" s="29"/>
      <c r="Q84" s="29"/>
      <c r="R84" s="29"/>
      <c r="S84" s="29"/>
      <c r="T84" s="29"/>
      <c r="U84" s="29"/>
      <c r="V84" s="29">
        <v>856878</v>
      </c>
      <c r="W84" s="29">
        <v>1184779</v>
      </c>
      <c r="X84" s="29"/>
      <c r="Y84" s="28"/>
      <c r="Z84" s="30">
        <v>2297930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67353047</v>
      </c>
      <c r="C5" s="18">
        <v>0</v>
      </c>
      <c r="D5" s="63">
        <v>69020042</v>
      </c>
      <c r="E5" s="64">
        <v>69020042</v>
      </c>
      <c r="F5" s="64">
        <v>10689352</v>
      </c>
      <c r="G5" s="64">
        <v>8190906</v>
      </c>
      <c r="H5" s="64">
        <v>5255695</v>
      </c>
      <c r="I5" s="64">
        <v>24135953</v>
      </c>
      <c r="J5" s="64">
        <v>5338274</v>
      </c>
      <c r="K5" s="64">
        <v>5933506</v>
      </c>
      <c r="L5" s="64">
        <v>5130831</v>
      </c>
      <c r="M5" s="64">
        <v>16402611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40538564</v>
      </c>
      <c r="W5" s="64">
        <v>34510021</v>
      </c>
      <c r="X5" s="64">
        <v>6028543</v>
      </c>
      <c r="Y5" s="65">
        <v>17.47</v>
      </c>
      <c r="Z5" s="66">
        <v>69020042</v>
      </c>
    </row>
    <row r="6" spans="1:26" ht="13.5">
      <c r="A6" s="62" t="s">
        <v>32</v>
      </c>
      <c r="B6" s="18">
        <v>237563732</v>
      </c>
      <c r="C6" s="18">
        <v>0</v>
      </c>
      <c r="D6" s="63">
        <v>255968411</v>
      </c>
      <c r="E6" s="64">
        <v>255968411</v>
      </c>
      <c r="F6" s="64">
        <v>27657023</v>
      </c>
      <c r="G6" s="64">
        <v>19467592</v>
      </c>
      <c r="H6" s="64">
        <v>19780282</v>
      </c>
      <c r="I6" s="64">
        <v>66904897</v>
      </c>
      <c r="J6" s="64">
        <v>19083724</v>
      </c>
      <c r="K6" s="64">
        <v>20737671</v>
      </c>
      <c r="L6" s="64">
        <v>20306191</v>
      </c>
      <c r="M6" s="64">
        <v>60127586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127032483</v>
      </c>
      <c r="W6" s="64">
        <v>127984206</v>
      </c>
      <c r="X6" s="64">
        <v>-951723</v>
      </c>
      <c r="Y6" s="65">
        <v>-0.74</v>
      </c>
      <c r="Z6" s="66">
        <v>255968411</v>
      </c>
    </row>
    <row r="7" spans="1:26" ht="13.5">
      <c r="A7" s="62" t="s">
        <v>33</v>
      </c>
      <c r="B7" s="18">
        <v>9917496</v>
      </c>
      <c r="C7" s="18">
        <v>0</v>
      </c>
      <c r="D7" s="63">
        <v>10819689</v>
      </c>
      <c r="E7" s="64">
        <v>10819689</v>
      </c>
      <c r="F7" s="64">
        <v>106104</v>
      </c>
      <c r="G7" s="64">
        <v>78473</v>
      </c>
      <c r="H7" s="64">
        <v>10</v>
      </c>
      <c r="I7" s="64">
        <v>184587</v>
      </c>
      <c r="J7" s="64">
        <v>44857</v>
      </c>
      <c r="K7" s="64">
        <v>44517</v>
      </c>
      <c r="L7" s="64">
        <v>22650</v>
      </c>
      <c r="M7" s="64">
        <v>112024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296611</v>
      </c>
      <c r="W7" s="64">
        <v>5409845</v>
      </c>
      <c r="X7" s="64">
        <v>-5113234</v>
      </c>
      <c r="Y7" s="65">
        <v>-94.52</v>
      </c>
      <c r="Z7" s="66">
        <v>10819689</v>
      </c>
    </row>
    <row r="8" spans="1:26" ht="13.5">
      <c r="A8" s="62" t="s">
        <v>34</v>
      </c>
      <c r="B8" s="18">
        <v>41116715</v>
      </c>
      <c r="C8" s="18">
        <v>0</v>
      </c>
      <c r="D8" s="63">
        <v>53629000</v>
      </c>
      <c r="E8" s="64">
        <v>53629000</v>
      </c>
      <c r="F8" s="64">
        <v>13544000</v>
      </c>
      <c r="G8" s="64">
        <v>0</v>
      </c>
      <c r="H8" s="64">
        <v>0</v>
      </c>
      <c r="I8" s="64">
        <v>13544000</v>
      </c>
      <c r="J8" s="64">
        <v>0</v>
      </c>
      <c r="K8" s="64">
        <v>10835000</v>
      </c>
      <c r="L8" s="64">
        <v>0</v>
      </c>
      <c r="M8" s="64">
        <v>10835000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24379000</v>
      </c>
      <c r="W8" s="64">
        <v>26814500</v>
      </c>
      <c r="X8" s="64">
        <v>-2435500</v>
      </c>
      <c r="Y8" s="65">
        <v>-9.08</v>
      </c>
      <c r="Z8" s="66">
        <v>53629000</v>
      </c>
    </row>
    <row r="9" spans="1:26" ht="13.5">
      <c r="A9" s="62" t="s">
        <v>35</v>
      </c>
      <c r="B9" s="18">
        <v>30734248</v>
      </c>
      <c r="C9" s="18">
        <v>0</v>
      </c>
      <c r="D9" s="63">
        <v>25769847</v>
      </c>
      <c r="E9" s="64">
        <v>25769847</v>
      </c>
      <c r="F9" s="64">
        <v>1695361</v>
      </c>
      <c r="G9" s="64">
        <v>2097351</v>
      </c>
      <c r="H9" s="64">
        <v>2297698</v>
      </c>
      <c r="I9" s="64">
        <v>6090410</v>
      </c>
      <c r="J9" s="64">
        <v>3028210</v>
      </c>
      <c r="K9" s="64">
        <v>3063954</v>
      </c>
      <c r="L9" s="64">
        <v>3327365</v>
      </c>
      <c r="M9" s="64">
        <v>9419529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15509939</v>
      </c>
      <c r="W9" s="64">
        <v>12884924</v>
      </c>
      <c r="X9" s="64">
        <v>2625015</v>
      </c>
      <c r="Y9" s="65">
        <v>20.37</v>
      </c>
      <c r="Z9" s="66">
        <v>25769847</v>
      </c>
    </row>
    <row r="10" spans="1:26" ht="25.5">
      <c r="A10" s="67" t="s">
        <v>105</v>
      </c>
      <c r="B10" s="68">
        <f>SUM(B5:B9)</f>
        <v>386685238</v>
      </c>
      <c r="C10" s="68">
        <f>SUM(C5:C9)</f>
        <v>0</v>
      </c>
      <c r="D10" s="69">
        <f aca="true" t="shared" si="0" ref="D10:Z10">SUM(D5:D9)</f>
        <v>415206989</v>
      </c>
      <c r="E10" s="70">
        <f t="shared" si="0"/>
        <v>415206989</v>
      </c>
      <c r="F10" s="70">
        <f t="shared" si="0"/>
        <v>53691840</v>
      </c>
      <c r="G10" s="70">
        <f t="shared" si="0"/>
        <v>29834322</v>
      </c>
      <c r="H10" s="70">
        <f t="shared" si="0"/>
        <v>27333685</v>
      </c>
      <c r="I10" s="70">
        <f t="shared" si="0"/>
        <v>110859847</v>
      </c>
      <c r="J10" s="70">
        <f t="shared" si="0"/>
        <v>27495065</v>
      </c>
      <c r="K10" s="70">
        <f t="shared" si="0"/>
        <v>40614648</v>
      </c>
      <c r="L10" s="70">
        <f t="shared" si="0"/>
        <v>28787037</v>
      </c>
      <c r="M10" s="70">
        <f t="shared" si="0"/>
        <v>96896750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207756597</v>
      </c>
      <c r="W10" s="70">
        <f t="shared" si="0"/>
        <v>207603496</v>
      </c>
      <c r="X10" s="70">
        <f t="shared" si="0"/>
        <v>153101</v>
      </c>
      <c r="Y10" s="71">
        <f>+IF(W10&lt;&gt;0,(X10/W10)*100,0)</f>
        <v>0.07374683131540327</v>
      </c>
      <c r="Z10" s="72">
        <f t="shared" si="0"/>
        <v>415206989</v>
      </c>
    </row>
    <row r="11" spans="1:26" ht="13.5">
      <c r="A11" s="62" t="s">
        <v>36</v>
      </c>
      <c r="B11" s="18">
        <v>126197153</v>
      </c>
      <c r="C11" s="18">
        <v>0</v>
      </c>
      <c r="D11" s="63">
        <v>128425069</v>
      </c>
      <c r="E11" s="64">
        <v>128425069</v>
      </c>
      <c r="F11" s="64">
        <v>8476288</v>
      </c>
      <c r="G11" s="64">
        <v>9398397</v>
      </c>
      <c r="H11" s="64">
        <v>9487928</v>
      </c>
      <c r="I11" s="64">
        <v>27362613</v>
      </c>
      <c r="J11" s="64">
        <v>9448688</v>
      </c>
      <c r="K11" s="64">
        <v>14421628</v>
      </c>
      <c r="L11" s="64">
        <v>9459290</v>
      </c>
      <c r="M11" s="64">
        <v>33329606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60692219</v>
      </c>
      <c r="W11" s="64">
        <v>64212535</v>
      </c>
      <c r="X11" s="64">
        <v>-3520316</v>
      </c>
      <c r="Y11" s="65">
        <v>-5.48</v>
      </c>
      <c r="Z11" s="66">
        <v>128425069</v>
      </c>
    </row>
    <row r="12" spans="1:26" ht="13.5">
      <c r="A12" s="62" t="s">
        <v>37</v>
      </c>
      <c r="B12" s="18">
        <v>5956315</v>
      </c>
      <c r="C12" s="18">
        <v>0</v>
      </c>
      <c r="D12" s="63">
        <v>6912715</v>
      </c>
      <c r="E12" s="64">
        <v>6912715</v>
      </c>
      <c r="F12" s="64">
        <v>490988</v>
      </c>
      <c r="G12" s="64">
        <v>537410</v>
      </c>
      <c r="H12" s="64">
        <v>513451</v>
      </c>
      <c r="I12" s="64">
        <v>1541849</v>
      </c>
      <c r="J12" s="64">
        <v>558347</v>
      </c>
      <c r="K12" s="64">
        <v>517147</v>
      </c>
      <c r="L12" s="64">
        <v>544751</v>
      </c>
      <c r="M12" s="64">
        <v>1620245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3162094</v>
      </c>
      <c r="W12" s="64">
        <v>3456358</v>
      </c>
      <c r="X12" s="64">
        <v>-294264</v>
      </c>
      <c r="Y12" s="65">
        <v>-8.51</v>
      </c>
      <c r="Z12" s="66">
        <v>6912715</v>
      </c>
    </row>
    <row r="13" spans="1:26" ht="13.5">
      <c r="A13" s="62" t="s">
        <v>106</v>
      </c>
      <c r="B13" s="18">
        <v>74993473</v>
      </c>
      <c r="C13" s="18">
        <v>0</v>
      </c>
      <c r="D13" s="63">
        <v>74104477</v>
      </c>
      <c r="E13" s="64">
        <v>74104477</v>
      </c>
      <c r="F13" s="64">
        <v>6126367</v>
      </c>
      <c r="G13" s="64">
        <v>6126367</v>
      </c>
      <c r="H13" s="64">
        <v>6126367</v>
      </c>
      <c r="I13" s="64">
        <v>18379101</v>
      </c>
      <c r="J13" s="64">
        <v>6126367</v>
      </c>
      <c r="K13" s="64">
        <v>6126367</v>
      </c>
      <c r="L13" s="64">
        <v>6126367</v>
      </c>
      <c r="M13" s="64">
        <v>18379101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36758202</v>
      </c>
      <c r="W13" s="64">
        <v>37052239</v>
      </c>
      <c r="X13" s="64">
        <v>-294037</v>
      </c>
      <c r="Y13" s="65">
        <v>-0.79</v>
      </c>
      <c r="Z13" s="66">
        <v>74104477</v>
      </c>
    </row>
    <row r="14" spans="1:26" ht="13.5">
      <c r="A14" s="62" t="s">
        <v>38</v>
      </c>
      <c r="B14" s="18">
        <v>8485935</v>
      </c>
      <c r="C14" s="18">
        <v>0</v>
      </c>
      <c r="D14" s="63">
        <v>15095574</v>
      </c>
      <c r="E14" s="64">
        <v>15095574</v>
      </c>
      <c r="F14" s="64">
        <v>0</v>
      </c>
      <c r="G14" s="64">
        <v>-785</v>
      </c>
      <c r="H14" s="64">
        <v>7456</v>
      </c>
      <c r="I14" s="64">
        <v>6671</v>
      </c>
      <c r="J14" s="64">
        <v>1919</v>
      </c>
      <c r="K14" s="64">
        <v>6678</v>
      </c>
      <c r="L14" s="64">
        <v>7691528</v>
      </c>
      <c r="M14" s="64">
        <v>7700125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7706796</v>
      </c>
      <c r="W14" s="64">
        <v>7547787</v>
      </c>
      <c r="X14" s="64">
        <v>159009</v>
      </c>
      <c r="Y14" s="65">
        <v>2.11</v>
      </c>
      <c r="Z14" s="66">
        <v>15095574</v>
      </c>
    </row>
    <row r="15" spans="1:26" ht="13.5">
      <c r="A15" s="62" t="s">
        <v>39</v>
      </c>
      <c r="B15" s="18">
        <v>137412596</v>
      </c>
      <c r="C15" s="18">
        <v>0</v>
      </c>
      <c r="D15" s="63">
        <v>150625024</v>
      </c>
      <c r="E15" s="64">
        <v>150625024</v>
      </c>
      <c r="F15" s="64">
        <v>2669528</v>
      </c>
      <c r="G15" s="64">
        <v>13940658</v>
      </c>
      <c r="H15" s="64">
        <v>16513557</v>
      </c>
      <c r="I15" s="64">
        <v>33123743</v>
      </c>
      <c r="J15" s="64">
        <v>12960221</v>
      </c>
      <c r="K15" s="64">
        <v>8437014</v>
      </c>
      <c r="L15" s="64">
        <v>10665494</v>
      </c>
      <c r="M15" s="64">
        <v>32062729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65186472</v>
      </c>
      <c r="W15" s="64">
        <v>75312512</v>
      </c>
      <c r="X15" s="64">
        <v>-10126040</v>
      </c>
      <c r="Y15" s="65">
        <v>-13.45</v>
      </c>
      <c r="Z15" s="66">
        <v>150625024</v>
      </c>
    </row>
    <row r="16" spans="1:26" ht="13.5">
      <c r="A16" s="73" t="s">
        <v>40</v>
      </c>
      <c r="B16" s="18">
        <v>1292676</v>
      </c>
      <c r="C16" s="18">
        <v>0</v>
      </c>
      <c r="D16" s="63">
        <v>2083420</v>
      </c>
      <c r="E16" s="64">
        <v>2083420</v>
      </c>
      <c r="F16" s="64">
        <v>178779</v>
      </c>
      <c r="G16" s="64">
        <v>357022</v>
      </c>
      <c r="H16" s="64">
        <v>332119</v>
      </c>
      <c r="I16" s="64">
        <v>867920</v>
      </c>
      <c r="J16" s="64">
        <v>180323</v>
      </c>
      <c r="K16" s="64">
        <v>220277</v>
      </c>
      <c r="L16" s="64">
        <v>17951</v>
      </c>
      <c r="M16" s="64">
        <v>418551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1286471</v>
      </c>
      <c r="W16" s="64">
        <v>1041710</v>
      </c>
      <c r="X16" s="64">
        <v>244761</v>
      </c>
      <c r="Y16" s="65">
        <v>23.5</v>
      </c>
      <c r="Z16" s="66">
        <v>2083420</v>
      </c>
    </row>
    <row r="17" spans="1:26" ht="13.5">
      <c r="A17" s="62" t="s">
        <v>41</v>
      </c>
      <c r="B17" s="18">
        <v>58517042</v>
      </c>
      <c r="C17" s="18">
        <v>0</v>
      </c>
      <c r="D17" s="63">
        <v>92861905</v>
      </c>
      <c r="E17" s="64">
        <v>92861905</v>
      </c>
      <c r="F17" s="64">
        <v>1633290</v>
      </c>
      <c r="G17" s="64">
        <v>4398966</v>
      </c>
      <c r="H17" s="64">
        <v>4721200</v>
      </c>
      <c r="I17" s="64">
        <v>10753456</v>
      </c>
      <c r="J17" s="64">
        <v>5048135</v>
      </c>
      <c r="K17" s="64">
        <v>5368203</v>
      </c>
      <c r="L17" s="64">
        <v>5724549</v>
      </c>
      <c r="M17" s="64">
        <v>16140887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26894343</v>
      </c>
      <c r="W17" s="64">
        <v>46430953</v>
      </c>
      <c r="X17" s="64">
        <v>-19536610</v>
      </c>
      <c r="Y17" s="65">
        <v>-42.08</v>
      </c>
      <c r="Z17" s="66">
        <v>92861905</v>
      </c>
    </row>
    <row r="18" spans="1:26" ht="13.5">
      <c r="A18" s="74" t="s">
        <v>42</v>
      </c>
      <c r="B18" s="75">
        <f>SUM(B11:B17)</f>
        <v>412855190</v>
      </c>
      <c r="C18" s="75">
        <f>SUM(C11:C17)</f>
        <v>0</v>
      </c>
      <c r="D18" s="76">
        <f aca="true" t="shared" si="1" ref="D18:Z18">SUM(D11:D17)</f>
        <v>470108184</v>
      </c>
      <c r="E18" s="77">
        <f t="shared" si="1"/>
        <v>470108184</v>
      </c>
      <c r="F18" s="77">
        <f t="shared" si="1"/>
        <v>19575240</v>
      </c>
      <c r="G18" s="77">
        <f t="shared" si="1"/>
        <v>34758035</v>
      </c>
      <c r="H18" s="77">
        <f t="shared" si="1"/>
        <v>37702078</v>
      </c>
      <c r="I18" s="77">
        <f t="shared" si="1"/>
        <v>92035353</v>
      </c>
      <c r="J18" s="77">
        <f t="shared" si="1"/>
        <v>34324000</v>
      </c>
      <c r="K18" s="77">
        <f t="shared" si="1"/>
        <v>35097314</v>
      </c>
      <c r="L18" s="77">
        <f t="shared" si="1"/>
        <v>40229930</v>
      </c>
      <c r="M18" s="77">
        <f t="shared" si="1"/>
        <v>109651244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201686597</v>
      </c>
      <c r="W18" s="77">
        <f t="shared" si="1"/>
        <v>235054094</v>
      </c>
      <c r="X18" s="77">
        <f t="shared" si="1"/>
        <v>-33367497</v>
      </c>
      <c r="Y18" s="71">
        <f>+IF(W18&lt;&gt;0,(X18/W18)*100,0)</f>
        <v>-14.195667232241444</v>
      </c>
      <c r="Z18" s="78">
        <f t="shared" si="1"/>
        <v>470108184</v>
      </c>
    </row>
    <row r="19" spans="1:26" ht="13.5">
      <c r="A19" s="74" t="s">
        <v>43</v>
      </c>
      <c r="B19" s="79">
        <f>+B10-B18</f>
        <v>-26169952</v>
      </c>
      <c r="C19" s="79">
        <f>+C10-C18</f>
        <v>0</v>
      </c>
      <c r="D19" s="80">
        <f aca="true" t="shared" si="2" ref="D19:Z19">+D10-D18</f>
        <v>-54901195</v>
      </c>
      <c r="E19" s="81">
        <f t="shared" si="2"/>
        <v>-54901195</v>
      </c>
      <c r="F19" s="81">
        <f t="shared" si="2"/>
        <v>34116600</v>
      </c>
      <c r="G19" s="81">
        <f t="shared" si="2"/>
        <v>-4923713</v>
      </c>
      <c r="H19" s="81">
        <f t="shared" si="2"/>
        <v>-10368393</v>
      </c>
      <c r="I19" s="81">
        <f t="shared" si="2"/>
        <v>18824494</v>
      </c>
      <c r="J19" s="81">
        <f t="shared" si="2"/>
        <v>-6828935</v>
      </c>
      <c r="K19" s="81">
        <f t="shared" si="2"/>
        <v>5517334</v>
      </c>
      <c r="L19" s="81">
        <f t="shared" si="2"/>
        <v>-11442893</v>
      </c>
      <c r="M19" s="81">
        <f t="shared" si="2"/>
        <v>-12754494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6070000</v>
      </c>
      <c r="W19" s="81">
        <f>IF(E10=E18,0,W10-W18)</f>
        <v>-27450598</v>
      </c>
      <c r="X19" s="81">
        <f t="shared" si="2"/>
        <v>33520598</v>
      </c>
      <c r="Y19" s="82">
        <f>+IF(W19&lt;&gt;0,(X19/W19)*100,0)</f>
        <v>-122.11245088358366</v>
      </c>
      <c r="Z19" s="83">
        <f t="shared" si="2"/>
        <v>-54901195</v>
      </c>
    </row>
    <row r="20" spans="1:26" ht="13.5">
      <c r="A20" s="62" t="s">
        <v>44</v>
      </c>
      <c r="B20" s="18">
        <v>24470575</v>
      </c>
      <c r="C20" s="18">
        <v>0</v>
      </c>
      <c r="D20" s="63">
        <v>42868000</v>
      </c>
      <c r="E20" s="64">
        <v>42868000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21434000</v>
      </c>
      <c r="X20" s="64">
        <v>-21434000</v>
      </c>
      <c r="Y20" s="65">
        <v>-100</v>
      </c>
      <c r="Z20" s="66">
        <v>42868000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-1699377</v>
      </c>
      <c r="C22" s="90">
        <f>SUM(C19:C21)</f>
        <v>0</v>
      </c>
      <c r="D22" s="91">
        <f aca="true" t="shared" si="3" ref="D22:Z22">SUM(D19:D21)</f>
        <v>-12033195</v>
      </c>
      <c r="E22" s="92">
        <f t="shared" si="3"/>
        <v>-12033195</v>
      </c>
      <c r="F22" s="92">
        <f t="shared" si="3"/>
        <v>34116600</v>
      </c>
      <c r="G22" s="92">
        <f t="shared" si="3"/>
        <v>-4923713</v>
      </c>
      <c r="H22" s="92">
        <f t="shared" si="3"/>
        <v>-10368393</v>
      </c>
      <c r="I22" s="92">
        <f t="shared" si="3"/>
        <v>18824494</v>
      </c>
      <c r="J22" s="92">
        <f t="shared" si="3"/>
        <v>-6828935</v>
      </c>
      <c r="K22" s="92">
        <f t="shared" si="3"/>
        <v>5517334</v>
      </c>
      <c r="L22" s="92">
        <f t="shared" si="3"/>
        <v>-11442893</v>
      </c>
      <c r="M22" s="92">
        <f t="shared" si="3"/>
        <v>-12754494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6070000</v>
      </c>
      <c r="W22" s="92">
        <f t="shared" si="3"/>
        <v>-6016598</v>
      </c>
      <c r="X22" s="92">
        <f t="shared" si="3"/>
        <v>12086598</v>
      </c>
      <c r="Y22" s="93">
        <f>+IF(W22&lt;&gt;0,(X22/W22)*100,0)</f>
        <v>-200.88757799673505</v>
      </c>
      <c r="Z22" s="94">
        <f t="shared" si="3"/>
        <v>-12033195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-1699377</v>
      </c>
      <c r="C24" s="79">
        <f>SUM(C22:C23)</f>
        <v>0</v>
      </c>
      <c r="D24" s="80">
        <f aca="true" t="shared" si="4" ref="D24:Z24">SUM(D22:D23)</f>
        <v>-12033195</v>
      </c>
      <c r="E24" s="81">
        <f t="shared" si="4"/>
        <v>-12033195</v>
      </c>
      <c r="F24" s="81">
        <f t="shared" si="4"/>
        <v>34116600</v>
      </c>
      <c r="G24" s="81">
        <f t="shared" si="4"/>
        <v>-4923713</v>
      </c>
      <c r="H24" s="81">
        <f t="shared" si="4"/>
        <v>-10368393</v>
      </c>
      <c r="I24" s="81">
        <f t="shared" si="4"/>
        <v>18824494</v>
      </c>
      <c r="J24" s="81">
        <f t="shared" si="4"/>
        <v>-6828935</v>
      </c>
      <c r="K24" s="81">
        <f t="shared" si="4"/>
        <v>5517334</v>
      </c>
      <c r="L24" s="81">
        <f t="shared" si="4"/>
        <v>-11442893</v>
      </c>
      <c r="M24" s="81">
        <f t="shared" si="4"/>
        <v>-12754494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6070000</v>
      </c>
      <c r="W24" s="81">
        <f t="shared" si="4"/>
        <v>-6016598</v>
      </c>
      <c r="X24" s="81">
        <f t="shared" si="4"/>
        <v>12086598</v>
      </c>
      <c r="Y24" s="82">
        <f>+IF(W24&lt;&gt;0,(X24/W24)*100,0)</f>
        <v>-200.88757799673505</v>
      </c>
      <c r="Z24" s="83">
        <f t="shared" si="4"/>
        <v>-12033195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86828022</v>
      </c>
      <c r="C27" s="21">
        <v>0</v>
      </c>
      <c r="D27" s="103">
        <v>83479509</v>
      </c>
      <c r="E27" s="104">
        <v>83479509</v>
      </c>
      <c r="F27" s="104">
        <v>102291</v>
      </c>
      <c r="G27" s="104">
        <v>843333</v>
      </c>
      <c r="H27" s="104">
        <v>6309946</v>
      </c>
      <c r="I27" s="104">
        <v>7255570</v>
      </c>
      <c r="J27" s="104">
        <v>3027484</v>
      </c>
      <c r="K27" s="104">
        <v>4415257</v>
      </c>
      <c r="L27" s="104">
        <v>16431222</v>
      </c>
      <c r="M27" s="104">
        <v>23873963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31129533</v>
      </c>
      <c r="W27" s="104">
        <v>41739755</v>
      </c>
      <c r="X27" s="104">
        <v>-10610222</v>
      </c>
      <c r="Y27" s="105">
        <v>-25.42</v>
      </c>
      <c r="Z27" s="106">
        <v>83479509</v>
      </c>
    </row>
    <row r="28" spans="1:26" ht="13.5">
      <c r="A28" s="107" t="s">
        <v>44</v>
      </c>
      <c r="B28" s="18">
        <v>24483540</v>
      </c>
      <c r="C28" s="18">
        <v>0</v>
      </c>
      <c r="D28" s="63">
        <v>42868000</v>
      </c>
      <c r="E28" s="64">
        <v>42868000</v>
      </c>
      <c r="F28" s="64">
        <v>0</v>
      </c>
      <c r="G28" s="64">
        <v>0</v>
      </c>
      <c r="H28" s="64">
        <v>4674017</v>
      </c>
      <c r="I28" s="64">
        <v>4674017</v>
      </c>
      <c r="J28" s="64">
        <v>777100</v>
      </c>
      <c r="K28" s="64">
        <v>1666627</v>
      </c>
      <c r="L28" s="64">
        <v>6868499</v>
      </c>
      <c r="M28" s="64">
        <v>9312226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13986243</v>
      </c>
      <c r="W28" s="64">
        <v>21434000</v>
      </c>
      <c r="X28" s="64">
        <v>-7447757</v>
      </c>
      <c r="Y28" s="65">
        <v>-34.75</v>
      </c>
      <c r="Z28" s="66">
        <v>42868000</v>
      </c>
    </row>
    <row r="29" spans="1:26" ht="13.5">
      <c r="A29" s="62" t="s">
        <v>110</v>
      </c>
      <c r="B29" s="18">
        <v>714875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16002274</v>
      </c>
      <c r="C30" s="18">
        <v>0</v>
      </c>
      <c r="D30" s="63">
        <v>8948655</v>
      </c>
      <c r="E30" s="64">
        <v>8948655</v>
      </c>
      <c r="F30" s="64">
        <v>0</v>
      </c>
      <c r="G30" s="64">
        <v>0</v>
      </c>
      <c r="H30" s="64">
        <v>0</v>
      </c>
      <c r="I30" s="64">
        <v>0</v>
      </c>
      <c r="J30" s="64">
        <v>32566</v>
      </c>
      <c r="K30" s="64">
        <v>17763</v>
      </c>
      <c r="L30" s="64">
        <v>570135</v>
      </c>
      <c r="M30" s="64">
        <v>620464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620464</v>
      </c>
      <c r="W30" s="64">
        <v>4474328</v>
      </c>
      <c r="X30" s="64">
        <v>-3853864</v>
      </c>
      <c r="Y30" s="65">
        <v>-86.13</v>
      </c>
      <c r="Z30" s="66">
        <v>8948655</v>
      </c>
    </row>
    <row r="31" spans="1:26" ht="13.5">
      <c r="A31" s="62" t="s">
        <v>49</v>
      </c>
      <c r="B31" s="18">
        <v>45627333</v>
      </c>
      <c r="C31" s="18">
        <v>0</v>
      </c>
      <c r="D31" s="63">
        <v>31662854</v>
      </c>
      <c r="E31" s="64">
        <v>31662854</v>
      </c>
      <c r="F31" s="64">
        <v>102291</v>
      </c>
      <c r="G31" s="64">
        <v>843333</v>
      </c>
      <c r="H31" s="64">
        <v>1635929</v>
      </c>
      <c r="I31" s="64">
        <v>2581553</v>
      </c>
      <c r="J31" s="64">
        <v>2217815</v>
      </c>
      <c r="K31" s="64">
        <v>2730866</v>
      </c>
      <c r="L31" s="64">
        <v>8992587</v>
      </c>
      <c r="M31" s="64">
        <v>13941268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16522821</v>
      </c>
      <c r="W31" s="64">
        <v>15831427</v>
      </c>
      <c r="X31" s="64">
        <v>691394</v>
      </c>
      <c r="Y31" s="65">
        <v>4.37</v>
      </c>
      <c r="Z31" s="66">
        <v>31662854</v>
      </c>
    </row>
    <row r="32" spans="1:26" ht="13.5">
      <c r="A32" s="74" t="s">
        <v>50</v>
      </c>
      <c r="B32" s="21">
        <f>SUM(B28:B31)</f>
        <v>86828022</v>
      </c>
      <c r="C32" s="21">
        <f>SUM(C28:C31)</f>
        <v>0</v>
      </c>
      <c r="D32" s="103">
        <f aca="true" t="shared" si="5" ref="D32:Z32">SUM(D28:D31)</f>
        <v>83479509</v>
      </c>
      <c r="E32" s="104">
        <f t="shared" si="5"/>
        <v>83479509</v>
      </c>
      <c r="F32" s="104">
        <f t="shared" si="5"/>
        <v>102291</v>
      </c>
      <c r="G32" s="104">
        <f t="shared" si="5"/>
        <v>843333</v>
      </c>
      <c r="H32" s="104">
        <f t="shared" si="5"/>
        <v>6309946</v>
      </c>
      <c r="I32" s="104">
        <f t="shared" si="5"/>
        <v>7255570</v>
      </c>
      <c r="J32" s="104">
        <f t="shared" si="5"/>
        <v>3027481</v>
      </c>
      <c r="K32" s="104">
        <f t="shared" si="5"/>
        <v>4415256</v>
      </c>
      <c r="L32" s="104">
        <f t="shared" si="5"/>
        <v>16431221</v>
      </c>
      <c r="M32" s="104">
        <f t="shared" si="5"/>
        <v>23873958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31129528</v>
      </c>
      <c r="W32" s="104">
        <f t="shared" si="5"/>
        <v>41739755</v>
      </c>
      <c r="X32" s="104">
        <f t="shared" si="5"/>
        <v>-10610227</v>
      </c>
      <c r="Y32" s="105">
        <f>+IF(W32&lt;&gt;0,(X32/W32)*100,0)</f>
        <v>-25.419955148275307</v>
      </c>
      <c r="Z32" s="106">
        <f t="shared" si="5"/>
        <v>83479509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265165212</v>
      </c>
      <c r="C35" s="18">
        <v>0</v>
      </c>
      <c r="D35" s="63">
        <v>218543885</v>
      </c>
      <c r="E35" s="64">
        <v>218543885</v>
      </c>
      <c r="F35" s="64">
        <v>23776539</v>
      </c>
      <c r="G35" s="64">
        <v>-498692</v>
      </c>
      <c r="H35" s="64">
        <v>-8378062</v>
      </c>
      <c r="I35" s="64">
        <v>-8378062</v>
      </c>
      <c r="J35" s="64">
        <v>2250040</v>
      </c>
      <c r="K35" s="64">
        <v>13821998</v>
      </c>
      <c r="L35" s="64">
        <v>-18823631</v>
      </c>
      <c r="M35" s="64">
        <v>-18823631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-18823631</v>
      </c>
      <c r="W35" s="64">
        <v>109271943</v>
      </c>
      <c r="X35" s="64">
        <v>-128095574</v>
      </c>
      <c r="Y35" s="65">
        <v>-117.23</v>
      </c>
      <c r="Z35" s="66">
        <v>218543885</v>
      </c>
    </row>
    <row r="36" spans="1:26" ht="13.5">
      <c r="A36" s="62" t="s">
        <v>53</v>
      </c>
      <c r="B36" s="18">
        <v>1782279672</v>
      </c>
      <c r="C36" s="18">
        <v>0</v>
      </c>
      <c r="D36" s="63">
        <v>1786784132</v>
      </c>
      <c r="E36" s="64">
        <v>1786784132</v>
      </c>
      <c r="F36" s="64">
        <v>-6024074</v>
      </c>
      <c r="G36" s="64">
        <v>-5278746</v>
      </c>
      <c r="H36" s="64">
        <v>187087</v>
      </c>
      <c r="I36" s="64">
        <v>187087</v>
      </c>
      <c r="J36" s="64">
        <v>-3098884</v>
      </c>
      <c r="K36" s="64">
        <v>-1709989</v>
      </c>
      <c r="L36" s="64">
        <v>13969794</v>
      </c>
      <c r="M36" s="64">
        <v>13969794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13969794</v>
      </c>
      <c r="W36" s="64">
        <v>893392066</v>
      </c>
      <c r="X36" s="64">
        <v>-879422272</v>
      </c>
      <c r="Y36" s="65">
        <v>-98.44</v>
      </c>
      <c r="Z36" s="66">
        <v>1786784132</v>
      </c>
    </row>
    <row r="37" spans="1:26" ht="13.5">
      <c r="A37" s="62" t="s">
        <v>54</v>
      </c>
      <c r="B37" s="18">
        <v>64388137</v>
      </c>
      <c r="C37" s="18">
        <v>0</v>
      </c>
      <c r="D37" s="63">
        <v>68319421</v>
      </c>
      <c r="E37" s="64">
        <v>68319421</v>
      </c>
      <c r="F37" s="64">
        <v>-16363419</v>
      </c>
      <c r="G37" s="64">
        <v>-556178</v>
      </c>
      <c r="H37" s="64">
        <v>2194695</v>
      </c>
      <c r="I37" s="64">
        <v>2194695</v>
      </c>
      <c r="J37" s="64">
        <v>5997209</v>
      </c>
      <c r="K37" s="64">
        <v>6602081</v>
      </c>
      <c r="L37" s="64">
        <v>10045148</v>
      </c>
      <c r="M37" s="64">
        <v>10045148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10045148</v>
      </c>
      <c r="W37" s="64">
        <v>34159711</v>
      </c>
      <c r="X37" s="64">
        <v>-24114563</v>
      </c>
      <c r="Y37" s="65">
        <v>-70.59</v>
      </c>
      <c r="Z37" s="66">
        <v>68319421</v>
      </c>
    </row>
    <row r="38" spans="1:26" ht="13.5">
      <c r="A38" s="62" t="s">
        <v>55</v>
      </c>
      <c r="B38" s="18">
        <v>186299759</v>
      </c>
      <c r="C38" s="18">
        <v>0</v>
      </c>
      <c r="D38" s="63">
        <v>174805595</v>
      </c>
      <c r="E38" s="64">
        <v>174805595</v>
      </c>
      <c r="F38" s="64">
        <v>0</v>
      </c>
      <c r="G38" s="64">
        <v>-2964</v>
      </c>
      <c r="H38" s="64">
        <v>-17279</v>
      </c>
      <c r="I38" s="64">
        <v>-17279</v>
      </c>
      <c r="J38" s="64">
        <v>-14809</v>
      </c>
      <c r="K38" s="64">
        <v>-6368</v>
      </c>
      <c r="L38" s="64">
        <v>-3454573</v>
      </c>
      <c r="M38" s="64">
        <v>-3454573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-3454573</v>
      </c>
      <c r="W38" s="64">
        <v>87402798</v>
      </c>
      <c r="X38" s="64">
        <v>-90857371</v>
      </c>
      <c r="Y38" s="65">
        <v>-103.95</v>
      </c>
      <c r="Z38" s="66">
        <v>174805595</v>
      </c>
    </row>
    <row r="39" spans="1:26" ht="13.5">
      <c r="A39" s="62" t="s">
        <v>56</v>
      </c>
      <c r="B39" s="18">
        <v>1796756988</v>
      </c>
      <c r="C39" s="18">
        <v>0</v>
      </c>
      <c r="D39" s="63">
        <v>1762203000</v>
      </c>
      <c r="E39" s="64">
        <v>1762203000</v>
      </c>
      <c r="F39" s="64">
        <v>34115884</v>
      </c>
      <c r="G39" s="64">
        <v>-5218296</v>
      </c>
      <c r="H39" s="64">
        <v>-10368391</v>
      </c>
      <c r="I39" s="64">
        <v>-10368391</v>
      </c>
      <c r="J39" s="64">
        <v>-6831244</v>
      </c>
      <c r="K39" s="64">
        <v>5516296</v>
      </c>
      <c r="L39" s="64">
        <v>-11444412</v>
      </c>
      <c r="M39" s="64">
        <v>-11444412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-11444412</v>
      </c>
      <c r="W39" s="64">
        <v>881101500</v>
      </c>
      <c r="X39" s="64">
        <v>-892545912</v>
      </c>
      <c r="Y39" s="65">
        <v>-101.3</v>
      </c>
      <c r="Z39" s="66">
        <v>1762203000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79207002</v>
      </c>
      <c r="C42" s="18">
        <v>0</v>
      </c>
      <c r="D42" s="63">
        <v>73544081</v>
      </c>
      <c r="E42" s="64">
        <v>73544081</v>
      </c>
      <c r="F42" s="64">
        <v>-192233323</v>
      </c>
      <c r="G42" s="64">
        <v>-1049095</v>
      </c>
      <c r="H42" s="64">
        <v>5282885</v>
      </c>
      <c r="I42" s="64">
        <v>-187999533</v>
      </c>
      <c r="J42" s="64">
        <v>974342</v>
      </c>
      <c r="K42" s="64">
        <v>13436549</v>
      </c>
      <c r="L42" s="64">
        <v>12244447</v>
      </c>
      <c r="M42" s="64">
        <v>26655338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-161344195</v>
      </c>
      <c r="W42" s="64">
        <v>83821509</v>
      </c>
      <c r="X42" s="64">
        <v>-245165704</v>
      </c>
      <c r="Y42" s="65">
        <v>-292.49</v>
      </c>
      <c r="Z42" s="66">
        <v>73544081</v>
      </c>
    </row>
    <row r="43" spans="1:26" ht="13.5">
      <c r="A43" s="62" t="s">
        <v>59</v>
      </c>
      <c r="B43" s="18">
        <v>-82112443</v>
      </c>
      <c r="C43" s="18">
        <v>0</v>
      </c>
      <c r="D43" s="63">
        <v>-83256013</v>
      </c>
      <c r="E43" s="64">
        <v>-83256013</v>
      </c>
      <c r="F43" s="64">
        <v>-7154</v>
      </c>
      <c r="G43" s="64">
        <v>-874430</v>
      </c>
      <c r="H43" s="64">
        <v>-6246541</v>
      </c>
      <c r="I43" s="64">
        <v>-7128125</v>
      </c>
      <c r="J43" s="64">
        <v>-2559761</v>
      </c>
      <c r="K43" s="64">
        <v>-4117272</v>
      </c>
      <c r="L43" s="64">
        <v>-19393046</v>
      </c>
      <c r="M43" s="64">
        <v>-26070079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-33198204</v>
      </c>
      <c r="W43" s="64">
        <v>-23835232</v>
      </c>
      <c r="X43" s="64">
        <v>-9362972</v>
      </c>
      <c r="Y43" s="65">
        <v>39.28</v>
      </c>
      <c r="Z43" s="66">
        <v>-83256013</v>
      </c>
    </row>
    <row r="44" spans="1:26" ht="13.5">
      <c r="A44" s="62" t="s">
        <v>60</v>
      </c>
      <c r="B44" s="18">
        <v>-6176175</v>
      </c>
      <c r="C44" s="18">
        <v>0</v>
      </c>
      <c r="D44" s="63">
        <v>-4828803</v>
      </c>
      <c r="E44" s="64">
        <v>-4828803</v>
      </c>
      <c r="F44" s="64">
        <v>72100</v>
      </c>
      <c r="G44" s="64">
        <v>92687</v>
      </c>
      <c r="H44" s="64">
        <v>106148</v>
      </c>
      <c r="I44" s="64">
        <v>270935</v>
      </c>
      <c r="J44" s="64">
        <v>69464</v>
      </c>
      <c r="K44" s="64">
        <v>74301</v>
      </c>
      <c r="L44" s="64">
        <v>-3392073</v>
      </c>
      <c r="M44" s="64">
        <v>-3248308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-2977373</v>
      </c>
      <c r="W44" s="64">
        <v>-2650324</v>
      </c>
      <c r="X44" s="64">
        <v>-327049</v>
      </c>
      <c r="Y44" s="65">
        <v>12.34</v>
      </c>
      <c r="Z44" s="66">
        <v>-4828803</v>
      </c>
    </row>
    <row r="45" spans="1:26" ht="13.5">
      <c r="A45" s="74" t="s">
        <v>61</v>
      </c>
      <c r="B45" s="21">
        <v>210129183</v>
      </c>
      <c r="C45" s="21">
        <v>0</v>
      </c>
      <c r="D45" s="103">
        <v>156631119</v>
      </c>
      <c r="E45" s="104">
        <v>156631119</v>
      </c>
      <c r="F45" s="104">
        <v>17944776</v>
      </c>
      <c r="G45" s="104">
        <v>16113938</v>
      </c>
      <c r="H45" s="104">
        <v>15256430</v>
      </c>
      <c r="I45" s="104">
        <v>15256430</v>
      </c>
      <c r="J45" s="104">
        <v>13740475</v>
      </c>
      <c r="K45" s="104">
        <v>23134053</v>
      </c>
      <c r="L45" s="104">
        <v>12593381</v>
      </c>
      <c r="M45" s="104">
        <v>12593381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12593381</v>
      </c>
      <c r="W45" s="104">
        <v>228507807</v>
      </c>
      <c r="X45" s="104">
        <v>-215914426</v>
      </c>
      <c r="Y45" s="105">
        <v>-94.49</v>
      </c>
      <c r="Z45" s="106">
        <v>156631119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23846672</v>
      </c>
      <c r="C49" s="56">
        <v>0</v>
      </c>
      <c r="D49" s="133">
        <v>4198357</v>
      </c>
      <c r="E49" s="58">
        <v>653399</v>
      </c>
      <c r="F49" s="58">
        <v>0</v>
      </c>
      <c r="G49" s="58">
        <v>0</v>
      </c>
      <c r="H49" s="58">
        <v>0</v>
      </c>
      <c r="I49" s="58">
        <v>5206841</v>
      </c>
      <c r="J49" s="58">
        <v>0</v>
      </c>
      <c r="K49" s="58">
        <v>0</v>
      </c>
      <c r="L49" s="58">
        <v>0</v>
      </c>
      <c r="M49" s="58">
        <v>311122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1113496</v>
      </c>
      <c r="W49" s="58">
        <v>233928</v>
      </c>
      <c r="X49" s="58">
        <v>10066018</v>
      </c>
      <c r="Y49" s="58">
        <v>45629833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596137</v>
      </c>
      <c r="C51" s="56">
        <v>0</v>
      </c>
      <c r="D51" s="133">
        <v>10908</v>
      </c>
      <c r="E51" s="58">
        <v>6001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613046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96.3709392077866</v>
      </c>
      <c r="E58" s="7">
        <f t="shared" si="6"/>
        <v>96.3709392077866</v>
      </c>
      <c r="F58" s="7">
        <f t="shared" si="6"/>
        <v>60.841075261539125</v>
      </c>
      <c r="G58" s="7">
        <f t="shared" si="6"/>
        <v>88.27448669424876</v>
      </c>
      <c r="H58" s="7">
        <f t="shared" si="6"/>
        <v>113.79973929542979</v>
      </c>
      <c r="I58" s="7">
        <f t="shared" si="6"/>
        <v>83.75278025553408</v>
      </c>
      <c r="J58" s="7">
        <f t="shared" si="6"/>
        <v>106.51818856597883</v>
      </c>
      <c r="K58" s="7">
        <f t="shared" si="6"/>
        <v>96.37924519176778</v>
      </c>
      <c r="L58" s="7">
        <f t="shared" si="6"/>
        <v>95.81864298177479</v>
      </c>
      <c r="M58" s="7">
        <f t="shared" si="6"/>
        <v>99.43029862932259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90.92194586473053</v>
      </c>
      <c r="W58" s="7">
        <f t="shared" si="6"/>
        <v>105.06257902754201</v>
      </c>
      <c r="X58" s="7">
        <f t="shared" si="6"/>
        <v>0</v>
      </c>
      <c r="Y58" s="7">
        <f t="shared" si="6"/>
        <v>0</v>
      </c>
      <c r="Z58" s="8">
        <f t="shared" si="6"/>
        <v>96.3709392077866</v>
      </c>
    </row>
    <row r="59" spans="1:26" ht="13.5">
      <c r="A59" s="36" t="s">
        <v>31</v>
      </c>
      <c r="B59" s="9">
        <f aca="true" t="shared" si="7" ref="B59:Z66">IF(B68=0,0,+(B77/B68)*100)</f>
        <v>100.00916662315218</v>
      </c>
      <c r="C59" s="9">
        <f t="shared" si="7"/>
        <v>0</v>
      </c>
      <c r="D59" s="2">
        <f t="shared" si="7"/>
        <v>96.3709396177997</v>
      </c>
      <c r="E59" s="10">
        <f t="shared" si="7"/>
        <v>96.3709396177997</v>
      </c>
      <c r="F59" s="10">
        <f t="shared" si="7"/>
        <v>48.45903661887082</v>
      </c>
      <c r="G59" s="10">
        <f t="shared" si="7"/>
        <v>69.25708828791345</v>
      </c>
      <c r="H59" s="10">
        <f t="shared" si="7"/>
        <v>149.23447802811998</v>
      </c>
      <c r="I59" s="10">
        <f t="shared" si="7"/>
        <v>77.46140788391493</v>
      </c>
      <c r="J59" s="10">
        <f t="shared" si="7"/>
        <v>130.39128377449342</v>
      </c>
      <c r="K59" s="10">
        <f t="shared" si="7"/>
        <v>98.21892823568393</v>
      </c>
      <c r="L59" s="10">
        <f t="shared" si="7"/>
        <v>107.87332500329869</v>
      </c>
      <c r="M59" s="10">
        <f t="shared" si="7"/>
        <v>111.70945893918962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91.3187674827357</v>
      </c>
      <c r="W59" s="10">
        <f t="shared" si="7"/>
        <v>100.07934506907428</v>
      </c>
      <c r="X59" s="10">
        <f t="shared" si="7"/>
        <v>0</v>
      </c>
      <c r="Y59" s="10">
        <f t="shared" si="7"/>
        <v>0</v>
      </c>
      <c r="Z59" s="11">
        <f t="shared" si="7"/>
        <v>96.3709396177997</v>
      </c>
    </row>
    <row r="60" spans="1:26" ht="13.5">
      <c r="A60" s="37" t="s">
        <v>32</v>
      </c>
      <c r="B60" s="12">
        <f t="shared" si="7"/>
        <v>99.99740111845018</v>
      </c>
      <c r="C60" s="12">
        <f t="shared" si="7"/>
        <v>0</v>
      </c>
      <c r="D60" s="3">
        <f t="shared" si="7"/>
        <v>96.37093891245823</v>
      </c>
      <c r="E60" s="13">
        <f t="shared" si="7"/>
        <v>96.37093891245823</v>
      </c>
      <c r="F60" s="13">
        <f t="shared" si="7"/>
        <v>65.9023496491289</v>
      </c>
      <c r="G60" s="13">
        <f t="shared" si="7"/>
        <v>96.8372205458179</v>
      </c>
      <c r="H60" s="13">
        <f t="shared" si="7"/>
        <v>105.06884077790195</v>
      </c>
      <c r="I60" s="13">
        <f t="shared" si="7"/>
        <v>86.48308060320308</v>
      </c>
      <c r="J60" s="13">
        <f t="shared" si="7"/>
        <v>100.79207810802546</v>
      </c>
      <c r="K60" s="13">
        <f t="shared" si="7"/>
        <v>96.63124658501911</v>
      </c>
      <c r="L60" s="13">
        <f t="shared" si="7"/>
        <v>93.49558959629603</v>
      </c>
      <c r="M60" s="13">
        <f t="shared" si="7"/>
        <v>96.89287210033677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91.41028991773702</v>
      </c>
      <c r="W60" s="13">
        <f t="shared" si="7"/>
        <v>106.47656164698947</v>
      </c>
      <c r="X60" s="13">
        <f t="shared" si="7"/>
        <v>0</v>
      </c>
      <c r="Y60" s="13">
        <f t="shared" si="7"/>
        <v>0</v>
      </c>
      <c r="Z60" s="14">
        <f t="shared" si="7"/>
        <v>96.37093891245823</v>
      </c>
    </row>
    <row r="61" spans="1:26" ht="13.5">
      <c r="A61" s="38" t="s">
        <v>113</v>
      </c>
      <c r="B61" s="12">
        <f t="shared" si="7"/>
        <v>99.99625920115186</v>
      </c>
      <c r="C61" s="12">
        <f t="shared" si="7"/>
        <v>0</v>
      </c>
      <c r="D61" s="3">
        <f t="shared" si="7"/>
        <v>96.37093861137588</v>
      </c>
      <c r="E61" s="13">
        <f t="shared" si="7"/>
        <v>96.37093861137588</v>
      </c>
      <c r="F61" s="13">
        <f t="shared" si="7"/>
        <v>80.36843065680048</v>
      </c>
      <c r="G61" s="13">
        <f t="shared" si="7"/>
        <v>78.41507962734305</v>
      </c>
      <c r="H61" s="13">
        <f t="shared" si="7"/>
        <v>92.75583725522972</v>
      </c>
      <c r="I61" s="13">
        <f t="shared" si="7"/>
        <v>83.73890768284139</v>
      </c>
      <c r="J61" s="13">
        <f t="shared" si="7"/>
        <v>94.94234947569178</v>
      </c>
      <c r="K61" s="13">
        <f t="shared" si="7"/>
        <v>94.51445775088368</v>
      </c>
      <c r="L61" s="13">
        <f t="shared" si="7"/>
        <v>84.75468352532349</v>
      </c>
      <c r="M61" s="13">
        <f t="shared" si="7"/>
        <v>91.40626505672658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87.39775041709471</v>
      </c>
      <c r="W61" s="13">
        <f t="shared" si="7"/>
        <v>104.7191113277442</v>
      </c>
      <c r="X61" s="13">
        <f t="shared" si="7"/>
        <v>0</v>
      </c>
      <c r="Y61" s="13">
        <f t="shared" si="7"/>
        <v>0</v>
      </c>
      <c r="Z61" s="14">
        <f t="shared" si="7"/>
        <v>96.37093861137588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96.37093826177133</v>
      </c>
      <c r="E62" s="13">
        <f t="shared" si="7"/>
        <v>96.37093826177133</v>
      </c>
      <c r="F62" s="13">
        <f t="shared" si="7"/>
        <v>105.54303837007548</v>
      </c>
      <c r="G62" s="13">
        <f t="shared" si="7"/>
        <v>109.84682760254276</v>
      </c>
      <c r="H62" s="13">
        <f t="shared" si="7"/>
        <v>125.94487292972185</v>
      </c>
      <c r="I62" s="13">
        <f t="shared" si="7"/>
        <v>112.98079240142312</v>
      </c>
      <c r="J62" s="13">
        <f t="shared" si="7"/>
        <v>106.24835652409013</v>
      </c>
      <c r="K62" s="13">
        <f t="shared" si="7"/>
        <v>81.15095655824233</v>
      </c>
      <c r="L62" s="13">
        <f t="shared" si="7"/>
        <v>103.99423234722221</v>
      </c>
      <c r="M62" s="13">
        <f t="shared" si="7"/>
        <v>96.1804345300337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103.48130890759978</v>
      </c>
      <c r="W62" s="13">
        <f t="shared" si="7"/>
        <v>123.8948183196443</v>
      </c>
      <c r="X62" s="13">
        <f t="shared" si="7"/>
        <v>0</v>
      </c>
      <c r="Y62" s="13">
        <f t="shared" si="7"/>
        <v>0</v>
      </c>
      <c r="Z62" s="14">
        <f t="shared" si="7"/>
        <v>96.37093826177133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96.37094084779213</v>
      </c>
      <c r="E63" s="13">
        <f t="shared" si="7"/>
        <v>96.37094084779213</v>
      </c>
      <c r="F63" s="13">
        <f t="shared" si="7"/>
        <v>25.13604848658303</v>
      </c>
      <c r="G63" s="13">
        <f t="shared" si="7"/>
        <v>-2133.9895507175847</v>
      </c>
      <c r="H63" s="13">
        <f t="shared" si="7"/>
        <v>205.0637723087012</v>
      </c>
      <c r="I63" s="13">
        <f t="shared" si="7"/>
        <v>76.06284064797305</v>
      </c>
      <c r="J63" s="13">
        <f t="shared" si="7"/>
        <v>129.14472922480766</v>
      </c>
      <c r="K63" s="13">
        <f t="shared" si="7"/>
        <v>118.71626296719731</v>
      </c>
      <c r="L63" s="13">
        <f t="shared" si="7"/>
        <v>124.68437254359502</v>
      </c>
      <c r="M63" s="13">
        <f t="shared" si="7"/>
        <v>123.93098862246596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93.81225747839137</v>
      </c>
      <c r="W63" s="13">
        <f t="shared" si="7"/>
        <v>100.56199765572673</v>
      </c>
      <c r="X63" s="13">
        <f t="shared" si="7"/>
        <v>0</v>
      </c>
      <c r="Y63" s="13">
        <f t="shared" si="7"/>
        <v>0</v>
      </c>
      <c r="Z63" s="14">
        <f t="shared" si="7"/>
        <v>96.37094084779213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96.37094033587373</v>
      </c>
      <c r="E64" s="13">
        <f t="shared" si="7"/>
        <v>96.37094033587373</v>
      </c>
      <c r="F64" s="13">
        <f t="shared" si="7"/>
        <v>78.41002597636093</v>
      </c>
      <c r="G64" s="13">
        <f t="shared" si="7"/>
        <v>113.96061597650902</v>
      </c>
      <c r="H64" s="13">
        <f t="shared" si="7"/>
        <v>111.35703017099401</v>
      </c>
      <c r="I64" s="13">
        <f t="shared" si="7"/>
        <v>98.34841570888281</v>
      </c>
      <c r="J64" s="13">
        <f t="shared" si="7"/>
        <v>112.28207187438738</v>
      </c>
      <c r="K64" s="13">
        <f t="shared" si="7"/>
        <v>111.91305597444578</v>
      </c>
      <c r="L64" s="13">
        <f t="shared" si="7"/>
        <v>114.7576119605245</v>
      </c>
      <c r="M64" s="13">
        <f t="shared" si="7"/>
        <v>112.9628223839005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105.2378735158467</v>
      </c>
      <c r="W64" s="13">
        <f t="shared" si="7"/>
        <v>100.30892213548879</v>
      </c>
      <c r="X64" s="13">
        <f t="shared" si="7"/>
        <v>0</v>
      </c>
      <c r="Y64" s="13">
        <f t="shared" si="7"/>
        <v>0</v>
      </c>
      <c r="Z64" s="14">
        <f t="shared" si="7"/>
        <v>96.37094033587373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96.3709762743904</v>
      </c>
      <c r="E66" s="16">
        <f t="shared" si="7"/>
        <v>96.3709762743904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90.96197071390729</v>
      </c>
      <c r="X66" s="16">
        <f t="shared" si="7"/>
        <v>0</v>
      </c>
      <c r="Y66" s="16">
        <f t="shared" si="7"/>
        <v>0</v>
      </c>
      <c r="Z66" s="17">
        <f t="shared" si="7"/>
        <v>96.3709762743904</v>
      </c>
    </row>
    <row r="67" spans="1:26" ht="13.5" hidden="1">
      <c r="A67" s="40" t="s">
        <v>119</v>
      </c>
      <c r="B67" s="23">
        <v>306372267</v>
      </c>
      <c r="C67" s="23"/>
      <c r="D67" s="24">
        <v>326264416</v>
      </c>
      <c r="E67" s="25">
        <v>326264416</v>
      </c>
      <c r="F67" s="25">
        <v>38471682</v>
      </c>
      <c r="G67" s="25">
        <v>27782272</v>
      </c>
      <c r="H67" s="25">
        <v>25154910</v>
      </c>
      <c r="I67" s="25">
        <v>91408864</v>
      </c>
      <c r="J67" s="25">
        <v>24592538</v>
      </c>
      <c r="K67" s="25">
        <v>26838658</v>
      </c>
      <c r="L67" s="25">
        <v>25590209</v>
      </c>
      <c r="M67" s="25">
        <v>77021405</v>
      </c>
      <c r="N67" s="25"/>
      <c r="O67" s="25"/>
      <c r="P67" s="25"/>
      <c r="Q67" s="25"/>
      <c r="R67" s="25"/>
      <c r="S67" s="25"/>
      <c r="T67" s="25"/>
      <c r="U67" s="25"/>
      <c r="V67" s="25">
        <v>168430269</v>
      </c>
      <c r="W67" s="25">
        <v>163132209</v>
      </c>
      <c r="X67" s="25"/>
      <c r="Y67" s="24"/>
      <c r="Z67" s="26">
        <v>326264416</v>
      </c>
    </row>
    <row r="68" spans="1:26" ht="13.5" hidden="1">
      <c r="A68" s="36" t="s">
        <v>31</v>
      </c>
      <c r="B68" s="18">
        <v>67353047</v>
      </c>
      <c r="C68" s="18"/>
      <c r="D68" s="19">
        <v>69020042</v>
      </c>
      <c r="E68" s="20">
        <v>69020042</v>
      </c>
      <c r="F68" s="20">
        <v>10689352</v>
      </c>
      <c r="G68" s="20">
        <v>8190906</v>
      </c>
      <c r="H68" s="20">
        <v>5255695</v>
      </c>
      <c r="I68" s="20">
        <v>24135953</v>
      </c>
      <c r="J68" s="20">
        <v>5338274</v>
      </c>
      <c r="K68" s="20">
        <v>5933506</v>
      </c>
      <c r="L68" s="20">
        <v>5130831</v>
      </c>
      <c r="M68" s="20">
        <v>16402611</v>
      </c>
      <c r="N68" s="20"/>
      <c r="O68" s="20"/>
      <c r="P68" s="20"/>
      <c r="Q68" s="20"/>
      <c r="R68" s="20"/>
      <c r="S68" s="20"/>
      <c r="T68" s="20"/>
      <c r="U68" s="20"/>
      <c r="V68" s="20">
        <v>40538564</v>
      </c>
      <c r="W68" s="20">
        <v>34510021</v>
      </c>
      <c r="X68" s="20"/>
      <c r="Y68" s="19"/>
      <c r="Z68" s="22">
        <v>69020042</v>
      </c>
    </row>
    <row r="69" spans="1:26" ht="13.5" hidden="1">
      <c r="A69" s="37" t="s">
        <v>32</v>
      </c>
      <c r="B69" s="18">
        <v>237563732</v>
      </c>
      <c r="C69" s="18"/>
      <c r="D69" s="19">
        <v>255968411</v>
      </c>
      <c r="E69" s="20">
        <v>255968411</v>
      </c>
      <c r="F69" s="20">
        <v>27657023</v>
      </c>
      <c r="G69" s="20">
        <v>19467592</v>
      </c>
      <c r="H69" s="20">
        <v>19780282</v>
      </c>
      <c r="I69" s="20">
        <v>66904897</v>
      </c>
      <c r="J69" s="20">
        <v>19083724</v>
      </c>
      <c r="K69" s="20">
        <v>20737671</v>
      </c>
      <c r="L69" s="20">
        <v>20306191</v>
      </c>
      <c r="M69" s="20">
        <v>60127586</v>
      </c>
      <c r="N69" s="20"/>
      <c r="O69" s="20"/>
      <c r="P69" s="20"/>
      <c r="Q69" s="20"/>
      <c r="R69" s="20"/>
      <c r="S69" s="20"/>
      <c r="T69" s="20"/>
      <c r="U69" s="20"/>
      <c r="V69" s="20">
        <v>127032483</v>
      </c>
      <c r="W69" s="20">
        <v>127984206</v>
      </c>
      <c r="X69" s="20"/>
      <c r="Y69" s="19"/>
      <c r="Z69" s="22">
        <v>255968411</v>
      </c>
    </row>
    <row r="70" spans="1:26" ht="13.5" hidden="1">
      <c r="A70" s="38" t="s">
        <v>113</v>
      </c>
      <c r="B70" s="18">
        <v>165044961</v>
      </c>
      <c r="C70" s="18"/>
      <c r="D70" s="19">
        <v>178645118</v>
      </c>
      <c r="E70" s="20">
        <v>178645118</v>
      </c>
      <c r="F70" s="20">
        <v>14998969</v>
      </c>
      <c r="G70" s="20">
        <v>16138489</v>
      </c>
      <c r="H70" s="20">
        <v>15135110</v>
      </c>
      <c r="I70" s="20">
        <v>46272568</v>
      </c>
      <c r="J70" s="20">
        <v>13859024</v>
      </c>
      <c r="K70" s="20">
        <v>14318548</v>
      </c>
      <c r="L70" s="20">
        <v>14058534</v>
      </c>
      <c r="M70" s="20">
        <v>42236106</v>
      </c>
      <c r="N70" s="20"/>
      <c r="O70" s="20"/>
      <c r="P70" s="20"/>
      <c r="Q70" s="20"/>
      <c r="R70" s="20"/>
      <c r="S70" s="20"/>
      <c r="T70" s="20"/>
      <c r="U70" s="20"/>
      <c r="V70" s="20">
        <v>88508674</v>
      </c>
      <c r="W70" s="20">
        <v>89322559</v>
      </c>
      <c r="X70" s="20"/>
      <c r="Y70" s="19"/>
      <c r="Z70" s="22">
        <v>178645118</v>
      </c>
    </row>
    <row r="71" spans="1:26" ht="13.5" hidden="1">
      <c r="A71" s="38" t="s">
        <v>114</v>
      </c>
      <c r="B71" s="18">
        <v>31061435</v>
      </c>
      <c r="C71" s="18"/>
      <c r="D71" s="19">
        <v>33264576</v>
      </c>
      <c r="E71" s="20">
        <v>33264576</v>
      </c>
      <c r="F71" s="20">
        <v>2192985</v>
      </c>
      <c r="G71" s="20">
        <v>1866002</v>
      </c>
      <c r="H71" s="20">
        <v>1709251</v>
      </c>
      <c r="I71" s="20">
        <v>5768238</v>
      </c>
      <c r="J71" s="20">
        <v>1890049</v>
      </c>
      <c r="K71" s="20">
        <v>2753779</v>
      </c>
      <c r="L71" s="20">
        <v>2861476</v>
      </c>
      <c r="M71" s="20">
        <v>7505304</v>
      </c>
      <c r="N71" s="20"/>
      <c r="O71" s="20"/>
      <c r="P71" s="20"/>
      <c r="Q71" s="20"/>
      <c r="R71" s="20"/>
      <c r="S71" s="20"/>
      <c r="T71" s="20"/>
      <c r="U71" s="20"/>
      <c r="V71" s="20">
        <v>13273542</v>
      </c>
      <c r="W71" s="20">
        <v>16632288</v>
      </c>
      <c r="X71" s="20"/>
      <c r="Y71" s="19"/>
      <c r="Z71" s="22">
        <v>33264576</v>
      </c>
    </row>
    <row r="72" spans="1:26" ht="13.5" hidden="1">
      <c r="A72" s="38" t="s">
        <v>115</v>
      </c>
      <c r="B72" s="18">
        <v>22979362</v>
      </c>
      <c r="C72" s="18"/>
      <c r="D72" s="19">
        <v>24843519</v>
      </c>
      <c r="E72" s="20">
        <v>24843519</v>
      </c>
      <c r="F72" s="20">
        <v>8218026</v>
      </c>
      <c r="G72" s="20">
        <v>-108907</v>
      </c>
      <c r="H72" s="20">
        <v>1378498</v>
      </c>
      <c r="I72" s="20">
        <v>9487617</v>
      </c>
      <c r="J72" s="20">
        <v>1753281</v>
      </c>
      <c r="K72" s="20">
        <v>2016145</v>
      </c>
      <c r="L72" s="20">
        <v>1821768</v>
      </c>
      <c r="M72" s="20">
        <v>5591194</v>
      </c>
      <c r="N72" s="20"/>
      <c r="O72" s="20"/>
      <c r="P72" s="20"/>
      <c r="Q72" s="20"/>
      <c r="R72" s="20"/>
      <c r="S72" s="20"/>
      <c r="T72" s="20"/>
      <c r="U72" s="20"/>
      <c r="V72" s="20">
        <v>15078811</v>
      </c>
      <c r="W72" s="20">
        <v>12421760</v>
      </c>
      <c r="X72" s="20"/>
      <c r="Y72" s="19"/>
      <c r="Z72" s="22">
        <v>24843519</v>
      </c>
    </row>
    <row r="73" spans="1:26" ht="13.5" hidden="1">
      <c r="A73" s="38" t="s">
        <v>116</v>
      </c>
      <c r="B73" s="18">
        <v>18477974</v>
      </c>
      <c r="C73" s="18"/>
      <c r="D73" s="19">
        <v>19215198</v>
      </c>
      <c r="E73" s="20">
        <v>19215198</v>
      </c>
      <c r="F73" s="20">
        <v>2247043</v>
      </c>
      <c r="G73" s="20">
        <v>1572008</v>
      </c>
      <c r="H73" s="20">
        <v>1557423</v>
      </c>
      <c r="I73" s="20">
        <v>5376474</v>
      </c>
      <c r="J73" s="20">
        <v>1581370</v>
      </c>
      <c r="K73" s="20">
        <v>1649199</v>
      </c>
      <c r="L73" s="20">
        <v>1564413</v>
      </c>
      <c r="M73" s="20">
        <v>4794982</v>
      </c>
      <c r="N73" s="20"/>
      <c r="O73" s="20"/>
      <c r="P73" s="20"/>
      <c r="Q73" s="20"/>
      <c r="R73" s="20"/>
      <c r="S73" s="20"/>
      <c r="T73" s="20"/>
      <c r="U73" s="20"/>
      <c r="V73" s="20">
        <v>10171456</v>
      </c>
      <c r="W73" s="20">
        <v>9607599</v>
      </c>
      <c r="X73" s="20"/>
      <c r="Y73" s="19"/>
      <c r="Z73" s="22">
        <v>19215198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1455488</v>
      </c>
      <c r="C75" s="27"/>
      <c r="D75" s="28">
        <v>1275963</v>
      </c>
      <c r="E75" s="29">
        <v>1275963</v>
      </c>
      <c r="F75" s="29">
        <v>125307</v>
      </c>
      <c r="G75" s="29">
        <v>123774</v>
      </c>
      <c r="H75" s="29">
        <v>118933</v>
      </c>
      <c r="I75" s="29">
        <v>368014</v>
      </c>
      <c r="J75" s="29">
        <v>170540</v>
      </c>
      <c r="K75" s="29">
        <v>167481</v>
      </c>
      <c r="L75" s="29">
        <v>153187</v>
      </c>
      <c r="M75" s="29">
        <v>491208</v>
      </c>
      <c r="N75" s="29"/>
      <c r="O75" s="29"/>
      <c r="P75" s="29"/>
      <c r="Q75" s="29"/>
      <c r="R75" s="29"/>
      <c r="S75" s="29"/>
      <c r="T75" s="29"/>
      <c r="U75" s="29"/>
      <c r="V75" s="29">
        <v>859222</v>
      </c>
      <c r="W75" s="29">
        <v>637982</v>
      </c>
      <c r="X75" s="29"/>
      <c r="Y75" s="28"/>
      <c r="Z75" s="30">
        <v>1275963</v>
      </c>
    </row>
    <row r="76" spans="1:26" ht="13.5" hidden="1">
      <c r="A76" s="41" t="s">
        <v>120</v>
      </c>
      <c r="B76" s="31">
        <v>306372267</v>
      </c>
      <c r="C76" s="31"/>
      <c r="D76" s="32">
        <v>314424082</v>
      </c>
      <c r="E76" s="33">
        <v>314424082</v>
      </c>
      <c r="F76" s="33">
        <v>23406585</v>
      </c>
      <c r="G76" s="33">
        <v>24524658</v>
      </c>
      <c r="H76" s="33">
        <v>28626222</v>
      </c>
      <c r="I76" s="33">
        <v>76557465</v>
      </c>
      <c r="J76" s="33">
        <v>26195526</v>
      </c>
      <c r="K76" s="33">
        <v>25866896</v>
      </c>
      <c r="L76" s="33">
        <v>24520191</v>
      </c>
      <c r="M76" s="33">
        <v>76582613</v>
      </c>
      <c r="N76" s="33"/>
      <c r="O76" s="33"/>
      <c r="P76" s="33"/>
      <c r="Q76" s="33"/>
      <c r="R76" s="33"/>
      <c r="S76" s="33"/>
      <c r="T76" s="33"/>
      <c r="U76" s="33"/>
      <c r="V76" s="33">
        <v>153140078</v>
      </c>
      <c r="W76" s="33">
        <v>171390906</v>
      </c>
      <c r="X76" s="33"/>
      <c r="Y76" s="32"/>
      <c r="Z76" s="34">
        <v>314424082</v>
      </c>
    </row>
    <row r="77" spans="1:26" ht="13.5" hidden="1">
      <c r="A77" s="36" t="s">
        <v>31</v>
      </c>
      <c r="B77" s="18">
        <v>67359221</v>
      </c>
      <c r="C77" s="18"/>
      <c r="D77" s="19">
        <v>66515263</v>
      </c>
      <c r="E77" s="20">
        <v>66515263</v>
      </c>
      <c r="F77" s="20">
        <v>5179957</v>
      </c>
      <c r="G77" s="20">
        <v>5672783</v>
      </c>
      <c r="H77" s="20">
        <v>7843309</v>
      </c>
      <c r="I77" s="20">
        <v>18696049</v>
      </c>
      <c r="J77" s="20">
        <v>6960644</v>
      </c>
      <c r="K77" s="20">
        <v>5827826</v>
      </c>
      <c r="L77" s="20">
        <v>5534798</v>
      </c>
      <c r="M77" s="20">
        <v>18323268</v>
      </c>
      <c r="N77" s="20"/>
      <c r="O77" s="20"/>
      <c r="P77" s="20"/>
      <c r="Q77" s="20"/>
      <c r="R77" s="20"/>
      <c r="S77" s="20"/>
      <c r="T77" s="20"/>
      <c r="U77" s="20"/>
      <c r="V77" s="20">
        <v>37019317</v>
      </c>
      <c r="W77" s="20">
        <v>34537403</v>
      </c>
      <c r="X77" s="20"/>
      <c r="Y77" s="19"/>
      <c r="Z77" s="22">
        <v>66515263</v>
      </c>
    </row>
    <row r="78" spans="1:26" ht="13.5" hidden="1">
      <c r="A78" s="37" t="s">
        <v>32</v>
      </c>
      <c r="B78" s="18">
        <v>237557558</v>
      </c>
      <c r="C78" s="18"/>
      <c r="D78" s="19">
        <v>246679161</v>
      </c>
      <c r="E78" s="20">
        <v>246679161</v>
      </c>
      <c r="F78" s="20">
        <v>18226628</v>
      </c>
      <c r="G78" s="20">
        <v>18851875</v>
      </c>
      <c r="H78" s="20">
        <v>20782913</v>
      </c>
      <c r="I78" s="20">
        <v>57861416</v>
      </c>
      <c r="J78" s="20">
        <v>19234882</v>
      </c>
      <c r="K78" s="20">
        <v>20039070</v>
      </c>
      <c r="L78" s="20">
        <v>18985393</v>
      </c>
      <c r="M78" s="20">
        <v>58259345</v>
      </c>
      <c r="N78" s="20"/>
      <c r="O78" s="20"/>
      <c r="P78" s="20"/>
      <c r="Q78" s="20"/>
      <c r="R78" s="20"/>
      <c r="S78" s="20"/>
      <c r="T78" s="20"/>
      <c r="U78" s="20"/>
      <c r="V78" s="20">
        <v>116120761</v>
      </c>
      <c r="W78" s="20">
        <v>136273182</v>
      </c>
      <c r="X78" s="20"/>
      <c r="Y78" s="19"/>
      <c r="Z78" s="22">
        <v>246679161</v>
      </c>
    </row>
    <row r="79" spans="1:26" ht="13.5" hidden="1">
      <c r="A79" s="38" t="s">
        <v>113</v>
      </c>
      <c r="B79" s="18">
        <v>165038787</v>
      </c>
      <c r="C79" s="18"/>
      <c r="D79" s="19">
        <v>172161977</v>
      </c>
      <c r="E79" s="20">
        <v>172161977</v>
      </c>
      <c r="F79" s="20">
        <v>12054436</v>
      </c>
      <c r="G79" s="20">
        <v>12655009</v>
      </c>
      <c r="H79" s="20">
        <v>14038698</v>
      </c>
      <c r="I79" s="20">
        <v>38748143</v>
      </c>
      <c r="J79" s="20">
        <v>13158083</v>
      </c>
      <c r="K79" s="20">
        <v>13533098</v>
      </c>
      <c r="L79" s="20">
        <v>11915266</v>
      </c>
      <c r="M79" s="20">
        <v>38606447</v>
      </c>
      <c r="N79" s="20"/>
      <c r="O79" s="20"/>
      <c r="P79" s="20"/>
      <c r="Q79" s="20"/>
      <c r="R79" s="20"/>
      <c r="S79" s="20"/>
      <c r="T79" s="20"/>
      <c r="U79" s="20"/>
      <c r="V79" s="20">
        <v>77354590</v>
      </c>
      <c r="W79" s="20">
        <v>93537790</v>
      </c>
      <c r="X79" s="20"/>
      <c r="Y79" s="19"/>
      <c r="Z79" s="22">
        <v>172161977</v>
      </c>
    </row>
    <row r="80" spans="1:26" ht="13.5" hidden="1">
      <c r="A80" s="38" t="s">
        <v>114</v>
      </c>
      <c r="B80" s="18">
        <v>31061435</v>
      </c>
      <c r="C80" s="18"/>
      <c r="D80" s="19">
        <v>32057384</v>
      </c>
      <c r="E80" s="20">
        <v>32057384</v>
      </c>
      <c r="F80" s="20">
        <v>2314543</v>
      </c>
      <c r="G80" s="20">
        <v>2049744</v>
      </c>
      <c r="H80" s="20">
        <v>2152714</v>
      </c>
      <c r="I80" s="20">
        <v>6517001</v>
      </c>
      <c r="J80" s="20">
        <v>2008146</v>
      </c>
      <c r="K80" s="20">
        <v>2234718</v>
      </c>
      <c r="L80" s="20">
        <v>2975770</v>
      </c>
      <c r="M80" s="20">
        <v>7218634</v>
      </c>
      <c r="N80" s="20"/>
      <c r="O80" s="20"/>
      <c r="P80" s="20"/>
      <c r="Q80" s="20"/>
      <c r="R80" s="20"/>
      <c r="S80" s="20"/>
      <c r="T80" s="20"/>
      <c r="U80" s="20"/>
      <c r="V80" s="20">
        <v>13735635</v>
      </c>
      <c r="W80" s="20">
        <v>20606543</v>
      </c>
      <c r="X80" s="20"/>
      <c r="Y80" s="19"/>
      <c r="Z80" s="22">
        <v>32057384</v>
      </c>
    </row>
    <row r="81" spans="1:26" ht="13.5" hidden="1">
      <c r="A81" s="38" t="s">
        <v>115</v>
      </c>
      <c r="B81" s="18">
        <v>22979362</v>
      </c>
      <c r="C81" s="18"/>
      <c r="D81" s="19">
        <v>23941933</v>
      </c>
      <c r="E81" s="20">
        <v>23941933</v>
      </c>
      <c r="F81" s="20">
        <v>2065687</v>
      </c>
      <c r="G81" s="20">
        <v>2324064</v>
      </c>
      <c r="H81" s="20">
        <v>2826800</v>
      </c>
      <c r="I81" s="20">
        <v>7216551</v>
      </c>
      <c r="J81" s="20">
        <v>2264270</v>
      </c>
      <c r="K81" s="20">
        <v>2393492</v>
      </c>
      <c r="L81" s="20">
        <v>2271460</v>
      </c>
      <c r="M81" s="20">
        <v>6929222</v>
      </c>
      <c r="N81" s="20"/>
      <c r="O81" s="20"/>
      <c r="P81" s="20"/>
      <c r="Q81" s="20"/>
      <c r="R81" s="20"/>
      <c r="S81" s="20"/>
      <c r="T81" s="20"/>
      <c r="U81" s="20"/>
      <c r="V81" s="20">
        <v>14145773</v>
      </c>
      <c r="W81" s="20">
        <v>12491570</v>
      </c>
      <c r="X81" s="20"/>
      <c r="Y81" s="19"/>
      <c r="Z81" s="22">
        <v>23941933</v>
      </c>
    </row>
    <row r="82" spans="1:26" ht="13.5" hidden="1">
      <c r="A82" s="38" t="s">
        <v>116</v>
      </c>
      <c r="B82" s="18">
        <v>18477974</v>
      </c>
      <c r="C82" s="18"/>
      <c r="D82" s="19">
        <v>18517867</v>
      </c>
      <c r="E82" s="20">
        <v>18517867</v>
      </c>
      <c r="F82" s="20">
        <v>1761907</v>
      </c>
      <c r="G82" s="20">
        <v>1791470</v>
      </c>
      <c r="H82" s="20">
        <v>1734300</v>
      </c>
      <c r="I82" s="20">
        <v>5287677</v>
      </c>
      <c r="J82" s="20">
        <v>1775595</v>
      </c>
      <c r="K82" s="20">
        <v>1845669</v>
      </c>
      <c r="L82" s="20">
        <v>1795283</v>
      </c>
      <c r="M82" s="20">
        <v>5416547</v>
      </c>
      <c r="N82" s="20"/>
      <c r="O82" s="20"/>
      <c r="P82" s="20"/>
      <c r="Q82" s="20"/>
      <c r="R82" s="20"/>
      <c r="S82" s="20"/>
      <c r="T82" s="20"/>
      <c r="U82" s="20"/>
      <c r="V82" s="20">
        <v>10704224</v>
      </c>
      <c r="W82" s="20">
        <v>9637279</v>
      </c>
      <c r="X82" s="20"/>
      <c r="Y82" s="19"/>
      <c r="Z82" s="22">
        <v>18517867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30055</v>
      </c>
      <c r="G83" s="20">
        <v>31588</v>
      </c>
      <c r="H83" s="20">
        <v>30401</v>
      </c>
      <c r="I83" s="20">
        <v>92044</v>
      </c>
      <c r="J83" s="20">
        <v>28788</v>
      </c>
      <c r="K83" s="20">
        <v>32093</v>
      </c>
      <c r="L83" s="20">
        <v>27614</v>
      </c>
      <c r="M83" s="20">
        <v>88495</v>
      </c>
      <c r="N83" s="20"/>
      <c r="O83" s="20"/>
      <c r="P83" s="20"/>
      <c r="Q83" s="20"/>
      <c r="R83" s="20"/>
      <c r="S83" s="20"/>
      <c r="T83" s="20"/>
      <c r="U83" s="20"/>
      <c r="V83" s="20">
        <v>180539</v>
      </c>
      <c r="W83" s="20"/>
      <c r="X83" s="20"/>
      <c r="Y83" s="19"/>
      <c r="Z83" s="22"/>
    </row>
    <row r="84" spans="1:26" ht="13.5" hidden="1">
      <c r="A84" s="39" t="s">
        <v>118</v>
      </c>
      <c r="B84" s="27">
        <v>1455488</v>
      </c>
      <c r="C84" s="27"/>
      <c r="D84" s="28">
        <v>1229658</v>
      </c>
      <c r="E84" s="29">
        <v>1229658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580321</v>
      </c>
      <c r="X84" s="29"/>
      <c r="Y84" s="28"/>
      <c r="Z84" s="30">
        <v>1229658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88808087</v>
      </c>
      <c r="C6" s="18">
        <v>0</v>
      </c>
      <c r="D6" s="63">
        <v>96510510</v>
      </c>
      <c r="E6" s="64">
        <v>96510510</v>
      </c>
      <c r="F6" s="64">
        <v>3103230</v>
      </c>
      <c r="G6" s="64">
        <v>6898670</v>
      </c>
      <c r="H6" s="64">
        <v>6414901</v>
      </c>
      <c r="I6" s="64">
        <v>16416801</v>
      </c>
      <c r="J6" s="64">
        <v>6028062</v>
      </c>
      <c r="K6" s="64">
        <v>7651778</v>
      </c>
      <c r="L6" s="64">
        <v>7376787</v>
      </c>
      <c r="M6" s="64">
        <v>21056627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37473428</v>
      </c>
      <c r="W6" s="64">
        <v>48255255</v>
      </c>
      <c r="X6" s="64">
        <v>-10781827</v>
      </c>
      <c r="Y6" s="65">
        <v>-22.34</v>
      </c>
      <c r="Z6" s="66">
        <v>96510510</v>
      </c>
    </row>
    <row r="7" spans="1:26" ht="13.5">
      <c r="A7" s="62" t="s">
        <v>33</v>
      </c>
      <c r="B7" s="18">
        <v>8898704</v>
      </c>
      <c r="C7" s="18">
        <v>0</v>
      </c>
      <c r="D7" s="63">
        <v>8000000</v>
      </c>
      <c r="E7" s="64">
        <v>8000000</v>
      </c>
      <c r="F7" s="64">
        <v>-10146</v>
      </c>
      <c r="G7" s="64">
        <v>32819</v>
      </c>
      <c r="H7" s="64">
        <v>309373</v>
      </c>
      <c r="I7" s="64">
        <v>332046</v>
      </c>
      <c r="J7" s="64">
        <v>340560</v>
      </c>
      <c r="K7" s="64">
        <v>997705</v>
      </c>
      <c r="L7" s="64">
        <v>0</v>
      </c>
      <c r="M7" s="64">
        <v>1338265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1670311</v>
      </c>
      <c r="W7" s="64">
        <v>4000000</v>
      </c>
      <c r="X7" s="64">
        <v>-2329689</v>
      </c>
      <c r="Y7" s="65">
        <v>-58.24</v>
      </c>
      <c r="Z7" s="66">
        <v>8000000</v>
      </c>
    </row>
    <row r="8" spans="1:26" ht="13.5">
      <c r="A8" s="62" t="s">
        <v>34</v>
      </c>
      <c r="B8" s="18">
        <v>82061756</v>
      </c>
      <c r="C8" s="18">
        <v>0</v>
      </c>
      <c r="D8" s="63">
        <v>76281000</v>
      </c>
      <c r="E8" s="64">
        <v>76281000</v>
      </c>
      <c r="F8" s="64">
        <v>30261000</v>
      </c>
      <c r="G8" s="64">
        <v>34681</v>
      </c>
      <c r="H8" s="64">
        <v>0</v>
      </c>
      <c r="I8" s="64">
        <v>30295681</v>
      </c>
      <c r="J8" s="64">
        <v>0</v>
      </c>
      <c r="K8" s="64">
        <v>118410</v>
      </c>
      <c r="L8" s="64">
        <v>23356662</v>
      </c>
      <c r="M8" s="64">
        <v>23475072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53770753</v>
      </c>
      <c r="W8" s="64">
        <v>38140500</v>
      </c>
      <c r="X8" s="64">
        <v>15630253</v>
      </c>
      <c r="Y8" s="65">
        <v>40.98</v>
      </c>
      <c r="Z8" s="66">
        <v>76281000</v>
      </c>
    </row>
    <row r="9" spans="1:26" ht="13.5">
      <c r="A9" s="62" t="s">
        <v>35</v>
      </c>
      <c r="B9" s="18">
        <v>81492049</v>
      </c>
      <c r="C9" s="18">
        <v>0</v>
      </c>
      <c r="D9" s="63">
        <v>89634920</v>
      </c>
      <c r="E9" s="64">
        <v>89634920</v>
      </c>
      <c r="F9" s="64">
        <v>949414</v>
      </c>
      <c r="G9" s="64">
        <v>21349221</v>
      </c>
      <c r="H9" s="64">
        <v>825865</v>
      </c>
      <c r="I9" s="64">
        <v>23124500</v>
      </c>
      <c r="J9" s="64">
        <v>8765789</v>
      </c>
      <c r="K9" s="64">
        <v>10875933</v>
      </c>
      <c r="L9" s="64">
        <v>11023975</v>
      </c>
      <c r="M9" s="64">
        <v>30665697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53790197</v>
      </c>
      <c r="W9" s="64">
        <v>44817460</v>
      </c>
      <c r="X9" s="64">
        <v>8972737</v>
      </c>
      <c r="Y9" s="65">
        <v>20.02</v>
      </c>
      <c r="Z9" s="66">
        <v>89634920</v>
      </c>
    </row>
    <row r="10" spans="1:26" ht="25.5">
      <c r="A10" s="67" t="s">
        <v>105</v>
      </c>
      <c r="B10" s="68">
        <f>SUM(B5:B9)</f>
        <v>261260596</v>
      </c>
      <c r="C10" s="68">
        <f>SUM(C5:C9)</f>
        <v>0</v>
      </c>
      <c r="D10" s="69">
        <f aca="true" t="shared" si="0" ref="D10:Z10">SUM(D5:D9)</f>
        <v>270426430</v>
      </c>
      <c r="E10" s="70">
        <f t="shared" si="0"/>
        <v>270426430</v>
      </c>
      <c r="F10" s="70">
        <f t="shared" si="0"/>
        <v>34303498</v>
      </c>
      <c r="G10" s="70">
        <f t="shared" si="0"/>
        <v>28315391</v>
      </c>
      <c r="H10" s="70">
        <f t="shared" si="0"/>
        <v>7550139</v>
      </c>
      <c r="I10" s="70">
        <f t="shared" si="0"/>
        <v>70169028</v>
      </c>
      <c r="J10" s="70">
        <f t="shared" si="0"/>
        <v>15134411</v>
      </c>
      <c r="K10" s="70">
        <f t="shared" si="0"/>
        <v>19643826</v>
      </c>
      <c r="L10" s="70">
        <f t="shared" si="0"/>
        <v>41757424</v>
      </c>
      <c r="M10" s="70">
        <f t="shared" si="0"/>
        <v>76535661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146704689</v>
      </c>
      <c r="W10" s="70">
        <f t="shared" si="0"/>
        <v>135213215</v>
      </c>
      <c r="X10" s="70">
        <f t="shared" si="0"/>
        <v>11491474</v>
      </c>
      <c r="Y10" s="71">
        <f>+IF(W10&lt;&gt;0,(X10/W10)*100,0)</f>
        <v>8.498780241265619</v>
      </c>
      <c r="Z10" s="72">
        <f t="shared" si="0"/>
        <v>270426430</v>
      </c>
    </row>
    <row r="11" spans="1:26" ht="13.5">
      <c r="A11" s="62" t="s">
        <v>36</v>
      </c>
      <c r="B11" s="18">
        <v>67151261</v>
      </c>
      <c r="C11" s="18">
        <v>0</v>
      </c>
      <c r="D11" s="63">
        <v>74916010</v>
      </c>
      <c r="E11" s="64">
        <v>74916010</v>
      </c>
      <c r="F11" s="64">
        <v>5993024</v>
      </c>
      <c r="G11" s="64">
        <v>5364656</v>
      </c>
      <c r="H11" s="64">
        <v>5949131</v>
      </c>
      <c r="I11" s="64">
        <v>17306811</v>
      </c>
      <c r="J11" s="64">
        <v>5800485</v>
      </c>
      <c r="K11" s="64">
        <v>7286131</v>
      </c>
      <c r="L11" s="64">
        <v>5807517</v>
      </c>
      <c r="M11" s="64">
        <v>18894133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36200944</v>
      </c>
      <c r="W11" s="64">
        <v>37458005</v>
      </c>
      <c r="X11" s="64">
        <v>-1257061</v>
      </c>
      <c r="Y11" s="65">
        <v>-3.36</v>
      </c>
      <c r="Z11" s="66">
        <v>74916010</v>
      </c>
    </row>
    <row r="12" spans="1:26" ht="13.5">
      <c r="A12" s="62" t="s">
        <v>37</v>
      </c>
      <c r="B12" s="18">
        <v>3951457</v>
      </c>
      <c r="C12" s="18">
        <v>0</v>
      </c>
      <c r="D12" s="63">
        <v>4783820</v>
      </c>
      <c r="E12" s="64">
        <v>4783820</v>
      </c>
      <c r="F12" s="64">
        <v>344838</v>
      </c>
      <c r="G12" s="64">
        <v>344838</v>
      </c>
      <c r="H12" s="64">
        <v>345572</v>
      </c>
      <c r="I12" s="64">
        <v>1035248</v>
      </c>
      <c r="J12" s="64">
        <v>344838</v>
      </c>
      <c r="K12" s="64">
        <v>363295</v>
      </c>
      <c r="L12" s="64">
        <v>344838</v>
      </c>
      <c r="M12" s="64">
        <v>1052971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2088219</v>
      </c>
      <c r="W12" s="64">
        <v>2391910</v>
      </c>
      <c r="X12" s="64">
        <v>-303691</v>
      </c>
      <c r="Y12" s="65">
        <v>-12.7</v>
      </c>
      <c r="Z12" s="66">
        <v>4783820</v>
      </c>
    </row>
    <row r="13" spans="1:26" ht="13.5">
      <c r="A13" s="62" t="s">
        <v>106</v>
      </c>
      <c r="B13" s="18">
        <v>12485462</v>
      </c>
      <c r="C13" s="18">
        <v>0</v>
      </c>
      <c r="D13" s="63">
        <v>24763590</v>
      </c>
      <c r="E13" s="64">
        <v>24763590</v>
      </c>
      <c r="F13" s="64">
        <v>0</v>
      </c>
      <c r="G13" s="64">
        <v>1041597</v>
      </c>
      <c r="H13" s="64">
        <v>2042898</v>
      </c>
      <c r="I13" s="64">
        <v>3084495</v>
      </c>
      <c r="J13" s="64">
        <v>1037425</v>
      </c>
      <c r="K13" s="64">
        <v>1000807</v>
      </c>
      <c r="L13" s="64">
        <v>1031643</v>
      </c>
      <c r="M13" s="64">
        <v>3069875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6154370</v>
      </c>
      <c r="W13" s="64">
        <v>12381795</v>
      </c>
      <c r="X13" s="64">
        <v>-6227425</v>
      </c>
      <c r="Y13" s="65">
        <v>-50.3</v>
      </c>
      <c r="Z13" s="66">
        <v>24763590</v>
      </c>
    </row>
    <row r="14" spans="1:26" ht="13.5">
      <c r="A14" s="62" t="s">
        <v>38</v>
      </c>
      <c r="B14" s="18">
        <v>10793408</v>
      </c>
      <c r="C14" s="18">
        <v>0</v>
      </c>
      <c r="D14" s="63">
        <v>12930380</v>
      </c>
      <c r="E14" s="64">
        <v>12930380</v>
      </c>
      <c r="F14" s="64">
        <v>1650123</v>
      </c>
      <c r="G14" s="64">
        <v>-12469</v>
      </c>
      <c r="H14" s="64">
        <v>0</v>
      </c>
      <c r="I14" s="64">
        <v>1637654</v>
      </c>
      <c r="J14" s="64">
        <v>0</v>
      </c>
      <c r="K14" s="64">
        <v>0</v>
      </c>
      <c r="L14" s="64">
        <v>4470454</v>
      </c>
      <c r="M14" s="64">
        <v>4470454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6108108</v>
      </c>
      <c r="W14" s="64">
        <v>6465190</v>
      </c>
      <c r="X14" s="64">
        <v>-357082</v>
      </c>
      <c r="Y14" s="65">
        <v>-5.52</v>
      </c>
      <c r="Z14" s="66">
        <v>12930380</v>
      </c>
    </row>
    <row r="15" spans="1:26" ht="13.5">
      <c r="A15" s="62" t="s">
        <v>39</v>
      </c>
      <c r="B15" s="18">
        <v>21351548</v>
      </c>
      <c r="C15" s="18">
        <v>0</v>
      </c>
      <c r="D15" s="63">
        <v>88061470</v>
      </c>
      <c r="E15" s="64">
        <v>88061470</v>
      </c>
      <c r="F15" s="64">
        <v>-142754</v>
      </c>
      <c r="G15" s="64">
        <v>712636</v>
      </c>
      <c r="H15" s="64">
        <v>6078681</v>
      </c>
      <c r="I15" s="64">
        <v>6648563</v>
      </c>
      <c r="J15" s="64">
        <v>1496382</v>
      </c>
      <c r="K15" s="64">
        <v>5317998</v>
      </c>
      <c r="L15" s="64">
        <v>3439536</v>
      </c>
      <c r="M15" s="64">
        <v>10253916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16902479</v>
      </c>
      <c r="W15" s="64">
        <v>44030735</v>
      </c>
      <c r="X15" s="64">
        <v>-27128256</v>
      </c>
      <c r="Y15" s="65">
        <v>-61.61</v>
      </c>
      <c r="Z15" s="66">
        <v>88061470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136561488</v>
      </c>
      <c r="C17" s="18">
        <v>0</v>
      </c>
      <c r="D17" s="63">
        <v>64350290</v>
      </c>
      <c r="E17" s="64">
        <v>64350290</v>
      </c>
      <c r="F17" s="64">
        <v>11846701</v>
      </c>
      <c r="G17" s="64">
        <v>9115252</v>
      </c>
      <c r="H17" s="64">
        <v>6909094</v>
      </c>
      <c r="I17" s="64">
        <v>27871047</v>
      </c>
      <c r="J17" s="64">
        <v>15165131</v>
      </c>
      <c r="K17" s="64">
        <v>5532432</v>
      </c>
      <c r="L17" s="64">
        <v>5993587</v>
      </c>
      <c r="M17" s="64">
        <v>26691150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54562197</v>
      </c>
      <c r="W17" s="64">
        <v>32175145</v>
      </c>
      <c r="X17" s="64">
        <v>22387052</v>
      </c>
      <c r="Y17" s="65">
        <v>69.58</v>
      </c>
      <c r="Z17" s="66">
        <v>64350290</v>
      </c>
    </row>
    <row r="18" spans="1:26" ht="13.5">
      <c r="A18" s="74" t="s">
        <v>42</v>
      </c>
      <c r="B18" s="75">
        <f>SUM(B11:B17)</f>
        <v>252294624</v>
      </c>
      <c r="C18" s="75">
        <f>SUM(C11:C17)</f>
        <v>0</v>
      </c>
      <c r="D18" s="76">
        <f aca="true" t="shared" si="1" ref="D18:Z18">SUM(D11:D17)</f>
        <v>269805560</v>
      </c>
      <c r="E18" s="77">
        <f t="shared" si="1"/>
        <v>269805560</v>
      </c>
      <c r="F18" s="77">
        <f t="shared" si="1"/>
        <v>19691932</v>
      </c>
      <c r="G18" s="77">
        <f t="shared" si="1"/>
        <v>16566510</v>
      </c>
      <c r="H18" s="77">
        <f t="shared" si="1"/>
        <v>21325376</v>
      </c>
      <c r="I18" s="77">
        <f t="shared" si="1"/>
        <v>57583818</v>
      </c>
      <c r="J18" s="77">
        <f t="shared" si="1"/>
        <v>23844261</v>
      </c>
      <c r="K18" s="77">
        <f t="shared" si="1"/>
        <v>19500663</v>
      </c>
      <c r="L18" s="77">
        <f t="shared" si="1"/>
        <v>21087575</v>
      </c>
      <c r="M18" s="77">
        <f t="shared" si="1"/>
        <v>64432499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122016317</v>
      </c>
      <c r="W18" s="77">
        <f t="shared" si="1"/>
        <v>134902780</v>
      </c>
      <c r="X18" s="77">
        <f t="shared" si="1"/>
        <v>-12886463</v>
      </c>
      <c r="Y18" s="71">
        <f>+IF(W18&lt;&gt;0,(X18/W18)*100,0)</f>
        <v>-9.552407296573131</v>
      </c>
      <c r="Z18" s="78">
        <f t="shared" si="1"/>
        <v>269805560</v>
      </c>
    </row>
    <row r="19" spans="1:26" ht="13.5">
      <c r="A19" s="74" t="s">
        <v>43</v>
      </c>
      <c r="B19" s="79">
        <f>+B10-B18</f>
        <v>8965972</v>
      </c>
      <c r="C19" s="79">
        <f>+C10-C18</f>
        <v>0</v>
      </c>
      <c r="D19" s="80">
        <f aca="true" t="shared" si="2" ref="D19:Z19">+D10-D18</f>
        <v>620870</v>
      </c>
      <c r="E19" s="81">
        <f t="shared" si="2"/>
        <v>620870</v>
      </c>
      <c r="F19" s="81">
        <f t="shared" si="2"/>
        <v>14611566</v>
      </c>
      <c r="G19" s="81">
        <f t="shared" si="2"/>
        <v>11748881</v>
      </c>
      <c r="H19" s="81">
        <f t="shared" si="2"/>
        <v>-13775237</v>
      </c>
      <c r="I19" s="81">
        <f t="shared" si="2"/>
        <v>12585210</v>
      </c>
      <c r="J19" s="81">
        <f t="shared" si="2"/>
        <v>-8709850</v>
      </c>
      <c r="K19" s="81">
        <f t="shared" si="2"/>
        <v>143163</v>
      </c>
      <c r="L19" s="81">
        <f t="shared" si="2"/>
        <v>20669849</v>
      </c>
      <c r="M19" s="81">
        <f t="shared" si="2"/>
        <v>12103162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24688372</v>
      </c>
      <c r="W19" s="81">
        <f>IF(E10=E18,0,W10-W18)</f>
        <v>310435</v>
      </c>
      <c r="X19" s="81">
        <f t="shared" si="2"/>
        <v>24377937</v>
      </c>
      <c r="Y19" s="82">
        <f>+IF(W19&lt;&gt;0,(X19/W19)*100,0)</f>
        <v>7852.831349557879</v>
      </c>
      <c r="Z19" s="83">
        <f t="shared" si="2"/>
        <v>620870</v>
      </c>
    </row>
    <row r="20" spans="1:26" ht="13.5">
      <c r="A20" s="62" t="s">
        <v>44</v>
      </c>
      <c r="B20" s="18">
        <v>0</v>
      </c>
      <c r="C20" s="18">
        <v>0</v>
      </c>
      <c r="D20" s="63">
        <v>10000000</v>
      </c>
      <c r="E20" s="64">
        <v>10000000</v>
      </c>
      <c r="F20" s="64">
        <v>0</v>
      </c>
      <c r="G20" s="64">
        <v>0</v>
      </c>
      <c r="H20" s="64">
        <v>0</v>
      </c>
      <c r="I20" s="64">
        <v>0</v>
      </c>
      <c r="J20" s="64">
        <v>1026302</v>
      </c>
      <c r="K20" s="64">
        <v>0</v>
      </c>
      <c r="L20" s="64">
        <v>523338</v>
      </c>
      <c r="M20" s="64">
        <v>1549640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1549640</v>
      </c>
      <c r="W20" s="64">
        <v>5000000</v>
      </c>
      <c r="X20" s="64">
        <v>-3450360</v>
      </c>
      <c r="Y20" s="65">
        <v>-69.01</v>
      </c>
      <c r="Z20" s="66">
        <v>10000000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8965972</v>
      </c>
      <c r="C22" s="90">
        <f>SUM(C19:C21)</f>
        <v>0</v>
      </c>
      <c r="D22" s="91">
        <f aca="true" t="shared" si="3" ref="D22:Z22">SUM(D19:D21)</f>
        <v>10620870</v>
      </c>
      <c r="E22" s="92">
        <f t="shared" si="3"/>
        <v>10620870</v>
      </c>
      <c r="F22" s="92">
        <f t="shared" si="3"/>
        <v>14611566</v>
      </c>
      <c r="G22" s="92">
        <f t="shared" si="3"/>
        <v>11748881</v>
      </c>
      <c r="H22" s="92">
        <f t="shared" si="3"/>
        <v>-13775237</v>
      </c>
      <c r="I22" s="92">
        <f t="shared" si="3"/>
        <v>12585210</v>
      </c>
      <c r="J22" s="92">
        <f t="shared" si="3"/>
        <v>-7683548</v>
      </c>
      <c r="K22" s="92">
        <f t="shared" si="3"/>
        <v>143163</v>
      </c>
      <c r="L22" s="92">
        <f t="shared" si="3"/>
        <v>21193187</v>
      </c>
      <c r="M22" s="92">
        <f t="shared" si="3"/>
        <v>13652802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26238012</v>
      </c>
      <c r="W22" s="92">
        <f t="shared" si="3"/>
        <v>5310435</v>
      </c>
      <c r="X22" s="92">
        <f t="shared" si="3"/>
        <v>20927577</v>
      </c>
      <c r="Y22" s="93">
        <f>+IF(W22&lt;&gt;0,(X22/W22)*100,0)</f>
        <v>394.08404396250023</v>
      </c>
      <c r="Z22" s="94">
        <f t="shared" si="3"/>
        <v>10620870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8965972</v>
      </c>
      <c r="C24" s="79">
        <f>SUM(C22:C23)</f>
        <v>0</v>
      </c>
      <c r="D24" s="80">
        <f aca="true" t="shared" si="4" ref="D24:Z24">SUM(D22:D23)</f>
        <v>10620870</v>
      </c>
      <c r="E24" s="81">
        <f t="shared" si="4"/>
        <v>10620870</v>
      </c>
      <c r="F24" s="81">
        <f t="shared" si="4"/>
        <v>14611566</v>
      </c>
      <c r="G24" s="81">
        <f t="shared" si="4"/>
        <v>11748881</v>
      </c>
      <c r="H24" s="81">
        <f t="shared" si="4"/>
        <v>-13775237</v>
      </c>
      <c r="I24" s="81">
        <f t="shared" si="4"/>
        <v>12585210</v>
      </c>
      <c r="J24" s="81">
        <f t="shared" si="4"/>
        <v>-7683548</v>
      </c>
      <c r="K24" s="81">
        <f t="shared" si="4"/>
        <v>143163</v>
      </c>
      <c r="L24" s="81">
        <f t="shared" si="4"/>
        <v>21193187</v>
      </c>
      <c r="M24" s="81">
        <f t="shared" si="4"/>
        <v>13652802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26238012</v>
      </c>
      <c r="W24" s="81">
        <f t="shared" si="4"/>
        <v>5310435</v>
      </c>
      <c r="X24" s="81">
        <f t="shared" si="4"/>
        <v>20927577</v>
      </c>
      <c r="Y24" s="82">
        <f>+IF(W24&lt;&gt;0,(X24/W24)*100,0)</f>
        <v>394.08404396250023</v>
      </c>
      <c r="Z24" s="83">
        <f t="shared" si="4"/>
        <v>10620870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36267506</v>
      </c>
      <c r="C27" s="21">
        <v>0</v>
      </c>
      <c r="D27" s="103">
        <v>16300000</v>
      </c>
      <c r="E27" s="104">
        <v>16300000</v>
      </c>
      <c r="F27" s="104">
        <v>182129</v>
      </c>
      <c r="G27" s="104">
        <v>423091</v>
      </c>
      <c r="H27" s="104">
        <v>0</v>
      </c>
      <c r="I27" s="104">
        <v>605220</v>
      </c>
      <c r="J27" s="104">
        <v>1446391</v>
      </c>
      <c r="K27" s="104">
        <v>492893</v>
      </c>
      <c r="L27" s="104">
        <v>512690</v>
      </c>
      <c r="M27" s="104">
        <v>2451974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3057194</v>
      </c>
      <c r="W27" s="104">
        <v>8150000</v>
      </c>
      <c r="X27" s="104">
        <v>-5092806</v>
      </c>
      <c r="Y27" s="105">
        <v>-62.49</v>
      </c>
      <c r="Z27" s="106">
        <v>16300000</v>
      </c>
    </row>
    <row r="28" spans="1:26" ht="13.5">
      <c r="A28" s="107" t="s">
        <v>44</v>
      </c>
      <c r="B28" s="18">
        <v>6420683</v>
      </c>
      <c r="C28" s="18">
        <v>0</v>
      </c>
      <c r="D28" s="63">
        <v>10000000</v>
      </c>
      <c r="E28" s="64">
        <v>10000000</v>
      </c>
      <c r="F28" s="64">
        <v>174156</v>
      </c>
      <c r="G28" s="64">
        <v>204099</v>
      </c>
      <c r="H28" s="64">
        <v>0</v>
      </c>
      <c r="I28" s="64">
        <v>378255</v>
      </c>
      <c r="J28" s="64">
        <v>648047</v>
      </c>
      <c r="K28" s="64">
        <v>211383</v>
      </c>
      <c r="L28" s="64">
        <v>311955</v>
      </c>
      <c r="M28" s="64">
        <v>1171385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1549640</v>
      </c>
      <c r="W28" s="64">
        <v>5000000</v>
      </c>
      <c r="X28" s="64">
        <v>-3450360</v>
      </c>
      <c r="Y28" s="65">
        <v>-69.01</v>
      </c>
      <c r="Z28" s="66">
        <v>10000000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24451988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169465</v>
      </c>
      <c r="M30" s="64">
        <v>169465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169465</v>
      </c>
      <c r="W30" s="64">
        <v>0</v>
      </c>
      <c r="X30" s="64">
        <v>169465</v>
      </c>
      <c r="Y30" s="65">
        <v>0</v>
      </c>
      <c r="Z30" s="66">
        <v>0</v>
      </c>
    </row>
    <row r="31" spans="1:26" ht="13.5">
      <c r="A31" s="62" t="s">
        <v>49</v>
      </c>
      <c r="B31" s="18">
        <v>5394835</v>
      </c>
      <c r="C31" s="18">
        <v>0</v>
      </c>
      <c r="D31" s="63">
        <v>6300000</v>
      </c>
      <c r="E31" s="64">
        <v>6300000</v>
      </c>
      <c r="F31" s="64">
        <v>7973</v>
      </c>
      <c r="G31" s="64">
        <v>218992</v>
      </c>
      <c r="H31" s="64">
        <v>0</v>
      </c>
      <c r="I31" s="64">
        <v>226965</v>
      </c>
      <c r="J31" s="64">
        <v>798344</v>
      </c>
      <c r="K31" s="64">
        <v>281510</v>
      </c>
      <c r="L31" s="64">
        <v>31270</v>
      </c>
      <c r="M31" s="64">
        <v>1111124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1338089</v>
      </c>
      <c r="W31" s="64">
        <v>3150000</v>
      </c>
      <c r="X31" s="64">
        <v>-1811911</v>
      </c>
      <c r="Y31" s="65">
        <v>-57.52</v>
      </c>
      <c r="Z31" s="66">
        <v>6300000</v>
      </c>
    </row>
    <row r="32" spans="1:26" ht="13.5">
      <c r="A32" s="74" t="s">
        <v>50</v>
      </c>
      <c r="B32" s="21">
        <f>SUM(B28:B31)</f>
        <v>36267506</v>
      </c>
      <c r="C32" s="21">
        <f>SUM(C28:C31)</f>
        <v>0</v>
      </c>
      <c r="D32" s="103">
        <f aca="true" t="shared" si="5" ref="D32:Z32">SUM(D28:D31)</f>
        <v>16300000</v>
      </c>
      <c r="E32" s="104">
        <f t="shared" si="5"/>
        <v>16300000</v>
      </c>
      <c r="F32" s="104">
        <f t="shared" si="5"/>
        <v>182129</v>
      </c>
      <c r="G32" s="104">
        <f t="shared" si="5"/>
        <v>423091</v>
      </c>
      <c r="H32" s="104">
        <f t="shared" si="5"/>
        <v>0</v>
      </c>
      <c r="I32" s="104">
        <f t="shared" si="5"/>
        <v>605220</v>
      </c>
      <c r="J32" s="104">
        <f t="shared" si="5"/>
        <v>1446391</v>
      </c>
      <c r="K32" s="104">
        <f t="shared" si="5"/>
        <v>492893</v>
      </c>
      <c r="L32" s="104">
        <f t="shared" si="5"/>
        <v>512690</v>
      </c>
      <c r="M32" s="104">
        <f t="shared" si="5"/>
        <v>2451974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3057194</v>
      </c>
      <c r="W32" s="104">
        <f t="shared" si="5"/>
        <v>8150000</v>
      </c>
      <c r="X32" s="104">
        <f t="shared" si="5"/>
        <v>-5092806</v>
      </c>
      <c r="Y32" s="105">
        <f>+IF(W32&lt;&gt;0,(X32/W32)*100,0)</f>
        <v>-62.488417177914116</v>
      </c>
      <c r="Z32" s="106">
        <f t="shared" si="5"/>
        <v>16300000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178663625</v>
      </c>
      <c r="C35" s="18">
        <v>0</v>
      </c>
      <c r="D35" s="63">
        <v>181394000</v>
      </c>
      <c r="E35" s="64">
        <v>181394000</v>
      </c>
      <c r="F35" s="64">
        <v>189519637</v>
      </c>
      <c r="G35" s="64">
        <v>203226964</v>
      </c>
      <c r="H35" s="64">
        <v>193751956</v>
      </c>
      <c r="I35" s="64">
        <v>193751956</v>
      </c>
      <c r="J35" s="64">
        <v>191385778</v>
      </c>
      <c r="K35" s="64">
        <v>187894012</v>
      </c>
      <c r="L35" s="64">
        <v>198912407</v>
      </c>
      <c r="M35" s="64">
        <v>198912407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198912407</v>
      </c>
      <c r="W35" s="64">
        <v>90697000</v>
      </c>
      <c r="X35" s="64">
        <v>108215407</v>
      </c>
      <c r="Y35" s="65">
        <v>119.32</v>
      </c>
      <c r="Z35" s="66">
        <v>181394000</v>
      </c>
    </row>
    <row r="36" spans="1:26" ht="13.5">
      <c r="A36" s="62" t="s">
        <v>53</v>
      </c>
      <c r="B36" s="18">
        <v>341672355</v>
      </c>
      <c r="C36" s="18">
        <v>0</v>
      </c>
      <c r="D36" s="63">
        <v>486202000</v>
      </c>
      <c r="E36" s="64">
        <v>486202000</v>
      </c>
      <c r="F36" s="64">
        <v>340453538</v>
      </c>
      <c r="G36" s="64">
        <v>340857718</v>
      </c>
      <c r="H36" s="64">
        <v>340123764</v>
      </c>
      <c r="I36" s="64">
        <v>340123764</v>
      </c>
      <c r="J36" s="64">
        <v>339868287</v>
      </c>
      <c r="K36" s="64">
        <v>338857254</v>
      </c>
      <c r="L36" s="64">
        <v>338057184</v>
      </c>
      <c r="M36" s="64">
        <v>338057184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338057184</v>
      </c>
      <c r="W36" s="64">
        <v>243101000</v>
      </c>
      <c r="X36" s="64">
        <v>94956184</v>
      </c>
      <c r="Y36" s="65">
        <v>39.06</v>
      </c>
      <c r="Z36" s="66">
        <v>486202000</v>
      </c>
    </row>
    <row r="37" spans="1:26" ht="13.5">
      <c r="A37" s="62" t="s">
        <v>54</v>
      </c>
      <c r="B37" s="18">
        <v>48170540</v>
      </c>
      <c r="C37" s="18">
        <v>0</v>
      </c>
      <c r="D37" s="63">
        <v>24409000</v>
      </c>
      <c r="E37" s="64">
        <v>24409000</v>
      </c>
      <c r="F37" s="64">
        <v>30053163</v>
      </c>
      <c r="G37" s="64">
        <v>31686114</v>
      </c>
      <c r="H37" s="64">
        <v>34907246</v>
      </c>
      <c r="I37" s="64">
        <v>34907246</v>
      </c>
      <c r="J37" s="64">
        <v>40718897</v>
      </c>
      <c r="K37" s="64">
        <v>39390615</v>
      </c>
      <c r="L37" s="64">
        <v>33646923</v>
      </c>
      <c r="M37" s="64">
        <v>33646923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33646923</v>
      </c>
      <c r="W37" s="64">
        <v>12204500</v>
      </c>
      <c r="X37" s="64">
        <v>21442423</v>
      </c>
      <c r="Y37" s="65">
        <v>175.69</v>
      </c>
      <c r="Z37" s="66">
        <v>24409000</v>
      </c>
    </row>
    <row r="38" spans="1:26" ht="13.5">
      <c r="A38" s="62" t="s">
        <v>55</v>
      </c>
      <c r="B38" s="18">
        <v>169797677</v>
      </c>
      <c r="C38" s="18">
        <v>0</v>
      </c>
      <c r="D38" s="63">
        <v>161002000</v>
      </c>
      <c r="E38" s="64">
        <v>161002000</v>
      </c>
      <c r="F38" s="64">
        <v>184789818</v>
      </c>
      <c r="G38" s="64">
        <v>184305054</v>
      </c>
      <c r="H38" s="64">
        <v>183812332</v>
      </c>
      <c r="I38" s="64">
        <v>183812332</v>
      </c>
      <c r="J38" s="64">
        <v>183340481</v>
      </c>
      <c r="K38" s="64">
        <v>179950075</v>
      </c>
      <c r="L38" s="64">
        <v>174716311</v>
      </c>
      <c r="M38" s="64">
        <v>174716311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174716311</v>
      </c>
      <c r="W38" s="64">
        <v>80501000</v>
      </c>
      <c r="X38" s="64">
        <v>94215311</v>
      </c>
      <c r="Y38" s="65">
        <v>117.04</v>
      </c>
      <c r="Z38" s="66">
        <v>161002000</v>
      </c>
    </row>
    <row r="39" spans="1:26" ht="13.5">
      <c r="A39" s="62" t="s">
        <v>56</v>
      </c>
      <c r="B39" s="18">
        <v>302367763</v>
      </c>
      <c r="C39" s="18">
        <v>0</v>
      </c>
      <c r="D39" s="63">
        <v>482185000</v>
      </c>
      <c r="E39" s="64">
        <v>482185000</v>
      </c>
      <c r="F39" s="64">
        <v>315130194</v>
      </c>
      <c r="G39" s="64">
        <v>328093514</v>
      </c>
      <c r="H39" s="64">
        <v>315156142</v>
      </c>
      <c r="I39" s="64">
        <v>315156142</v>
      </c>
      <c r="J39" s="64">
        <v>307194687</v>
      </c>
      <c r="K39" s="64">
        <v>307410576</v>
      </c>
      <c r="L39" s="64">
        <v>328606357</v>
      </c>
      <c r="M39" s="64">
        <v>328606357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328606357</v>
      </c>
      <c r="W39" s="64">
        <v>241092500</v>
      </c>
      <c r="X39" s="64">
        <v>87513857</v>
      </c>
      <c r="Y39" s="65">
        <v>36.3</v>
      </c>
      <c r="Z39" s="66">
        <v>482185000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51230750</v>
      </c>
      <c r="C42" s="18">
        <v>0</v>
      </c>
      <c r="D42" s="63">
        <v>40584000</v>
      </c>
      <c r="E42" s="64">
        <v>40584000</v>
      </c>
      <c r="F42" s="64">
        <v>-2103310</v>
      </c>
      <c r="G42" s="64">
        <v>1132869</v>
      </c>
      <c r="H42" s="64">
        <v>-63625</v>
      </c>
      <c r="I42" s="64">
        <v>-1034066</v>
      </c>
      <c r="J42" s="64">
        <v>14410087</v>
      </c>
      <c r="K42" s="64">
        <v>-12523823</v>
      </c>
      <c r="L42" s="64">
        <v>6016453</v>
      </c>
      <c r="M42" s="64">
        <v>7902717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6868651</v>
      </c>
      <c r="W42" s="64">
        <v>36248000</v>
      </c>
      <c r="X42" s="64">
        <v>-29379349</v>
      </c>
      <c r="Y42" s="65">
        <v>-81.05</v>
      </c>
      <c r="Z42" s="66">
        <v>40584000</v>
      </c>
    </row>
    <row r="43" spans="1:26" ht="13.5">
      <c r="A43" s="62" t="s">
        <v>59</v>
      </c>
      <c r="B43" s="18">
        <v>-36021837</v>
      </c>
      <c r="C43" s="18">
        <v>0</v>
      </c>
      <c r="D43" s="63">
        <v>-16300000</v>
      </c>
      <c r="E43" s="64">
        <v>-16300000</v>
      </c>
      <c r="F43" s="64">
        <v>-182129</v>
      </c>
      <c r="G43" s="64">
        <v>-423091</v>
      </c>
      <c r="H43" s="64">
        <v>0</v>
      </c>
      <c r="I43" s="64">
        <v>-605220</v>
      </c>
      <c r="J43" s="64">
        <v>-1446391</v>
      </c>
      <c r="K43" s="64">
        <v>-492893</v>
      </c>
      <c r="L43" s="64">
        <v>-512690</v>
      </c>
      <c r="M43" s="64">
        <v>-2451974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-3057194</v>
      </c>
      <c r="W43" s="64">
        <v>-6357000</v>
      </c>
      <c r="X43" s="64">
        <v>3299806</v>
      </c>
      <c r="Y43" s="65">
        <v>-51.91</v>
      </c>
      <c r="Z43" s="66">
        <v>-16300000</v>
      </c>
    </row>
    <row r="44" spans="1:26" ht="13.5">
      <c r="A44" s="62" t="s">
        <v>60</v>
      </c>
      <c r="B44" s="18">
        <v>9787582</v>
      </c>
      <c r="C44" s="18">
        <v>0</v>
      </c>
      <c r="D44" s="63">
        <v>-8861000</v>
      </c>
      <c r="E44" s="64">
        <v>-8861000</v>
      </c>
      <c r="F44" s="64">
        <v>-1262639</v>
      </c>
      <c r="G44" s="64">
        <v>0</v>
      </c>
      <c r="H44" s="64">
        <v>0</v>
      </c>
      <c r="I44" s="64">
        <v>-1262639</v>
      </c>
      <c r="J44" s="64">
        <v>0</v>
      </c>
      <c r="K44" s="64">
        <v>0</v>
      </c>
      <c r="L44" s="64">
        <v>-4523403</v>
      </c>
      <c r="M44" s="64">
        <v>-4523403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-5786042</v>
      </c>
      <c r="W44" s="64">
        <v>-4430500</v>
      </c>
      <c r="X44" s="64">
        <v>-1355542</v>
      </c>
      <c r="Y44" s="65">
        <v>30.6</v>
      </c>
      <c r="Z44" s="66">
        <v>-8861000</v>
      </c>
    </row>
    <row r="45" spans="1:26" ht="13.5">
      <c r="A45" s="74" t="s">
        <v>61</v>
      </c>
      <c r="B45" s="21">
        <v>159236941</v>
      </c>
      <c r="C45" s="21">
        <v>0</v>
      </c>
      <c r="D45" s="103">
        <v>174155000</v>
      </c>
      <c r="E45" s="104">
        <v>174155000</v>
      </c>
      <c r="F45" s="104">
        <v>155688863</v>
      </c>
      <c r="G45" s="104">
        <v>156398641</v>
      </c>
      <c r="H45" s="104">
        <v>156335016</v>
      </c>
      <c r="I45" s="104">
        <v>156335016</v>
      </c>
      <c r="J45" s="104">
        <v>169298712</v>
      </c>
      <c r="K45" s="104">
        <v>156281996</v>
      </c>
      <c r="L45" s="104">
        <v>157262356</v>
      </c>
      <c r="M45" s="104">
        <v>157262356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157262356</v>
      </c>
      <c r="W45" s="104">
        <v>184192500</v>
      </c>
      <c r="X45" s="104">
        <v>-26930144</v>
      </c>
      <c r="Y45" s="105">
        <v>-14.62</v>
      </c>
      <c r="Z45" s="106">
        <v>174155000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8414992</v>
      </c>
      <c r="C49" s="56">
        <v>0</v>
      </c>
      <c r="D49" s="133">
        <v>245832</v>
      </c>
      <c r="E49" s="58">
        <v>46862</v>
      </c>
      <c r="F49" s="58">
        <v>0</v>
      </c>
      <c r="G49" s="58">
        <v>0</v>
      </c>
      <c r="H49" s="58">
        <v>0</v>
      </c>
      <c r="I49" s="58">
        <v>21135</v>
      </c>
      <c r="J49" s="58">
        <v>0</v>
      </c>
      <c r="K49" s="58">
        <v>0</v>
      </c>
      <c r="L49" s="58">
        <v>0</v>
      </c>
      <c r="M49" s="58">
        <v>46731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8775552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32954875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32954875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100.00258002988483</v>
      </c>
      <c r="E58" s="7">
        <f t="shared" si="6"/>
        <v>100.00258002988483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88.94875151892802</v>
      </c>
      <c r="L58" s="7">
        <f t="shared" si="6"/>
        <v>95.7304815199278</v>
      </c>
      <c r="M58" s="7">
        <f t="shared" si="6"/>
        <v>94.50744652003891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96.89274720660799</v>
      </c>
      <c r="W58" s="7">
        <f t="shared" si="6"/>
        <v>78.00393967454944</v>
      </c>
      <c r="X58" s="7">
        <f t="shared" si="6"/>
        <v>0</v>
      </c>
      <c r="Y58" s="7">
        <f t="shared" si="6"/>
        <v>0</v>
      </c>
      <c r="Z58" s="8">
        <f t="shared" si="6"/>
        <v>100.00258002988483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100.00258002988483</v>
      </c>
      <c r="E60" s="13">
        <f t="shared" si="7"/>
        <v>100.00258002988483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88.94875151892802</v>
      </c>
      <c r="L60" s="13">
        <f t="shared" si="7"/>
        <v>100</v>
      </c>
      <c r="M60" s="13">
        <f t="shared" si="7"/>
        <v>95.98408140107149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97.74342235250002</v>
      </c>
      <c r="W60" s="13">
        <f t="shared" si="7"/>
        <v>78.00393967454944</v>
      </c>
      <c r="X60" s="13">
        <f t="shared" si="7"/>
        <v>0</v>
      </c>
      <c r="Y60" s="13">
        <f t="shared" si="7"/>
        <v>0</v>
      </c>
      <c r="Z60" s="14">
        <f t="shared" si="7"/>
        <v>100.00258002988483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101.78511160850105</v>
      </c>
      <c r="C62" s="12">
        <f t="shared" si="7"/>
        <v>0</v>
      </c>
      <c r="D62" s="3">
        <f t="shared" si="7"/>
        <v>100.00258002988483</v>
      </c>
      <c r="E62" s="13">
        <f t="shared" si="7"/>
        <v>100.00258002988483</v>
      </c>
      <c r="F62" s="13">
        <f t="shared" si="7"/>
        <v>100</v>
      </c>
      <c r="G62" s="13">
        <f t="shared" si="7"/>
        <v>103.84392951340793</v>
      </c>
      <c r="H62" s="13">
        <f t="shared" si="7"/>
        <v>100.02850427556338</v>
      </c>
      <c r="I62" s="13">
        <f t="shared" si="7"/>
        <v>101.59157316244472</v>
      </c>
      <c r="J62" s="13">
        <f t="shared" si="7"/>
        <v>100</v>
      </c>
      <c r="K62" s="13">
        <f t="shared" si="7"/>
        <v>88.94875151892802</v>
      </c>
      <c r="L62" s="13">
        <f t="shared" si="7"/>
        <v>100</v>
      </c>
      <c r="M62" s="13">
        <f t="shared" si="7"/>
        <v>95.98408140107149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98.41890243817242</v>
      </c>
      <c r="W62" s="13">
        <f t="shared" si="7"/>
        <v>78.00393967454944</v>
      </c>
      <c r="X62" s="13">
        <f t="shared" si="7"/>
        <v>0</v>
      </c>
      <c r="Y62" s="13">
        <f t="shared" si="7"/>
        <v>0</v>
      </c>
      <c r="Z62" s="14">
        <f t="shared" si="7"/>
        <v>100.00258002988483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88808087</v>
      </c>
      <c r="C67" s="23"/>
      <c r="D67" s="24">
        <v>96510510</v>
      </c>
      <c r="E67" s="25">
        <v>96510510</v>
      </c>
      <c r="F67" s="25">
        <v>3103230</v>
      </c>
      <c r="G67" s="25">
        <v>6898670</v>
      </c>
      <c r="H67" s="25">
        <v>6414901</v>
      </c>
      <c r="I67" s="25">
        <v>16416801</v>
      </c>
      <c r="J67" s="25">
        <v>6028062</v>
      </c>
      <c r="K67" s="25">
        <v>7651778</v>
      </c>
      <c r="L67" s="25">
        <v>7705787</v>
      </c>
      <c r="M67" s="25">
        <v>21385627</v>
      </c>
      <c r="N67" s="25"/>
      <c r="O67" s="25"/>
      <c r="P67" s="25"/>
      <c r="Q67" s="25"/>
      <c r="R67" s="25"/>
      <c r="S67" s="25"/>
      <c r="T67" s="25"/>
      <c r="U67" s="25"/>
      <c r="V67" s="25">
        <v>37802428</v>
      </c>
      <c r="W67" s="25">
        <v>48255255</v>
      </c>
      <c r="X67" s="25"/>
      <c r="Y67" s="24"/>
      <c r="Z67" s="26">
        <v>96510510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88808087</v>
      </c>
      <c r="C69" s="18"/>
      <c r="D69" s="19">
        <v>96510510</v>
      </c>
      <c r="E69" s="20">
        <v>96510510</v>
      </c>
      <c r="F69" s="20">
        <v>3103230</v>
      </c>
      <c r="G69" s="20">
        <v>6898670</v>
      </c>
      <c r="H69" s="20">
        <v>6414901</v>
      </c>
      <c r="I69" s="20">
        <v>16416801</v>
      </c>
      <c r="J69" s="20">
        <v>6028062</v>
      </c>
      <c r="K69" s="20">
        <v>7651778</v>
      </c>
      <c r="L69" s="20">
        <v>7376787</v>
      </c>
      <c r="M69" s="20">
        <v>21056627</v>
      </c>
      <c r="N69" s="20"/>
      <c r="O69" s="20"/>
      <c r="P69" s="20"/>
      <c r="Q69" s="20"/>
      <c r="R69" s="20"/>
      <c r="S69" s="20"/>
      <c r="T69" s="20"/>
      <c r="U69" s="20"/>
      <c r="V69" s="20">
        <v>37473428</v>
      </c>
      <c r="W69" s="20">
        <v>48255255</v>
      </c>
      <c r="X69" s="20"/>
      <c r="Y69" s="19"/>
      <c r="Z69" s="22">
        <v>96510510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87250567</v>
      </c>
      <c r="C71" s="18"/>
      <c r="D71" s="19">
        <v>96510510</v>
      </c>
      <c r="E71" s="20">
        <v>96510510</v>
      </c>
      <c r="F71" s="20">
        <v>3103230</v>
      </c>
      <c r="G71" s="20">
        <v>6643306</v>
      </c>
      <c r="H71" s="20">
        <v>6413073</v>
      </c>
      <c r="I71" s="20">
        <v>16159609</v>
      </c>
      <c r="J71" s="20">
        <v>6028062</v>
      </c>
      <c r="K71" s="20">
        <v>7651778</v>
      </c>
      <c r="L71" s="20">
        <v>7376787</v>
      </c>
      <c r="M71" s="20">
        <v>21056627</v>
      </c>
      <c r="N71" s="20"/>
      <c r="O71" s="20"/>
      <c r="P71" s="20"/>
      <c r="Q71" s="20"/>
      <c r="R71" s="20"/>
      <c r="S71" s="20"/>
      <c r="T71" s="20"/>
      <c r="U71" s="20"/>
      <c r="V71" s="20">
        <v>37216236</v>
      </c>
      <c r="W71" s="20">
        <v>48255255</v>
      </c>
      <c r="X71" s="20"/>
      <c r="Y71" s="19"/>
      <c r="Z71" s="22">
        <v>96510510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1557520</v>
      </c>
      <c r="C74" s="18"/>
      <c r="D74" s="19"/>
      <c r="E74" s="20"/>
      <c r="F74" s="20"/>
      <c r="G74" s="20">
        <v>255364</v>
      </c>
      <c r="H74" s="20">
        <v>1828</v>
      </c>
      <c r="I74" s="20">
        <v>257192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257192</v>
      </c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>
        <v>329000</v>
      </c>
      <c r="M75" s="29">
        <v>329000</v>
      </c>
      <c r="N75" s="29"/>
      <c r="O75" s="29"/>
      <c r="P75" s="29"/>
      <c r="Q75" s="29"/>
      <c r="R75" s="29"/>
      <c r="S75" s="29"/>
      <c r="T75" s="29"/>
      <c r="U75" s="29"/>
      <c r="V75" s="29">
        <v>329000</v>
      </c>
      <c r="W75" s="29"/>
      <c r="X75" s="29"/>
      <c r="Y75" s="28"/>
      <c r="Z75" s="30"/>
    </row>
    <row r="76" spans="1:26" ht="13.5" hidden="1">
      <c r="A76" s="41" t="s">
        <v>120</v>
      </c>
      <c r="B76" s="31">
        <v>88808087</v>
      </c>
      <c r="C76" s="31"/>
      <c r="D76" s="32">
        <v>96513000</v>
      </c>
      <c r="E76" s="33">
        <v>96513000</v>
      </c>
      <c r="F76" s="33">
        <v>3103230</v>
      </c>
      <c r="G76" s="33">
        <v>6898670</v>
      </c>
      <c r="H76" s="33">
        <v>6414901</v>
      </c>
      <c r="I76" s="33">
        <v>16416801</v>
      </c>
      <c r="J76" s="33">
        <v>6028062</v>
      </c>
      <c r="K76" s="33">
        <v>6806161</v>
      </c>
      <c r="L76" s="33">
        <v>7376787</v>
      </c>
      <c r="M76" s="33">
        <v>20211010</v>
      </c>
      <c r="N76" s="33"/>
      <c r="O76" s="33"/>
      <c r="P76" s="33"/>
      <c r="Q76" s="33"/>
      <c r="R76" s="33"/>
      <c r="S76" s="33"/>
      <c r="T76" s="33"/>
      <c r="U76" s="33"/>
      <c r="V76" s="33">
        <v>36627811</v>
      </c>
      <c r="W76" s="33">
        <v>37641000</v>
      </c>
      <c r="X76" s="33"/>
      <c r="Y76" s="32"/>
      <c r="Z76" s="34">
        <v>96513000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88808087</v>
      </c>
      <c r="C78" s="18"/>
      <c r="D78" s="19">
        <v>96513000</v>
      </c>
      <c r="E78" s="20">
        <v>96513000</v>
      </c>
      <c r="F78" s="20">
        <v>3103230</v>
      </c>
      <c r="G78" s="20">
        <v>6898670</v>
      </c>
      <c r="H78" s="20">
        <v>6414901</v>
      </c>
      <c r="I78" s="20">
        <v>16416801</v>
      </c>
      <c r="J78" s="20">
        <v>6028062</v>
      </c>
      <c r="K78" s="20">
        <v>6806161</v>
      </c>
      <c r="L78" s="20">
        <v>7376787</v>
      </c>
      <c r="M78" s="20">
        <v>20211010</v>
      </c>
      <c r="N78" s="20"/>
      <c r="O78" s="20"/>
      <c r="P78" s="20"/>
      <c r="Q78" s="20"/>
      <c r="R78" s="20"/>
      <c r="S78" s="20"/>
      <c r="T78" s="20"/>
      <c r="U78" s="20"/>
      <c r="V78" s="20">
        <v>36627811</v>
      </c>
      <c r="W78" s="20">
        <v>37641000</v>
      </c>
      <c r="X78" s="20"/>
      <c r="Y78" s="19"/>
      <c r="Z78" s="22">
        <v>96513000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88808087</v>
      </c>
      <c r="C80" s="18"/>
      <c r="D80" s="19">
        <v>96513000</v>
      </c>
      <c r="E80" s="20">
        <v>96513000</v>
      </c>
      <c r="F80" s="20">
        <v>3103230</v>
      </c>
      <c r="G80" s="20">
        <v>6898670</v>
      </c>
      <c r="H80" s="20">
        <v>6414901</v>
      </c>
      <c r="I80" s="20">
        <v>16416801</v>
      </c>
      <c r="J80" s="20">
        <v>6028062</v>
      </c>
      <c r="K80" s="20">
        <v>6806161</v>
      </c>
      <c r="L80" s="20">
        <v>7376787</v>
      </c>
      <c r="M80" s="20">
        <v>20211010</v>
      </c>
      <c r="N80" s="20"/>
      <c r="O80" s="20"/>
      <c r="P80" s="20"/>
      <c r="Q80" s="20"/>
      <c r="R80" s="20"/>
      <c r="S80" s="20"/>
      <c r="T80" s="20"/>
      <c r="U80" s="20"/>
      <c r="V80" s="20">
        <v>36627811</v>
      </c>
      <c r="W80" s="20">
        <v>37641000</v>
      </c>
      <c r="X80" s="20"/>
      <c r="Y80" s="19"/>
      <c r="Z80" s="22">
        <v>96513000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45123317</v>
      </c>
      <c r="C5" s="18">
        <v>0</v>
      </c>
      <c r="D5" s="63">
        <v>45033721</v>
      </c>
      <c r="E5" s="64">
        <v>45033721</v>
      </c>
      <c r="F5" s="64">
        <v>51722871</v>
      </c>
      <c r="G5" s="64">
        <v>-1809855</v>
      </c>
      <c r="H5" s="64">
        <v>-1620355</v>
      </c>
      <c r="I5" s="64">
        <v>48292661</v>
      </c>
      <c r="J5" s="64">
        <v>86336</v>
      </c>
      <c r="K5" s="64">
        <v>-28866</v>
      </c>
      <c r="L5" s="64">
        <v>32303</v>
      </c>
      <c r="M5" s="64">
        <v>89773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48382434</v>
      </c>
      <c r="W5" s="64">
        <v>22516861</v>
      </c>
      <c r="X5" s="64">
        <v>25865573</v>
      </c>
      <c r="Y5" s="65">
        <v>114.87</v>
      </c>
      <c r="Z5" s="66">
        <v>45033721</v>
      </c>
    </row>
    <row r="6" spans="1:26" ht="13.5">
      <c r="A6" s="62" t="s">
        <v>32</v>
      </c>
      <c r="B6" s="18">
        <v>208300000</v>
      </c>
      <c r="C6" s="18">
        <v>0</v>
      </c>
      <c r="D6" s="63">
        <v>231826466</v>
      </c>
      <c r="E6" s="64">
        <v>231826466</v>
      </c>
      <c r="F6" s="64">
        <v>20874998</v>
      </c>
      <c r="G6" s="64">
        <v>19039015</v>
      </c>
      <c r="H6" s="64">
        <v>18711598</v>
      </c>
      <c r="I6" s="64">
        <v>58625611</v>
      </c>
      <c r="J6" s="64">
        <v>17091865</v>
      </c>
      <c r="K6" s="64">
        <v>16052234</v>
      </c>
      <c r="L6" s="64">
        <v>15158821</v>
      </c>
      <c r="M6" s="64">
        <v>48302920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106928531</v>
      </c>
      <c r="W6" s="64">
        <v>115913233</v>
      </c>
      <c r="X6" s="64">
        <v>-8984702</v>
      </c>
      <c r="Y6" s="65">
        <v>-7.75</v>
      </c>
      <c r="Z6" s="66">
        <v>231826466</v>
      </c>
    </row>
    <row r="7" spans="1:26" ht="13.5">
      <c r="A7" s="62" t="s">
        <v>33</v>
      </c>
      <c r="B7" s="18">
        <v>2053828</v>
      </c>
      <c r="C7" s="18">
        <v>0</v>
      </c>
      <c r="D7" s="63">
        <v>1857310</v>
      </c>
      <c r="E7" s="64">
        <v>1857310</v>
      </c>
      <c r="F7" s="64">
        <v>7765</v>
      </c>
      <c r="G7" s="64">
        <v>337172</v>
      </c>
      <c r="H7" s="64">
        <v>357140</v>
      </c>
      <c r="I7" s="64">
        <v>702077</v>
      </c>
      <c r="J7" s="64">
        <v>214780</v>
      </c>
      <c r="K7" s="64">
        <v>131426</v>
      </c>
      <c r="L7" s="64">
        <v>63259</v>
      </c>
      <c r="M7" s="64">
        <v>409465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1111542</v>
      </c>
      <c r="W7" s="64">
        <v>928655</v>
      </c>
      <c r="X7" s="64">
        <v>182887</v>
      </c>
      <c r="Y7" s="65">
        <v>19.69</v>
      </c>
      <c r="Z7" s="66">
        <v>1857310</v>
      </c>
    </row>
    <row r="8" spans="1:26" ht="13.5">
      <c r="A8" s="62" t="s">
        <v>34</v>
      </c>
      <c r="B8" s="18">
        <v>72696047</v>
      </c>
      <c r="C8" s="18">
        <v>0</v>
      </c>
      <c r="D8" s="63">
        <v>95595034</v>
      </c>
      <c r="E8" s="64">
        <v>95595034</v>
      </c>
      <c r="F8" s="64">
        <v>4166492</v>
      </c>
      <c r="G8" s="64">
        <v>4186207</v>
      </c>
      <c r="H8" s="64">
        <v>4379008</v>
      </c>
      <c r="I8" s="64">
        <v>12731707</v>
      </c>
      <c r="J8" s="64">
        <v>4671567</v>
      </c>
      <c r="K8" s="64">
        <v>4508073</v>
      </c>
      <c r="L8" s="64">
        <v>4970035</v>
      </c>
      <c r="M8" s="64">
        <v>14149675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26881382</v>
      </c>
      <c r="W8" s="64">
        <v>47797517</v>
      </c>
      <c r="X8" s="64">
        <v>-20916135</v>
      </c>
      <c r="Y8" s="65">
        <v>-43.76</v>
      </c>
      <c r="Z8" s="66">
        <v>95595034</v>
      </c>
    </row>
    <row r="9" spans="1:26" ht="13.5">
      <c r="A9" s="62" t="s">
        <v>35</v>
      </c>
      <c r="B9" s="18">
        <v>25615827</v>
      </c>
      <c r="C9" s="18">
        <v>0</v>
      </c>
      <c r="D9" s="63">
        <v>22994860</v>
      </c>
      <c r="E9" s="64">
        <v>22994860</v>
      </c>
      <c r="F9" s="64">
        <v>1417620</v>
      </c>
      <c r="G9" s="64">
        <v>2181889</v>
      </c>
      <c r="H9" s="64">
        <v>1672510</v>
      </c>
      <c r="I9" s="64">
        <v>5272019</v>
      </c>
      <c r="J9" s="64">
        <v>1785287</v>
      </c>
      <c r="K9" s="64">
        <v>2241111</v>
      </c>
      <c r="L9" s="64">
        <v>1961785</v>
      </c>
      <c r="M9" s="64">
        <v>5988183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11260202</v>
      </c>
      <c r="W9" s="64">
        <v>11497430</v>
      </c>
      <c r="X9" s="64">
        <v>-237228</v>
      </c>
      <c r="Y9" s="65">
        <v>-2.06</v>
      </c>
      <c r="Z9" s="66">
        <v>22994860</v>
      </c>
    </row>
    <row r="10" spans="1:26" ht="25.5">
      <c r="A10" s="67" t="s">
        <v>105</v>
      </c>
      <c r="B10" s="68">
        <f>SUM(B5:B9)</f>
        <v>353789019</v>
      </c>
      <c r="C10" s="68">
        <f>SUM(C5:C9)</f>
        <v>0</v>
      </c>
      <c r="D10" s="69">
        <f aca="true" t="shared" si="0" ref="D10:Z10">SUM(D5:D9)</f>
        <v>397307391</v>
      </c>
      <c r="E10" s="70">
        <f t="shared" si="0"/>
        <v>397307391</v>
      </c>
      <c r="F10" s="70">
        <f t="shared" si="0"/>
        <v>78189746</v>
      </c>
      <c r="G10" s="70">
        <f t="shared" si="0"/>
        <v>23934428</v>
      </c>
      <c r="H10" s="70">
        <f t="shared" si="0"/>
        <v>23499901</v>
      </c>
      <c r="I10" s="70">
        <f t="shared" si="0"/>
        <v>125624075</v>
      </c>
      <c r="J10" s="70">
        <f t="shared" si="0"/>
        <v>23849835</v>
      </c>
      <c r="K10" s="70">
        <f t="shared" si="0"/>
        <v>22903978</v>
      </c>
      <c r="L10" s="70">
        <f t="shared" si="0"/>
        <v>22186203</v>
      </c>
      <c r="M10" s="70">
        <f t="shared" si="0"/>
        <v>68940016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194564091</v>
      </c>
      <c r="W10" s="70">
        <f t="shared" si="0"/>
        <v>198653696</v>
      </c>
      <c r="X10" s="70">
        <f t="shared" si="0"/>
        <v>-4089605</v>
      </c>
      <c r="Y10" s="71">
        <f>+IF(W10&lt;&gt;0,(X10/W10)*100,0)</f>
        <v>-2.0586604137483553</v>
      </c>
      <c r="Z10" s="72">
        <f t="shared" si="0"/>
        <v>397307391</v>
      </c>
    </row>
    <row r="11" spans="1:26" ht="13.5">
      <c r="A11" s="62" t="s">
        <v>36</v>
      </c>
      <c r="B11" s="18">
        <v>96930355</v>
      </c>
      <c r="C11" s="18">
        <v>0</v>
      </c>
      <c r="D11" s="63">
        <v>111918681</v>
      </c>
      <c r="E11" s="64">
        <v>111918681</v>
      </c>
      <c r="F11" s="64">
        <v>8946186</v>
      </c>
      <c r="G11" s="64">
        <v>8717844</v>
      </c>
      <c r="H11" s="64">
        <v>8895207</v>
      </c>
      <c r="I11" s="64">
        <v>26559237</v>
      </c>
      <c r="J11" s="64">
        <v>8983070</v>
      </c>
      <c r="K11" s="64">
        <v>13836534</v>
      </c>
      <c r="L11" s="64">
        <v>7951088</v>
      </c>
      <c r="M11" s="64">
        <v>30770692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57329929</v>
      </c>
      <c r="W11" s="64">
        <v>55959341</v>
      </c>
      <c r="X11" s="64">
        <v>1370588</v>
      </c>
      <c r="Y11" s="65">
        <v>2.45</v>
      </c>
      <c r="Z11" s="66">
        <v>111918681</v>
      </c>
    </row>
    <row r="12" spans="1:26" ht="13.5">
      <c r="A12" s="62" t="s">
        <v>37</v>
      </c>
      <c r="B12" s="18">
        <v>7473325</v>
      </c>
      <c r="C12" s="18">
        <v>0</v>
      </c>
      <c r="D12" s="63">
        <v>8221814</v>
      </c>
      <c r="E12" s="64">
        <v>8221814</v>
      </c>
      <c r="F12" s="64">
        <v>640070</v>
      </c>
      <c r="G12" s="64">
        <v>640070</v>
      </c>
      <c r="H12" s="64">
        <v>714730</v>
      </c>
      <c r="I12" s="64">
        <v>1994870</v>
      </c>
      <c r="J12" s="64">
        <v>640527</v>
      </c>
      <c r="K12" s="64">
        <v>653987</v>
      </c>
      <c r="L12" s="64">
        <v>649992</v>
      </c>
      <c r="M12" s="64">
        <v>1944506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3939376</v>
      </c>
      <c r="W12" s="64">
        <v>4110907</v>
      </c>
      <c r="X12" s="64">
        <v>-171531</v>
      </c>
      <c r="Y12" s="65">
        <v>-4.17</v>
      </c>
      <c r="Z12" s="66">
        <v>8221814</v>
      </c>
    </row>
    <row r="13" spans="1:26" ht="13.5">
      <c r="A13" s="62" t="s">
        <v>106</v>
      </c>
      <c r="B13" s="18">
        <v>15266191</v>
      </c>
      <c r="C13" s="18">
        <v>0</v>
      </c>
      <c r="D13" s="63">
        <v>21454367</v>
      </c>
      <c r="E13" s="64">
        <v>21454367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10727184</v>
      </c>
      <c r="X13" s="64">
        <v>-10727184</v>
      </c>
      <c r="Y13" s="65">
        <v>-100</v>
      </c>
      <c r="Z13" s="66">
        <v>21454367</v>
      </c>
    </row>
    <row r="14" spans="1:26" ht="13.5">
      <c r="A14" s="62" t="s">
        <v>38</v>
      </c>
      <c r="B14" s="18">
        <v>13140978</v>
      </c>
      <c r="C14" s="18">
        <v>0</v>
      </c>
      <c r="D14" s="63">
        <v>13718613</v>
      </c>
      <c r="E14" s="64">
        <v>13718613</v>
      </c>
      <c r="F14" s="64">
        <v>392209</v>
      </c>
      <c r="G14" s="64">
        <v>338178</v>
      </c>
      <c r="H14" s="64">
        <v>2526477</v>
      </c>
      <c r="I14" s="64">
        <v>3256864</v>
      </c>
      <c r="J14" s="64">
        <v>391797</v>
      </c>
      <c r="K14" s="64">
        <v>391797</v>
      </c>
      <c r="L14" s="64">
        <v>490083</v>
      </c>
      <c r="M14" s="64">
        <v>1273677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4530541</v>
      </c>
      <c r="W14" s="64">
        <v>6859307</v>
      </c>
      <c r="X14" s="64">
        <v>-2328766</v>
      </c>
      <c r="Y14" s="65">
        <v>-33.95</v>
      </c>
      <c r="Z14" s="66">
        <v>13718613</v>
      </c>
    </row>
    <row r="15" spans="1:26" ht="13.5">
      <c r="A15" s="62" t="s">
        <v>39</v>
      </c>
      <c r="B15" s="18">
        <v>118180997</v>
      </c>
      <c r="C15" s="18">
        <v>0</v>
      </c>
      <c r="D15" s="63">
        <v>135000000</v>
      </c>
      <c r="E15" s="64">
        <v>135000000</v>
      </c>
      <c r="F15" s="64">
        <v>0</v>
      </c>
      <c r="G15" s="64">
        <v>14981690</v>
      </c>
      <c r="H15" s="64">
        <v>13744612</v>
      </c>
      <c r="I15" s="64">
        <v>28726302</v>
      </c>
      <c r="J15" s="64">
        <v>7959727</v>
      </c>
      <c r="K15" s="64">
        <v>7760154</v>
      </c>
      <c r="L15" s="64">
        <v>7488686</v>
      </c>
      <c r="M15" s="64">
        <v>23208567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51934869</v>
      </c>
      <c r="W15" s="64">
        <v>67500000</v>
      </c>
      <c r="X15" s="64">
        <v>-15565131</v>
      </c>
      <c r="Y15" s="65">
        <v>-23.06</v>
      </c>
      <c r="Z15" s="66">
        <v>135000000</v>
      </c>
    </row>
    <row r="16" spans="1:26" ht="13.5">
      <c r="A16" s="73" t="s">
        <v>40</v>
      </c>
      <c r="B16" s="18">
        <v>767362</v>
      </c>
      <c r="C16" s="18">
        <v>0</v>
      </c>
      <c r="D16" s="63">
        <v>806490</v>
      </c>
      <c r="E16" s="64">
        <v>806490</v>
      </c>
      <c r="F16" s="64">
        <v>1200</v>
      </c>
      <c r="G16" s="64">
        <v>149248</v>
      </c>
      <c r="H16" s="64">
        <v>64750</v>
      </c>
      <c r="I16" s="64">
        <v>215198</v>
      </c>
      <c r="J16" s="64">
        <v>149748</v>
      </c>
      <c r="K16" s="64">
        <v>25263</v>
      </c>
      <c r="L16" s="64">
        <v>20855</v>
      </c>
      <c r="M16" s="64">
        <v>195866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411064</v>
      </c>
      <c r="W16" s="64">
        <v>403245</v>
      </c>
      <c r="X16" s="64">
        <v>7819</v>
      </c>
      <c r="Y16" s="65">
        <v>1.94</v>
      </c>
      <c r="Z16" s="66">
        <v>806490</v>
      </c>
    </row>
    <row r="17" spans="1:26" ht="13.5">
      <c r="A17" s="62" t="s">
        <v>41</v>
      </c>
      <c r="B17" s="18">
        <v>85831586</v>
      </c>
      <c r="C17" s="18">
        <v>0</v>
      </c>
      <c r="D17" s="63">
        <v>108407492</v>
      </c>
      <c r="E17" s="64">
        <v>108407492</v>
      </c>
      <c r="F17" s="64">
        <v>2342879</v>
      </c>
      <c r="G17" s="64">
        <v>-1025755</v>
      </c>
      <c r="H17" s="64">
        <v>8669432</v>
      </c>
      <c r="I17" s="64">
        <v>9986556</v>
      </c>
      <c r="J17" s="64">
        <v>12342811</v>
      </c>
      <c r="K17" s="64">
        <v>6226264</v>
      </c>
      <c r="L17" s="64">
        <v>6662750</v>
      </c>
      <c r="M17" s="64">
        <v>25231825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35218381</v>
      </c>
      <c r="W17" s="64">
        <v>54203746</v>
      </c>
      <c r="X17" s="64">
        <v>-18985365</v>
      </c>
      <c r="Y17" s="65">
        <v>-35.03</v>
      </c>
      <c r="Z17" s="66">
        <v>108407492</v>
      </c>
    </row>
    <row r="18" spans="1:26" ht="13.5">
      <c r="A18" s="74" t="s">
        <v>42</v>
      </c>
      <c r="B18" s="75">
        <f>SUM(B11:B17)</f>
        <v>337590794</v>
      </c>
      <c r="C18" s="75">
        <f>SUM(C11:C17)</f>
        <v>0</v>
      </c>
      <c r="D18" s="76">
        <f aca="true" t="shared" si="1" ref="D18:Z18">SUM(D11:D17)</f>
        <v>399527457</v>
      </c>
      <c r="E18" s="77">
        <f t="shared" si="1"/>
        <v>399527457</v>
      </c>
      <c r="F18" s="77">
        <f t="shared" si="1"/>
        <v>12322544</v>
      </c>
      <c r="G18" s="77">
        <f t="shared" si="1"/>
        <v>23801275</v>
      </c>
      <c r="H18" s="77">
        <f t="shared" si="1"/>
        <v>34615208</v>
      </c>
      <c r="I18" s="77">
        <f t="shared" si="1"/>
        <v>70739027</v>
      </c>
      <c r="J18" s="77">
        <f t="shared" si="1"/>
        <v>30467680</v>
      </c>
      <c r="K18" s="77">
        <f t="shared" si="1"/>
        <v>28893999</v>
      </c>
      <c r="L18" s="77">
        <f t="shared" si="1"/>
        <v>23263454</v>
      </c>
      <c r="M18" s="77">
        <f t="shared" si="1"/>
        <v>82625133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153364160</v>
      </c>
      <c r="W18" s="77">
        <f t="shared" si="1"/>
        <v>199763730</v>
      </c>
      <c r="X18" s="77">
        <f t="shared" si="1"/>
        <v>-46399570</v>
      </c>
      <c r="Y18" s="71">
        <f>+IF(W18&lt;&gt;0,(X18/W18)*100,0)</f>
        <v>-23.227224481641386</v>
      </c>
      <c r="Z18" s="78">
        <f t="shared" si="1"/>
        <v>399527457</v>
      </c>
    </row>
    <row r="19" spans="1:26" ht="13.5">
      <c r="A19" s="74" t="s">
        <v>43</v>
      </c>
      <c r="B19" s="79">
        <f>+B10-B18</f>
        <v>16198225</v>
      </c>
      <c r="C19" s="79">
        <f>+C10-C18</f>
        <v>0</v>
      </c>
      <c r="D19" s="80">
        <f aca="true" t="shared" si="2" ref="D19:Z19">+D10-D18</f>
        <v>-2220066</v>
      </c>
      <c r="E19" s="81">
        <f t="shared" si="2"/>
        <v>-2220066</v>
      </c>
      <c r="F19" s="81">
        <f t="shared" si="2"/>
        <v>65867202</v>
      </c>
      <c r="G19" s="81">
        <f t="shared" si="2"/>
        <v>133153</v>
      </c>
      <c r="H19" s="81">
        <f t="shared" si="2"/>
        <v>-11115307</v>
      </c>
      <c r="I19" s="81">
        <f t="shared" si="2"/>
        <v>54885048</v>
      </c>
      <c r="J19" s="81">
        <f t="shared" si="2"/>
        <v>-6617845</v>
      </c>
      <c r="K19" s="81">
        <f t="shared" si="2"/>
        <v>-5990021</v>
      </c>
      <c r="L19" s="81">
        <f t="shared" si="2"/>
        <v>-1077251</v>
      </c>
      <c r="M19" s="81">
        <f t="shared" si="2"/>
        <v>-13685117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41199931</v>
      </c>
      <c r="W19" s="81">
        <f>IF(E10=E18,0,W10-W18)</f>
        <v>-1110034</v>
      </c>
      <c r="X19" s="81">
        <f t="shared" si="2"/>
        <v>42309965</v>
      </c>
      <c r="Y19" s="82">
        <f>+IF(W19&lt;&gt;0,(X19/W19)*100,0)</f>
        <v>-3811.5918070978005</v>
      </c>
      <c r="Z19" s="83">
        <f t="shared" si="2"/>
        <v>-2220066</v>
      </c>
    </row>
    <row r="20" spans="1:26" ht="13.5">
      <c r="A20" s="62" t="s">
        <v>44</v>
      </c>
      <c r="B20" s="18">
        <v>73786212</v>
      </c>
      <c r="C20" s="18">
        <v>0</v>
      </c>
      <c r="D20" s="63">
        <v>43044764</v>
      </c>
      <c r="E20" s="64">
        <v>43044764</v>
      </c>
      <c r="F20" s="64">
        <v>0</v>
      </c>
      <c r="G20" s="64">
        <v>933142</v>
      </c>
      <c r="H20" s="64">
        <v>1671435</v>
      </c>
      <c r="I20" s="64">
        <v>2604577</v>
      </c>
      <c r="J20" s="64">
        <v>950291</v>
      </c>
      <c r="K20" s="64">
        <v>1028533</v>
      </c>
      <c r="L20" s="64">
        <v>5101912</v>
      </c>
      <c r="M20" s="64">
        <v>7080736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9685313</v>
      </c>
      <c r="W20" s="64">
        <v>21522382</v>
      </c>
      <c r="X20" s="64">
        <v>-11837069</v>
      </c>
      <c r="Y20" s="65">
        <v>-55</v>
      </c>
      <c r="Z20" s="66">
        <v>43044764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89984437</v>
      </c>
      <c r="C22" s="90">
        <f>SUM(C19:C21)</f>
        <v>0</v>
      </c>
      <c r="D22" s="91">
        <f aca="true" t="shared" si="3" ref="D22:Z22">SUM(D19:D21)</f>
        <v>40824698</v>
      </c>
      <c r="E22" s="92">
        <f t="shared" si="3"/>
        <v>40824698</v>
      </c>
      <c r="F22" s="92">
        <f t="shared" si="3"/>
        <v>65867202</v>
      </c>
      <c r="G22" s="92">
        <f t="shared" si="3"/>
        <v>1066295</v>
      </c>
      <c r="H22" s="92">
        <f t="shared" si="3"/>
        <v>-9443872</v>
      </c>
      <c r="I22" s="92">
        <f t="shared" si="3"/>
        <v>57489625</v>
      </c>
      <c r="J22" s="92">
        <f t="shared" si="3"/>
        <v>-5667554</v>
      </c>
      <c r="K22" s="92">
        <f t="shared" si="3"/>
        <v>-4961488</v>
      </c>
      <c r="L22" s="92">
        <f t="shared" si="3"/>
        <v>4024661</v>
      </c>
      <c r="M22" s="92">
        <f t="shared" si="3"/>
        <v>-6604381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50885244</v>
      </c>
      <c r="W22" s="92">
        <f t="shared" si="3"/>
        <v>20412348</v>
      </c>
      <c r="X22" s="92">
        <f t="shared" si="3"/>
        <v>30472896</v>
      </c>
      <c r="Y22" s="93">
        <f>+IF(W22&lt;&gt;0,(X22/W22)*100,0)</f>
        <v>149.2865788884258</v>
      </c>
      <c r="Z22" s="94">
        <f t="shared" si="3"/>
        <v>40824698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89984437</v>
      </c>
      <c r="C24" s="79">
        <f>SUM(C22:C23)</f>
        <v>0</v>
      </c>
      <c r="D24" s="80">
        <f aca="true" t="shared" si="4" ref="D24:Z24">SUM(D22:D23)</f>
        <v>40824698</v>
      </c>
      <c r="E24" s="81">
        <f t="shared" si="4"/>
        <v>40824698</v>
      </c>
      <c r="F24" s="81">
        <f t="shared" si="4"/>
        <v>65867202</v>
      </c>
      <c r="G24" s="81">
        <f t="shared" si="4"/>
        <v>1066295</v>
      </c>
      <c r="H24" s="81">
        <f t="shared" si="4"/>
        <v>-9443872</v>
      </c>
      <c r="I24" s="81">
        <f t="shared" si="4"/>
        <v>57489625</v>
      </c>
      <c r="J24" s="81">
        <f t="shared" si="4"/>
        <v>-5667554</v>
      </c>
      <c r="K24" s="81">
        <f t="shared" si="4"/>
        <v>-4961488</v>
      </c>
      <c r="L24" s="81">
        <f t="shared" si="4"/>
        <v>4024661</v>
      </c>
      <c r="M24" s="81">
        <f t="shared" si="4"/>
        <v>-6604381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50885244</v>
      </c>
      <c r="W24" s="81">
        <f t="shared" si="4"/>
        <v>20412348</v>
      </c>
      <c r="X24" s="81">
        <f t="shared" si="4"/>
        <v>30472896</v>
      </c>
      <c r="Y24" s="82">
        <f>+IF(W24&lt;&gt;0,(X24/W24)*100,0)</f>
        <v>149.2865788884258</v>
      </c>
      <c r="Z24" s="83">
        <f t="shared" si="4"/>
        <v>40824698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68198049</v>
      </c>
      <c r="C27" s="21">
        <v>0</v>
      </c>
      <c r="D27" s="103">
        <v>51350396</v>
      </c>
      <c r="E27" s="104">
        <v>51350396</v>
      </c>
      <c r="F27" s="104">
        <v>2127190</v>
      </c>
      <c r="G27" s="104">
        <v>560877</v>
      </c>
      <c r="H27" s="104">
        <v>1831537</v>
      </c>
      <c r="I27" s="104">
        <v>4519604</v>
      </c>
      <c r="J27" s="104">
        <v>1477951</v>
      </c>
      <c r="K27" s="104">
        <v>2566959</v>
      </c>
      <c r="L27" s="104">
        <v>5262445</v>
      </c>
      <c r="M27" s="104">
        <v>9307355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13826959</v>
      </c>
      <c r="W27" s="104">
        <v>25675198</v>
      </c>
      <c r="X27" s="104">
        <v>-11848239</v>
      </c>
      <c r="Y27" s="105">
        <v>-46.15</v>
      </c>
      <c r="Z27" s="106">
        <v>51350396</v>
      </c>
    </row>
    <row r="28" spans="1:26" ht="13.5">
      <c r="A28" s="107" t="s">
        <v>44</v>
      </c>
      <c r="B28" s="18">
        <v>57457262</v>
      </c>
      <c r="C28" s="18">
        <v>0</v>
      </c>
      <c r="D28" s="63">
        <v>39097396</v>
      </c>
      <c r="E28" s="64">
        <v>39097396</v>
      </c>
      <c r="F28" s="64">
        <v>696106</v>
      </c>
      <c r="G28" s="64">
        <v>457738</v>
      </c>
      <c r="H28" s="64">
        <v>1671434</v>
      </c>
      <c r="I28" s="64">
        <v>2825278</v>
      </c>
      <c r="J28" s="64">
        <v>950287</v>
      </c>
      <c r="K28" s="64">
        <v>1042798</v>
      </c>
      <c r="L28" s="64">
        <v>4626503</v>
      </c>
      <c r="M28" s="64">
        <v>6619588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9444866</v>
      </c>
      <c r="W28" s="64">
        <v>19548698</v>
      </c>
      <c r="X28" s="64">
        <v>-10103832</v>
      </c>
      <c r="Y28" s="65">
        <v>-51.69</v>
      </c>
      <c r="Z28" s="66">
        <v>39097396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10740787</v>
      </c>
      <c r="C31" s="18">
        <v>0</v>
      </c>
      <c r="D31" s="63">
        <v>12253000</v>
      </c>
      <c r="E31" s="64">
        <v>12253000</v>
      </c>
      <c r="F31" s="64">
        <v>1431084</v>
      </c>
      <c r="G31" s="64">
        <v>103139</v>
      </c>
      <c r="H31" s="64">
        <v>160103</v>
      </c>
      <c r="I31" s="64">
        <v>1694326</v>
      </c>
      <c r="J31" s="64">
        <v>527664</v>
      </c>
      <c r="K31" s="64">
        <v>1524161</v>
      </c>
      <c r="L31" s="64">
        <v>635942</v>
      </c>
      <c r="M31" s="64">
        <v>2687767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4382093</v>
      </c>
      <c r="W31" s="64">
        <v>6126500</v>
      </c>
      <c r="X31" s="64">
        <v>-1744407</v>
      </c>
      <c r="Y31" s="65">
        <v>-28.47</v>
      </c>
      <c r="Z31" s="66">
        <v>12253000</v>
      </c>
    </row>
    <row r="32" spans="1:26" ht="13.5">
      <c r="A32" s="74" t="s">
        <v>50</v>
      </c>
      <c r="B32" s="21">
        <f>SUM(B28:B31)</f>
        <v>68198049</v>
      </c>
      <c r="C32" s="21">
        <f>SUM(C28:C31)</f>
        <v>0</v>
      </c>
      <c r="D32" s="103">
        <f aca="true" t="shared" si="5" ref="D32:Z32">SUM(D28:D31)</f>
        <v>51350396</v>
      </c>
      <c r="E32" s="104">
        <f t="shared" si="5"/>
        <v>51350396</v>
      </c>
      <c r="F32" s="104">
        <f t="shared" si="5"/>
        <v>2127190</v>
      </c>
      <c r="G32" s="104">
        <f t="shared" si="5"/>
        <v>560877</v>
      </c>
      <c r="H32" s="104">
        <f t="shared" si="5"/>
        <v>1831537</v>
      </c>
      <c r="I32" s="104">
        <f t="shared" si="5"/>
        <v>4519604</v>
      </c>
      <c r="J32" s="104">
        <f t="shared" si="5"/>
        <v>1477951</v>
      </c>
      <c r="K32" s="104">
        <f t="shared" si="5"/>
        <v>2566959</v>
      </c>
      <c r="L32" s="104">
        <f t="shared" si="5"/>
        <v>5262445</v>
      </c>
      <c r="M32" s="104">
        <f t="shared" si="5"/>
        <v>9307355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13826959</v>
      </c>
      <c r="W32" s="104">
        <f t="shared" si="5"/>
        <v>25675198</v>
      </c>
      <c r="X32" s="104">
        <f t="shared" si="5"/>
        <v>-11848239</v>
      </c>
      <c r="Y32" s="105">
        <f>+IF(W32&lt;&gt;0,(X32/W32)*100,0)</f>
        <v>-46.146631469015354</v>
      </c>
      <c r="Z32" s="106">
        <f t="shared" si="5"/>
        <v>51350396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76417971</v>
      </c>
      <c r="C35" s="18">
        <v>0</v>
      </c>
      <c r="D35" s="63">
        <v>88684449</v>
      </c>
      <c r="E35" s="64">
        <v>88684449</v>
      </c>
      <c r="F35" s="64">
        <v>56139564</v>
      </c>
      <c r="G35" s="64">
        <v>9692899</v>
      </c>
      <c r="H35" s="64">
        <v>-14328456</v>
      </c>
      <c r="I35" s="64">
        <v>-14328456</v>
      </c>
      <c r="J35" s="64">
        <v>10782791</v>
      </c>
      <c r="K35" s="64">
        <v>-1440406</v>
      </c>
      <c r="L35" s="64">
        <v>6626851</v>
      </c>
      <c r="M35" s="64">
        <v>6626851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6626851</v>
      </c>
      <c r="W35" s="64">
        <v>44342225</v>
      </c>
      <c r="X35" s="64">
        <v>-37715374</v>
      </c>
      <c r="Y35" s="65">
        <v>-85.06</v>
      </c>
      <c r="Z35" s="66">
        <v>88684449</v>
      </c>
    </row>
    <row r="36" spans="1:26" ht="13.5">
      <c r="A36" s="62" t="s">
        <v>53</v>
      </c>
      <c r="B36" s="18">
        <v>610208937</v>
      </c>
      <c r="C36" s="18">
        <v>0</v>
      </c>
      <c r="D36" s="63">
        <v>636572233</v>
      </c>
      <c r="E36" s="64">
        <v>636572233</v>
      </c>
      <c r="F36" s="64">
        <v>2121117</v>
      </c>
      <c r="G36" s="64">
        <v>545035</v>
      </c>
      <c r="H36" s="64">
        <v>1824798</v>
      </c>
      <c r="I36" s="64">
        <v>1824798</v>
      </c>
      <c r="J36" s="64">
        <v>1476642</v>
      </c>
      <c r="K36" s="64">
        <v>2566364</v>
      </c>
      <c r="L36" s="64">
        <v>5257206</v>
      </c>
      <c r="M36" s="64">
        <v>5257206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5257206</v>
      </c>
      <c r="W36" s="64">
        <v>318286117</v>
      </c>
      <c r="X36" s="64">
        <v>-313028911</v>
      </c>
      <c r="Y36" s="65">
        <v>-98.35</v>
      </c>
      <c r="Z36" s="66">
        <v>636572233</v>
      </c>
    </row>
    <row r="37" spans="1:26" ht="13.5">
      <c r="A37" s="62" t="s">
        <v>54</v>
      </c>
      <c r="B37" s="18">
        <v>64534461</v>
      </c>
      <c r="C37" s="18">
        <v>0</v>
      </c>
      <c r="D37" s="63">
        <v>83044451</v>
      </c>
      <c r="E37" s="64">
        <v>83044451</v>
      </c>
      <c r="F37" s="64">
        <v>-9727845</v>
      </c>
      <c r="G37" s="64">
        <v>8255782</v>
      </c>
      <c r="H37" s="64">
        <v>-448265</v>
      </c>
      <c r="I37" s="64">
        <v>-448265</v>
      </c>
      <c r="J37" s="64">
        <v>16270373</v>
      </c>
      <c r="K37" s="64">
        <v>5842980</v>
      </c>
      <c r="L37" s="64">
        <v>8727469</v>
      </c>
      <c r="M37" s="64">
        <v>8727469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8727469</v>
      </c>
      <c r="W37" s="64">
        <v>41522226</v>
      </c>
      <c r="X37" s="64">
        <v>-32794757</v>
      </c>
      <c r="Y37" s="65">
        <v>-78.98</v>
      </c>
      <c r="Z37" s="66">
        <v>83044451</v>
      </c>
    </row>
    <row r="38" spans="1:26" ht="13.5">
      <c r="A38" s="62" t="s">
        <v>55</v>
      </c>
      <c r="B38" s="18">
        <v>106955445</v>
      </c>
      <c r="C38" s="18">
        <v>0</v>
      </c>
      <c r="D38" s="63">
        <v>106836189</v>
      </c>
      <c r="E38" s="64">
        <v>106836189</v>
      </c>
      <c r="F38" s="64">
        <v>537504</v>
      </c>
      <c r="G38" s="64">
        <v>507245</v>
      </c>
      <c r="H38" s="64">
        <v>-2444044</v>
      </c>
      <c r="I38" s="64">
        <v>-2444044</v>
      </c>
      <c r="J38" s="64">
        <v>470858</v>
      </c>
      <c r="K38" s="64">
        <v>517198</v>
      </c>
      <c r="L38" s="64">
        <v>-271189</v>
      </c>
      <c r="M38" s="64">
        <v>-271189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-271189</v>
      </c>
      <c r="W38" s="64">
        <v>53418095</v>
      </c>
      <c r="X38" s="64">
        <v>-53689284</v>
      </c>
      <c r="Y38" s="65">
        <v>-100.51</v>
      </c>
      <c r="Z38" s="66">
        <v>106836189</v>
      </c>
    </row>
    <row r="39" spans="1:26" ht="13.5">
      <c r="A39" s="62" t="s">
        <v>56</v>
      </c>
      <c r="B39" s="18">
        <v>515137002</v>
      </c>
      <c r="C39" s="18">
        <v>0</v>
      </c>
      <c r="D39" s="63">
        <v>535376042</v>
      </c>
      <c r="E39" s="64">
        <v>535376042</v>
      </c>
      <c r="F39" s="64">
        <v>67451023</v>
      </c>
      <c r="G39" s="64">
        <v>1474906</v>
      </c>
      <c r="H39" s="64">
        <v>-9611347</v>
      </c>
      <c r="I39" s="64">
        <v>-9611347</v>
      </c>
      <c r="J39" s="64">
        <v>-4481798</v>
      </c>
      <c r="K39" s="64">
        <v>-5234220</v>
      </c>
      <c r="L39" s="64">
        <v>3427777</v>
      </c>
      <c r="M39" s="64">
        <v>3427777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3427777</v>
      </c>
      <c r="W39" s="64">
        <v>267688021</v>
      </c>
      <c r="X39" s="64">
        <v>-264260244</v>
      </c>
      <c r="Y39" s="65">
        <v>-98.72</v>
      </c>
      <c r="Z39" s="66">
        <v>535376042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50278900</v>
      </c>
      <c r="C42" s="18">
        <v>0</v>
      </c>
      <c r="D42" s="63">
        <v>62277069</v>
      </c>
      <c r="E42" s="64">
        <v>62277069</v>
      </c>
      <c r="F42" s="64">
        <v>9880664</v>
      </c>
      <c r="G42" s="64">
        <v>12651523</v>
      </c>
      <c r="H42" s="64">
        <v>-981499</v>
      </c>
      <c r="I42" s="64">
        <v>21550688</v>
      </c>
      <c r="J42" s="64">
        <v>37458547</v>
      </c>
      <c r="K42" s="64">
        <v>-5800666</v>
      </c>
      <c r="L42" s="64">
        <v>14133185</v>
      </c>
      <c r="M42" s="64">
        <v>45791066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67341754</v>
      </c>
      <c r="W42" s="64">
        <v>38787611</v>
      </c>
      <c r="X42" s="64">
        <v>28554143</v>
      </c>
      <c r="Y42" s="65">
        <v>73.62</v>
      </c>
      <c r="Z42" s="66">
        <v>62277069</v>
      </c>
    </row>
    <row r="43" spans="1:26" ht="13.5">
      <c r="A43" s="62" t="s">
        <v>59</v>
      </c>
      <c r="B43" s="18">
        <v>-49379650</v>
      </c>
      <c r="C43" s="18">
        <v>0</v>
      </c>
      <c r="D43" s="63">
        <v>-51348396</v>
      </c>
      <c r="E43" s="64">
        <v>-51348396</v>
      </c>
      <c r="F43" s="64">
        <v>-6946067</v>
      </c>
      <c r="G43" s="64">
        <v>-474069</v>
      </c>
      <c r="H43" s="64">
        <v>-1661065</v>
      </c>
      <c r="I43" s="64">
        <v>-9081201</v>
      </c>
      <c r="J43" s="64">
        <v>-28436003</v>
      </c>
      <c r="K43" s="64">
        <v>-2665265</v>
      </c>
      <c r="L43" s="64">
        <v>-4994648</v>
      </c>
      <c r="M43" s="64">
        <v>-36095916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-45177117</v>
      </c>
      <c r="W43" s="64">
        <v>-37994467</v>
      </c>
      <c r="X43" s="64">
        <v>-7182650</v>
      </c>
      <c r="Y43" s="65">
        <v>18.9</v>
      </c>
      <c r="Z43" s="66">
        <v>-51348396</v>
      </c>
    </row>
    <row r="44" spans="1:26" ht="13.5">
      <c r="A44" s="62" t="s">
        <v>60</v>
      </c>
      <c r="B44" s="18">
        <v>-6422330</v>
      </c>
      <c r="C44" s="18">
        <v>0</v>
      </c>
      <c r="D44" s="63">
        <v>-7440767</v>
      </c>
      <c r="E44" s="64">
        <v>-7440767</v>
      </c>
      <c r="F44" s="64">
        <v>20011</v>
      </c>
      <c r="G44" s="64">
        <v>19758</v>
      </c>
      <c r="H44" s="64">
        <v>-2952692</v>
      </c>
      <c r="I44" s="64">
        <v>-2912923</v>
      </c>
      <c r="J44" s="64">
        <v>8555</v>
      </c>
      <c r="K44" s="64">
        <v>9264</v>
      </c>
      <c r="L44" s="64">
        <v>-733540</v>
      </c>
      <c r="M44" s="64">
        <v>-715721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-3628644</v>
      </c>
      <c r="W44" s="64">
        <v>-3720384</v>
      </c>
      <c r="X44" s="64">
        <v>91740</v>
      </c>
      <c r="Y44" s="65">
        <v>-2.47</v>
      </c>
      <c r="Z44" s="66">
        <v>-7440767</v>
      </c>
    </row>
    <row r="45" spans="1:26" ht="13.5">
      <c r="A45" s="74" t="s">
        <v>61</v>
      </c>
      <c r="B45" s="21">
        <v>8953871</v>
      </c>
      <c r="C45" s="21">
        <v>0</v>
      </c>
      <c r="D45" s="103">
        <v>32912906</v>
      </c>
      <c r="E45" s="104">
        <v>32912906</v>
      </c>
      <c r="F45" s="104">
        <v>33807863</v>
      </c>
      <c r="G45" s="104">
        <v>46005075</v>
      </c>
      <c r="H45" s="104">
        <v>40409819</v>
      </c>
      <c r="I45" s="104">
        <v>40409819</v>
      </c>
      <c r="J45" s="104">
        <v>49440918</v>
      </c>
      <c r="K45" s="104">
        <v>40984251</v>
      </c>
      <c r="L45" s="104">
        <v>49389248</v>
      </c>
      <c r="M45" s="104">
        <v>49389248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49389248</v>
      </c>
      <c r="W45" s="104">
        <v>26497760</v>
      </c>
      <c r="X45" s="104">
        <v>22891488</v>
      </c>
      <c r="Y45" s="105">
        <v>86.39</v>
      </c>
      <c r="Z45" s="106">
        <v>32912906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21733544</v>
      </c>
      <c r="C49" s="56">
        <v>0</v>
      </c>
      <c r="D49" s="133">
        <v>3156556</v>
      </c>
      <c r="E49" s="58">
        <v>2259869</v>
      </c>
      <c r="F49" s="58">
        <v>0</v>
      </c>
      <c r="G49" s="58">
        <v>0</v>
      </c>
      <c r="H49" s="58">
        <v>0</v>
      </c>
      <c r="I49" s="58">
        <v>6862568</v>
      </c>
      <c r="J49" s="58">
        <v>0</v>
      </c>
      <c r="K49" s="58">
        <v>0</v>
      </c>
      <c r="L49" s="58">
        <v>0</v>
      </c>
      <c r="M49" s="58">
        <v>2229688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1786341</v>
      </c>
      <c r="W49" s="58">
        <v>10072924</v>
      </c>
      <c r="X49" s="58">
        <v>76860212</v>
      </c>
      <c r="Y49" s="58">
        <v>124961702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4264987</v>
      </c>
      <c r="C51" s="56">
        <v>0</v>
      </c>
      <c r="D51" s="133">
        <v>111823</v>
      </c>
      <c r="E51" s="58">
        <v>1820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4378630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101.12200884438171</v>
      </c>
      <c r="C58" s="5">
        <f>IF(C67=0,0,+(C76/C67)*100)</f>
        <v>0</v>
      </c>
      <c r="D58" s="6">
        <f aca="true" t="shared" si="6" ref="D58:Z58">IF(D67=0,0,+(D76/D67)*100)</f>
        <v>95.40810801649431</v>
      </c>
      <c r="E58" s="7">
        <f t="shared" si="6"/>
        <v>95.40810801649431</v>
      </c>
      <c r="F58" s="7">
        <f t="shared" si="6"/>
        <v>29.351424710255998</v>
      </c>
      <c r="G58" s="7">
        <f t="shared" si="6"/>
        <v>156.52220292131057</v>
      </c>
      <c r="H58" s="7">
        <f t="shared" si="6"/>
        <v>170.213749342038</v>
      </c>
      <c r="I58" s="7">
        <f t="shared" si="6"/>
        <v>72.85141915880963</v>
      </c>
      <c r="J58" s="7">
        <f t="shared" si="6"/>
        <v>163.68263235155058</v>
      </c>
      <c r="K58" s="7">
        <f t="shared" si="6"/>
        <v>119.56637379490299</v>
      </c>
      <c r="L58" s="7">
        <f t="shared" si="6"/>
        <v>112.38859624833894</v>
      </c>
      <c r="M58" s="7">
        <f t="shared" si="6"/>
        <v>132.89925932500688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91.7094376737745</v>
      </c>
      <c r="W58" s="7">
        <f t="shared" si="6"/>
        <v>89.90747731650595</v>
      </c>
      <c r="X58" s="7">
        <f t="shared" si="6"/>
        <v>0</v>
      </c>
      <c r="Y58" s="7">
        <f t="shared" si="6"/>
        <v>0</v>
      </c>
      <c r="Z58" s="8">
        <f t="shared" si="6"/>
        <v>95.40810801649431</v>
      </c>
    </row>
    <row r="59" spans="1:26" ht="13.5">
      <c r="A59" s="36" t="s">
        <v>31</v>
      </c>
      <c r="B59" s="9">
        <f aca="true" t="shared" si="7" ref="B59:Z66">IF(B68=0,0,+(B77/B68)*100)</f>
        <v>90.06758135980445</v>
      </c>
      <c r="C59" s="9">
        <f t="shared" si="7"/>
        <v>0</v>
      </c>
      <c r="D59" s="2">
        <f t="shared" si="7"/>
        <v>98.5204843513416</v>
      </c>
      <c r="E59" s="10">
        <f t="shared" si="7"/>
        <v>98.5204843513416</v>
      </c>
      <c r="F59" s="10">
        <f t="shared" si="7"/>
        <v>3.497196191278113</v>
      </c>
      <c r="G59" s="10">
        <f t="shared" si="7"/>
        <v>-320.89609105291544</v>
      </c>
      <c r="H59" s="10">
        <f t="shared" si="7"/>
        <v>-503.4168149022232</v>
      </c>
      <c r="I59" s="10">
        <f t="shared" si="7"/>
        <v>34.26739017497686</v>
      </c>
      <c r="J59" s="10">
        <f t="shared" si="7"/>
        <v>-11210.172464566022</v>
      </c>
      <c r="K59" s="10">
        <f t="shared" si="7"/>
        <v>-1976.3883431807906</v>
      </c>
      <c r="L59" s="10">
        <f t="shared" si="7"/>
        <v>-2735.800768152167</v>
      </c>
      <c r="M59" s="10">
        <f t="shared" si="7"/>
        <v>-4632.135968733157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63.10072190619932</v>
      </c>
      <c r="W59" s="10">
        <f t="shared" si="7"/>
        <v>98.65400469798637</v>
      </c>
      <c r="X59" s="10">
        <f t="shared" si="7"/>
        <v>0</v>
      </c>
      <c r="Y59" s="10">
        <f t="shared" si="7"/>
        <v>0</v>
      </c>
      <c r="Z59" s="11">
        <f t="shared" si="7"/>
        <v>98.5204843513416</v>
      </c>
    </row>
    <row r="60" spans="1:26" ht="13.5">
      <c r="A60" s="37" t="s">
        <v>32</v>
      </c>
      <c r="B60" s="12">
        <f t="shared" si="7"/>
        <v>105.34449303888623</v>
      </c>
      <c r="C60" s="12">
        <f t="shared" si="7"/>
        <v>0</v>
      </c>
      <c r="D60" s="3">
        <f t="shared" si="7"/>
        <v>94.7210255105213</v>
      </c>
      <c r="E60" s="13">
        <f t="shared" si="7"/>
        <v>94.7210255105213</v>
      </c>
      <c r="F60" s="13">
        <f t="shared" si="7"/>
        <v>93.65648322457324</v>
      </c>
      <c r="G60" s="13">
        <f t="shared" si="7"/>
        <v>112.31642498312017</v>
      </c>
      <c r="H60" s="13">
        <f t="shared" si="7"/>
        <v>112.70712955675938</v>
      </c>
      <c r="I60" s="13">
        <f t="shared" si="7"/>
        <v>105.79682487232414</v>
      </c>
      <c r="J60" s="13">
        <f t="shared" si="7"/>
        <v>115.80684144182042</v>
      </c>
      <c r="K60" s="13">
        <f t="shared" si="7"/>
        <v>105.1149889791041</v>
      </c>
      <c r="L60" s="13">
        <f t="shared" si="7"/>
        <v>100.32144320458696</v>
      </c>
      <c r="M60" s="13">
        <f t="shared" si="7"/>
        <v>107.39392359716555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106.51828369361962</v>
      </c>
      <c r="W60" s="13">
        <f t="shared" si="7"/>
        <v>88.27690546534143</v>
      </c>
      <c r="X60" s="13">
        <f t="shared" si="7"/>
        <v>0</v>
      </c>
      <c r="Y60" s="13">
        <f t="shared" si="7"/>
        <v>0</v>
      </c>
      <c r="Z60" s="14">
        <f t="shared" si="7"/>
        <v>94.7210255105213</v>
      </c>
    </row>
    <row r="61" spans="1:26" ht="13.5">
      <c r="A61" s="38" t="s">
        <v>113</v>
      </c>
      <c r="B61" s="12">
        <f t="shared" si="7"/>
        <v>81.49700954966191</v>
      </c>
      <c r="C61" s="12">
        <f t="shared" si="7"/>
        <v>0</v>
      </c>
      <c r="D61" s="3">
        <f t="shared" si="7"/>
        <v>99.55475552721246</v>
      </c>
      <c r="E61" s="13">
        <f t="shared" si="7"/>
        <v>99.55475552721246</v>
      </c>
      <c r="F61" s="13">
        <f t="shared" si="7"/>
        <v>64.82249756103762</v>
      </c>
      <c r="G61" s="13">
        <f t="shared" si="7"/>
        <v>87.9054820592519</v>
      </c>
      <c r="H61" s="13">
        <f t="shared" si="7"/>
        <v>92.33043197161766</v>
      </c>
      <c r="I61" s="13">
        <f t="shared" si="7"/>
        <v>80.98794375001832</v>
      </c>
      <c r="J61" s="13">
        <f t="shared" si="7"/>
        <v>98.51263366141656</v>
      </c>
      <c r="K61" s="13">
        <f t="shared" si="7"/>
        <v>77.15109976058156</v>
      </c>
      <c r="L61" s="13">
        <f t="shared" si="7"/>
        <v>79.90623281621126</v>
      </c>
      <c r="M61" s="13">
        <f t="shared" si="7"/>
        <v>85.42884483742255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82.86564928345321</v>
      </c>
      <c r="W61" s="13">
        <f t="shared" si="7"/>
        <v>97.26566460346164</v>
      </c>
      <c r="X61" s="13">
        <f t="shared" si="7"/>
        <v>0</v>
      </c>
      <c r="Y61" s="13">
        <f t="shared" si="7"/>
        <v>0</v>
      </c>
      <c r="Z61" s="14">
        <f t="shared" si="7"/>
        <v>99.55475552721246</v>
      </c>
    </row>
    <row r="62" spans="1:26" ht="13.5">
      <c r="A62" s="38" t="s">
        <v>114</v>
      </c>
      <c r="B62" s="12">
        <f t="shared" si="7"/>
        <v>87.46128948440281</v>
      </c>
      <c r="C62" s="12">
        <f t="shared" si="7"/>
        <v>0</v>
      </c>
      <c r="D62" s="3">
        <f t="shared" si="7"/>
        <v>85.36345537338553</v>
      </c>
      <c r="E62" s="13">
        <f t="shared" si="7"/>
        <v>85.36345537338553</v>
      </c>
      <c r="F62" s="13">
        <f t="shared" si="7"/>
        <v>77.77067968918884</v>
      </c>
      <c r="G62" s="13">
        <f t="shared" si="7"/>
        <v>83.4965124229007</v>
      </c>
      <c r="H62" s="13">
        <f t="shared" si="7"/>
        <v>86.91569808078674</v>
      </c>
      <c r="I62" s="13">
        <f t="shared" si="7"/>
        <v>82.51301937467683</v>
      </c>
      <c r="J62" s="13">
        <f t="shared" si="7"/>
        <v>76.56257674345105</v>
      </c>
      <c r="K62" s="13">
        <f t="shared" si="7"/>
        <v>85.58081573194885</v>
      </c>
      <c r="L62" s="13">
        <f t="shared" si="7"/>
        <v>70.18317413438174</v>
      </c>
      <c r="M62" s="13">
        <f t="shared" si="7"/>
        <v>77.14113766286084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79.64930883904935</v>
      </c>
      <c r="W62" s="13">
        <f t="shared" si="7"/>
        <v>58.59039608884339</v>
      </c>
      <c r="X62" s="13">
        <f t="shared" si="7"/>
        <v>0</v>
      </c>
      <c r="Y62" s="13">
        <f t="shared" si="7"/>
        <v>0</v>
      </c>
      <c r="Z62" s="14">
        <f t="shared" si="7"/>
        <v>85.36345537338553</v>
      </c>
    </row>
    <row r="63" spans="1:26" ht="13.5">
      <c r="A63" s="38" t="s">
        <v>115</v>
      </c>
      <c r="B63" s="12">
        <f t="shared" si="7"/>
        <v>109.86177514988027</v>
      </c>
      <c r="C63" s="12">
        <f t="shared" si="7"/>
        <v>0</v>
      </c>
      <c r="D63" s="3">
        <f t="shared" si="7"/>
        <v>89.52123049085438</v>
      </c>
      <c r="E63" s="13">
        <f t="shared" si="7"/>
        <v>89.52123049085438</v>
      </c>
      <c r="F63" s="13">
        <f t="shared" si="7"/>
        <v>96.4082910990259</v>
      </c>
      <c r="G63" s="13">
        <f t="shared" si="7"/>
        <v>328.4587694935287</v>
      </c>
      <c r="H63" s="13">
        <f t="shared" si="7"/>
        <v>162.59618024014287</v>
      </c>
      <c r="I63" s="13">
        <f t="shared" si="7"/>
        <v>191.25140215652962</v>
      </c>
      <c r="J63" s="13">
        <f t="shared" si="7"/>
        <v>64.51691863632183</v>
      </c>
      <c r="K63" s="13">
        <f t="shared" si="7"/>
        <v>165.67586861035878</v>
      </c>
      <c r="L63" s="13">
        <f t="shared" si="7"/>
        <v>115.39558417663294</v>
      </c>
      <c r="M63" s="13">
        <f t="shared" si="7"/>
        <v>103.7758855655631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145.3977820126944</v>
      </c>
      <c r="W63" s="13">
        <f t="shared" si="7"/>
        <v>88.67802437407403</v>
      </c>
      <c r="X63" s="13">
        <f t="shared" si="7"/>
        <v>0</v>
      </c>
      <c r="Y63" s="13">
        <f t="shared" si="7"/>
        <v>0</v>
      </c>
      <c r="Z63" s="14">
        <f t="shared" si="7"/>
        <v>89.52123049085438</v>
      </c>
    </row>
    <row r="64" spans="1:26" ht="13.5">
      <c r="A64" s="38" t="s">
        <v>116</v>
      </c>
      <c r="B64" s="12">
        <f t="shared" si="7"/>
        <v>110.15786317740026</v>
      </c>
      <c r="C64" s="12">
        <f t="shared" si="7"/>
        <v>0</v>
      </c>
      <c r="D64" s="3">
        <f t="shared" si="7"/>
        <v>79.69077065324808</v>
      </c>
      <c r="E64" s="13">
        <f t="shared" si="7"/>
        <v>79.69077065324808</v>
      </c>
      <c r="F64" s="13">
        <f t="shared" si="7"/>
        <v>97.93097893583956</v>
      </c>
      <c r="G64" s="13">
        <f t="shared" si="7"/>
        <v>102.96774073346873</v>
      </c>
      <c r="H64" s="13">
        <f t="shared" si="7"/>
        <v>97.58371560846093</v>
      </c>
      <c r="I64" s="13">
        <f t="shared" si="7"/>
        <v>99.48574157872102</v>
      </c>
      <c r="J64" s="13">
        <f t="shared" si="7"/>
        <v>99.86425575732335</v>
      </c>
      <c r="K64" s="13">
        <f t="shared" si="7"/>
        <v>103.02802663152428</v>
      </c>
      <c r="L64" s="13">
        <f t="shared" si="7"/>
        <v>95.0006809987025</v>
      </c>
      <c r="M64" s="13">
        <f t="shared" si="7"/>
        <v>99.3004207641914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99.39323437385525</v>
      </c>
      <c r="W64" s="13">
        <f t="shared" si="7"/>
        <v>63.99830687460077</v>
      </c>
      <c r="X64" s="13">
        <f t="shared" si="7"/>
        <v>0</v>
      </c>
      <c r="Y64" s="13">
        <f t="shared" si="7"/>
        <v>0</v>
      </c>
      <c r="Z64" s="14">
        <f t="shared" si="7"/>
        <v>79.69077065324808</v>
      </c>
    </row>
    <row r="65" spans="1:26" ht="13.5">
      <c r="A65" s="38" t="s">
        <v>117</v>
      </c>
      <c r="B65" s="12">
        <f t="shared" si="7"/>
        <v>1645.7201501003858</v>
      </c>
      <c r="C65" s="12">
        <f t="shared" si="7"/>
        <v>0</v>
      </c>
      <c r="D65" s="3">
        <f t="shared" si="7"/>
        <v>39.26573264900356</v>
      </c>
      <c r="E65" s="13">
        <f t="shared" si="7"/>
        <v>39.26573264900356</v>
      </c>
      <c r="F65" s="13">
        <f t="shared" si="7"/>
        <v>6108.19663913986</v>
      </c>
      <c r="G65" s="13">
        <f t="shared" si="7"/>
        <v>2032.8443347193347</v>
      </c>
      <c r="H65" s="13">
        <f t="shared" si="7"/>
        <v>2664.7497721920986</v>
      </c>
      <c r="I65" s="13">
        <f t="shared" si="7"/>
        <v>3509.8882660687595</v>
      </c>
      <c r="J65" s="13">
        <f t="shared" si="7"/>
        <v>4201.872780744981</v>
      </c>
      <c r="K65" s="13">
        <f t="shared" si="7"/>
        <v>1887.469999324793</v>
      </c>
      <c r="L65" s="13">
        <f t="shared" si="7"/>
        <v>5446.223276016657</v>
      </c>
      <c r="M65" s="13">
        <f t="shared" si="7"/>
        <v>3202.43003599465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3343.707855328838</v>
      </c>
      <c r="W65" s="13">
        <f t="shared" si="7"/>
        <v>29.919729967170667</v>
      </c>
      <c r="X65" s="13">
        <f t="shared" si="7"/>
        <v>0</v>
      </c>
      <c r="Y65" s="13">
        <f t="shared" si="7"/>
        <v>0</v>
      </c>
      <c r="Z65" s="14">
        <f t="shared" si="7"/>
        <v>39.26573264900356</v>
      </c>
    </row>
    <row r="66" spans="1:26" ht="13.5">
      <c r="A66" s="39" t="s">
        <v>118</v>
      </c>
      <c r="B66" s="15">
        <f t="shared" si="7"/>
        <v>18.495711245034222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12.920758820740621</v>
      </c>
      <c r="G66" s="16">
        <f t="shared" si="7"/>
        <v>19.82434427135602</v>
      </c>
      <c r="H66" s="16">
        <f t="shared" si="7"/>
        <v>14.514834731108234</v>
      </c>
      <c r="I66" s="16">
        <f t="shared" si="7"/>
        <v>15.789647194656126</v>
      </c>
      <c r="J66" s="16">
        <f t="shared" si="7"/>
        <v>13.732084559807332</v>
      </c>
      <c r="K66" s="16">
        <f t="shared" si="7"/>
        <v>16.46696246454895</v>
      </c>
      <c r="L66" s="16">
        <f t="shared" si="7"/>
        <v>9.473322893626701</v>
      </c>
      <c r="M66" s="16">
        <f t="shared" si="7"/>
        <v>13.215021795076682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14.462709278142624</v>
      </c>
      <c r="W66" s="16">
        <f t="shared" si="7"/>
        <v>88.05539128093926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257123909</v>
      </c>
      <c r="C67" s="23"/>
      <c r="D67" s="24">
        <v>280761417</v>
      </c>
      <c r="E67" s="25">
        <v>280761417</v>
      </c>
      <c r="F67" s="25">
        <v>72957852</v>
      </c>
      <c r="G67" s="25">
        <v>17605386</v>
      </c>
      <c r="H67" s="25">
        <v>17466814</v>
      </c>
      <c r="I67" s="25">
        <v>108030052</v>
      </c>
      <c r="J67" s="25">
        <v>17480887</v>
      </c>
      <c r="K67" s="25">
        <v>16409571</v>
      </c>
      <c r="L67" s="25">
        <v>15569157</v>
      </c>
      <c r="M67" s="25">
        <v>49459615</v>
      </c>
      <c r="N67" s="25"/>
      <c r="O67" s="25"/>
      <c r="P67" s="25"/>
      <c r="Q67" s="25"/>
      <c r="R67" s="25"/>
      <c r="S67" s="25"/>
      <c r="T67" s="25"/>
      <c r="U67" s="25"/>
      <c r="V67" s="25">
        <v>157489667</v>
      </c>
      <c r="W67" s="25">
        <v>140380710</v>
      </c>
      <c r="X67" s="25"/>
      <c r="Y67" s="24"/>
      <c r="Z67" s="26">
        <v>280761417</v>
      </c>
    </row>
    <row r="68" spans="1:26" ht="13.5" hidden="1">
      <c r="A68" s="36" t="s">
        <v>31</v>
      </c>
      <c r="B68" s="18">
        <v>44075911</v>
      </c>
      <c r="C68" s="18"/>
      <c r="D68" s="19">
        <v>44217241</v>
      </c>
      <c r="E68" s="20">
        <v>44217241</v>
      </c>
      <c r="F68" s="20">
        <v>51637795</v>
      </c>
      <c r="G68" s="20">
        <v>-1894986</v>
      </c>
      <c r="H68" s="20">
        <v>-1703370</v>
      </c>
      <c r="I68" s="20">
        <v>48039439</v>
      </c>
      <c r="J68" s="20">
        <v>-78103</v>
      </c>
      <c r="K68" s="20">
        <v>-134891</v>
      </c>
      <c r="L68" s="20">
        <v>-82015</v>
      </c>
      <c r="M68" s="20">
        <v>-295009</v>
      </c>
      <c r="N68" s="20"/>
      <c r="O68" s="20"/>
      <c r="P68" s="20"/>
      <c r="Q68" s="20"/>
      <c r="R68" s="20"/>
      <c r="S68" s="20"/>
      <c r="T68" s="20"/>
      <c r="U68" s="20"/>
      <c r="V68" s="20">
        <v>47744430</v>
      </c>
      <c r="W68" s="20">
        <v>22108621</v>
      </c>
      <c r="X68" s="20"/>
      <c r="Y68" s="19"/>
      <c r="Z68" s="22">
        <v>44217241</v>
      </c>
    </row>
    <row r="69" spans="1:26" ht="13.5" hidden="1">
      <c r="A69" s="37" t="s">
        <v>32</v>
      </c>
      <c r="B69" s="18">
        <v>208300000</v>
      </c>
      <c r="C69" s="18"/>
      <c r="D69" s="19">
        <v>231826466</v>
      </c>
      <c r="E69" s="20">
        <v>231826466</v>
      </c>
      <c r="F69" s="20">
        <v>20874998</v>
      </c>
      <c r="G69" s="20">
        <v>19039015</v>
      </c>
      <c r="H69" s="20">
        <v>18711598</v>
      </c>
      <c r="I69" s="20">
        <v>58625611</v>
      </c>
      <c r="J69" s="20">
        <v>17091865</v>
      </c>
      <c r="K69" s="20">
        <v>16052234</v>
      </c>
      <c r="L69" s="20">
        <v>15158821</v>
      </c>
      <c r="M69" s="20">
        <v>48302920</v>
      </c>
      <c r="N69" s="20"/>
      <c r="O69" s="20"/>
      <c r="P69" s="20"/>
      <c r="Q69" s="20"/>
      <c r="R69" s="20"/>
      <c r="S69" s="20"/>
      <c r="T69" s="20"/>
      <c r="U69" s="20"/>
      <c r="V69" s="20">
        <v>106928531</v>
      </c>
      <c r="W69" s="20">
        <v>115913234</v>
      </c>
      <c r="X69" s="20"/>
      <c r="Y69" s="19"/>
      <c r="Z69" s="22">
        <v>231826466</v>
      </c>
    </row>
    <row r="70" spans="1:26" ht="13.5" hidden="1">
      <c r="A70" s="38" t="s">
        <v>113</v>
      </c>
      <c r="B70" s="18">
        <v>146639118</v>
      </c>
      <c r="C70" s="18"/>
      <c r="D70" s="19">
        <v>168920682</v>
      </c>
      <c r="E70" s="20">
        <v>168920682</v>
      </c>
      <c r="F70" s="20">
        <v>15734150</v>
      </c>
      <c r="G70" s="20">
        <v>14126334</v>
      </c>
      <c r="H70" s="20">
        <v>13809148</v>
      </c>
      <c r="I70" s="20">
        <v>43669632</v>
      </c>
      <c r="J70" s="20">
        <v>11131017</v>
      </c>
      <c r="K70" s="20">
        <v>11046768</v>
      </c>
      <c r="L70" s="20">
        <v>9813028</v>
      </c>
      <c r="M70" s="20">
        <v>31990813</v>
      </c>
      <c r="N70" s="20"/>
      <c r="O70" s="20"/>
      <c r="P70" s="20"/>
      <c r="Q70" s="20"/>
      <c r="R70" s="20"/>
      <c r="S70" s="20"/>
      <c r="T70" s="20"/>
      <c r="U70" s="20"/>
      <c r="V70" s="20">
        <v>75660445</v>
      </c>
      <c r="W70" s="20">
        <v>84460341</v>
      </c>
      <c r="X70" s="20"/>
      <c r="Y70" s="19"/>
      <c r="Z70" s="22">
        <v>168920682</v>
      </c>
    </row>
    <row r="71" spans="1:26" ht="13.5" hidden="1">
      <c r="A71" s="38" t="s">
        <v>114</v>
      </c>
      <c r="B71" s="18">
        <v>27856126</v>
      </c>
      <c r="C71" s="18"/>
      <c r="D71" s="19">
        <v>30865550</v>
      </c>
      <c r="E71" s="20">
        <v>30865550</v>
      </c>
      <c r="F71" s="20">
        <v>2271347</v>
      </c>
      <c r="G71" s="20">
        <v>2177873</v>
      </c>
      <c r="H71" s="20">
        <v>1960074</v>
      </c>
      <c r="I71" s="20">
        <v>6409294</v>
      </c>
      <c r="J71" s="20">
        <v>2341405</v>
      </c>
      <c r="K71" s="20">
        <v>2336748</v>
      </c>
      <c r="L71" s="20">
        <v>2639674</v>
      </c>
      <c r="M71" s="20">
        <v>7317827</v>
      </c>
      <c r="N71" s="20"/>
      <c r="O71" s="20"/>
      <c r="P71" s="20"/>
      <c r="Q71" s="20"/>
      <c r="R71" s="20"/>
      <c r="S71" s="20"/>
      <c r="T71" s="20"/>
      <c r="U71" s="20"/>
      <c r="V71" s="20">
        <v>13727121</v>
      </c>
      <c r="W71" s="20">
        <v>15432775</v>
      </c>
      <c r="X71" s="20"/>
      <c r="Y71" s="19"/>
      <c r="Z71" s="22">
        <v>30865550</v>
      </c>
    </row>
    <row r="72" spans="1:26" ht="13.5" hidden="1">
      <c r="A72" s="38" t="s">
        <v>115</v>
      </c>
      <c r="B72" s="18">
        <v>16011448</v>
      </c>
      <c r="C72" s="18"/>
      <c r="D72" s="19">
        <v>13095717</v>
      </c>
      <c r="E72" s="20">
        <v>13095717</v>
      </c>
      <c r="F72" s="20">
        <v>1399139</v>
      </c>
      <c r="G72" s="20">
        <v>1262342</v>
      </c>
      <c r="H72" s="20">
        <v>1413492</v>
      </c>
      <c r="I72" s="20">
        <v>4074973</v>
      </c>
      <c r="J72" s="20">
        <v>2120295</v>
      </c>
      <c r="K72" s="20">
        <v>1108063</v>
      </c>
      <c r="L72" s="20">
        <v>1260920</v>
      </c>
      <c r="M72" s="20">
        <v>4489278</v>
      </c>
      <c r="N72" s="20"/>
      <c r="O72" s="20"/>
      <c r="P72" s="20"/>
      <c r="Q72" s="20"/>
      <c r="R72" s="20"/>
      <c r="S72" s="20"/>
      <c r="T72" s="20"/>
      <c r="U72" s="20"/>
      <c r="V72" s="20">
        <v>8564251</v>
      </c>
      <c r="W72" s="20">
        <v>6547859</v>
      </c>
      <c r="X72" s="20"/>
      <c r="Y72" s="19"/>
      <c r="Z72" s="22">
        <v>13095717</v>
      </c>
    </row>
    <row r="73" spans="1:26" ht="13.5" hidden="1">
      <c r="A73" s="38" t="s">
        <v>116</v>
      </c>
      <c r="B73" s="18">
        <v>15294447</v>
      </c>
      <c r="C73" s="18"/>
      <c r="D73" s="19">
        <v>14619117</v>
      </c>
      <c r="E73" s="20">
        <v>14619117</v>
      </c>
      <c r="F73" s="20">
        <v>1390561</v>
      </c>
      <c r="G73" s="20">
        <v>1395506</v>
      </c>
      <c r="H73" s="20">
        <v>1418045</v>
      </c>
      <c r="I73" s="20">
        <v>4204112</v>
      </c>
      <c r="J73" s="20">
        <v>1397481</v>
      </c>
      <c r="K73" s="20">
        <v>1397742</v>
      </c>
      <c r="L73" s="20">
        <v>1395010</v>
      </c>
      <c r="M73" s="20">
        <v>4190233</v>
      </c>
      <c r="N73" s="20"/>
      <c r="O73" s="20"/>
      <c r="P73" s="20"/>
      <c r="Q73" s="20"/>
      <c r="R73" s="20"/>
      <c r="S73" s="20"/>
      <c r="T73" s="20"/>
      <c r="U73" s="20"/>
      <c r="V73" s="20">
        <v>8394345</v>
      </c>
      <c r="W73" s="20">
        <v>7309559</v>
      </c>
      <c r="X73" s="20"/>
      <c r="Y73" s="19"/>
      <c r="Z73" s="22">
        <v>14619117</v>
      </c>
    </row>
    <row r="74" spans="1:26" ht="13.5" hidden="1">
      <c r="A74" s="38" t="s">
        <v>117</v>
      </c>
      <c r="B74" s="18">
        <v>2498861</v>
      </c>
      <c r="C74" s="18"/>
      <c r="D74" s="19">
        <v>4325400</v>
      </c>
      <c r="E74" s="20">
        <v>4325400</v>
      </c>
      <c r="F74" s="20">
        <v>79801</v>
      </c>
      <c r="G74" s="20">
        <v>76960</v>
      </c>
      <c r="H74" s="20">
        <v>110839</v>
      </c>
      <c r="I74" s="20">
        <v>267600</v>
      </c>
      <c r="J74" s="20">
        <v>101667</v>
      </c>
      <c r="K74" s="20">
        <v>162913</v>
      </c>
      <c r="L74" s="20">
        <v>50189</v>
      </c>
      <c r="M74" s="20">
        <v>314769</v>
      </c>
      <c r="N74" s="20"/>
      <c r="O74" s="20"/>
      <c r="P74" s="20"/>
      <c r="Q74" s="20"/>
      <c r="R74" s="20"/>
      <c r="S74" s="20"/>
      <c r="T74" s="20"/>
      <c r="U74" s="20"/>
      <c r="V74" s="20">
        <v>582369</v>
      </c>
      <c r="W74" s="20">
        <v>2162700</v>
      </c>
      <c r="X74" s="20"/>
      <c r="Y74" s="19"/>
      <c r="Z74" s="22">
        <v>4325400</v>
      </c>
    </row>
    <row r="75" spans="1:26" ht="13.5" hidden="1">
      <c r="A75" s="39" t="s">
        <v>118</v>
      </c>
      <c r="B75" s="27">
        <v>4747998</v>
      </c>
      <c r="C75" s="27"/>
      <c r="D75" s="28">
        <v>4717710</v>
      </c>
      <c r="E75" s="29">
        <v>4717710</v>
      </c>
      <c r="F75" s="29">
        <v>445059</v>
      </c>
      <c r="G75" s="29">
        <v>461357</v>
      </c>
      <c r="H75" s="29">
        <v>458586</v>
      </c>
      <c r="I75" s="29">
        <v>1365002</v>
      </c>
      <c r="J75" s="29">
        <v>467125</v>
      </c>
      <c r="K75" s="29">
        <v>492228</v>
      </c>
      <c r="L75" s="29">
        <v>492351</v>
      </c>
      <c r="M75" s="29">
        <v>1451704</v>
      </c>
      <c r="N75" s="29"/>
      <c r="O75" s="29"/>
      <c r="P75" s="29"/>
      <c r="Q75" s="29"/>
      <c r="R75" s="29"/>
      <c r="S75" s="29"/>
      <c r="T75" s="29"/>
      <c r="U75" s="29"/>
      <c r="V75" s="29">
        <v>2816706</v>
      </c>
      <c r="W75" s="29">
        <v>2358855</v>
      </c>
      <c r="X75" s="29"/>
      <c r="Y75" s="28"/>
      <c r="Z75" s="30">
        <v>4717710</v>
      </c>
    </row>
    <row r="76" spans="1:26" ht="13.5" hidden="1">
      <c r="A76" s="41" t="s">
        <v>120</v>
      </c>
      <c r="B76" s="31">
        <v>260008862</v>
      </c>
      <c r="C76" s="31"/>
      <c r="D76" s="32">
        <v>267869156</v>
      </c>
      <c r="E76" s="33">
        <v>267869156</v>
      </c>
      <c r="F76" s="33">
        <v>21414169</v>
      </c>
      <c r="G76" s="33">
        <v>27556338</v>
      </c>
      <c r="H76" s="33">
        <v>29730919</v>
      </c>
      <c r="I76" s="33">
        <v>78701426</v>
      </c>
      <c r="J76" s="33">
        <v>28613176</v>
      </c>
      <c r="K76" s="33">
        <v>19620329</v>
      </c>
      <c r="L76" s="33">
        <v>17497957</v>
      </c>
      <c r="M76" s="33">
        <v>65731462</v>
      </c>
      <c r="N76" s="33"/>
      <c r="O76" s="33"/>
      <c r="P76" s="33"/>
      <c r="Q76" s="33"/>
      <c r="R76" s="33"/>
      <c r="S76" s="33"/>
      <c r="T76" s="33"/>
      <c r="U76" s="33"/>
      <c r="V76" s="33">
        <v>144432888</v>
      </c>
      <c r="W76" s="33">
        <v>126212755</v>
      </c>
      <c r="X76" s="33"/>
      <c r="Y76" s="32"/>
      <c r="Z76" s="34">
        <v>267869156</v>
      </c>
    </row>
    <row r="77" spans="1:26" ht="13.5" hidden="1">
      <c r="A77" s="36" t="s">
        <v>31</v>
      </c>
      <c r="B77" s="18">
        <v>39698107</v>
      </c>
      <c r="C77" s="18"/>
      <c r="D77" s="19">
        <v>43563040</v>
      </c>
      <c r="E77" s="20">
        <v>43563040</v>
      </c>
      <c r="F77" s="20">
        <v>1805875</v>
      </c>
      <c r="G77" s="20">
        <v>6080936</v>
      </c>
      <c r="H77" s="20">
        <v>8575051</v>
      </c>
      <c r="I77" s="20">
        <v>16461862</v>
      </c>
      <c r="J77" s="20">
        <v>8755481</v>
      </c>
      <c r="K77" s="20">
        <v>2665970</v>
      </c>
      <c r="L77" s="20">
        <v>2243767</v>
      </c>
      <c r="M77" s="20">
        <v>13665218</v>
      </c>
      <c r="N77" s="20"/>
      <c r="O77" s="20"/>
      <c r="P77" s="20"/>
      <c r="Q77" s="20"/>
      <c r="R77" s="20"/>
      <c r="S77" s="20"/>
      <c r="T77" s="20"/>
      <c r="U77" s="20"/>
      <c r="V77" s="20">
        <v>30127080</v>
      </c>
      <c r="W77" s="20">
        <v>21811040</v>
      </c>
      <c r="X77" s="20"/>
      <c r="Y77" s="19"/>
      <c r="Z77" s="22">
        <v>43563040</v>
      </c>
    </row>
    <row r="78" spans="1:26" ht="13.5" hidden="1">
      <c r="A78" s="37" t="s">
        <v>32</v>
      </c>
      <c r="B78" s="18">
        <v>219432579</v>
      </c>
      <c r="C78" s="18"/>
      <c r="D78" s="19">
        <v>219588406</v>
      </c>
      <c r="E78" s="20">
        <v>219588406</v>
      </c>
      <c r="F78" s="20">
        <v>19550789</v>
      </c>
      <c r="G78" s="20">
        <v>21383941</v>
      </c>
      <c r="H78" s="20">
        <v>21089305</v>
      </c>
      <c r="I78" s="20">
        <v>62024035</v>
      </c>
      <c r="J78" s="20">
        <v>19793549</v>
      </c>
      <c r="K78" s="20">
        <v>16873304</v>
      </c>
      <c r="L78" s="20">
        <v>15207548</v>
      </c>
      <c r="M78" s="20">
        <v>51874401</v>
      </c>
      <c r="N78" s="20"/>
      <c r="O78" s="20"/>
      <c r="P78" s="20"/>
      <c r="Q78" s="20"/>
      <c r="R78" s="20"/>
      <c r="S78" s="20"/>
      <c r="T78" s="20"/>
      <c r="U78" s="20"/>
      <c r="V78" s="20">
        <v>113898436</v>
      </c>
      <c r="W78" s="20">
        <v>102324616</v>
      </c>
      <c r="X78" s="20"/>
      <c r="Y78" s="19"/>
      <c r="Z78" s="22">
        <v>219588406</v>
      </c>
    </row>
    <row r="79" spans="1:26" ht="13.5" hidden="1">
      <c r="A79" s="38" t="s">
        <v>113</v>
      </c>
      <c r="B79" s="18">
        <v>119506496</v>
      </c>
      <c r="C79" s="18"/>
      <c r="D79" s="19">
        <v>168168572</v>
      </c>
      <c r="E79" s="20">
        <v>168168572</v>
      </c>
      <c r="F79" s="20">
        <v>10199269</v>
      </c>
      <c r="G79" s="20">
        <v>12417822</v>
      </c>
      <c r="H79" s="20">
        <v>12750046</v>
      </c>
      <c r="I79" s="20">
        <v>35367137</v>
      </c>
      <c r="J79" s="20">
        <v>10965458</v>
      </c>
      <c r="K79" s="20">
        <v>8522703</v>
      </c>
      <c r="L79" s="20">
        <v>7841221</v>
      </c>
      <c r="M79" s="20">
        <v>27329382</v>
      </c>
      <c r="N79" s="20"/>
      <c r="O79" s="20"/>
      <c r="P79" s="20"/>
      <c r="Q79" s="20"/>
      <c r="R79" s="20"/>
      <c r="S79" s="20"/>
      <c r="T79" s="20"/>
      <c r="U79" s="20"/>
      <c r="V79" s="20">
        <v>62696519</v>
      </c>
      <c r="W79" s="20">
        <v>82150912</v>
      </c>
      <c r="X79" s="20"/>
      <c r="Y79" s="19"/>
      <c r="Z79" s="22">
        <v>168168572</v>
      </c>
    </row>
    <row r="80" spans="1:26" ht="13.5" hidden="1">
      <c r="A80" s="38" t="s">
        <v>114</v>
      </c>
      <c r="B80" s="18">
        <v>24363327</v>
      </c>
      <c r="C80" s="18"/>
      <c r="D80" s="19">
        <v>26347900</v>
      </c>
      <c r="E80" s="20">
        <v>26347900</v>
      </c>
      <c r="F80" s="20">
        <v>1766442</v>
      </c>
      <c r="G80" s="20">
        <v>1818448</v>
      </c>
      <c r="H80" s="20">
        <v>1703612</v>
      </c>
      <c r="I80" s="20">
        <v>5288502</v>
      </c>
      <c r="J80" s="20">
        <v>1792640</v>
      </c>
      <c r="K80" s="20">
        <v>1999808</v>
      </c>
      <c r="L80" s="20">
        <v>1852607</v>
      </c>
      <c r="M80" s="20">
        <v>5645055</v>
      </c>
      <c r="N80" s="20"/>
      <c r="O80" s="20"/>
      <c r="P80" s="20"/>
      <c r="Q80" s="20"/>
      <c r="R80" s="20"/>
      <c r="S80" s="20"/>
      <c r="T80" s="20"/>
      <c r="U80" s="20"/>
      <c r="V80" s="20">
        <v>10933557</v>
      </c>
      <c r="W80" s="20">
        <v>9042124</v>
      </c>
      <c r="X80" s="20"/>
      <c r="Y80" s="19"/>
      <c r="Z80" s="22">
        <v>26347900</v>
      </c>
    </row>
    <row r="81" spans="1:26" ht="13.5" hidden="1">
      <c r="A81" s="38" t="s">
        <v>115</v>
      </c>
      <c r="B81" s="18">
        <v>17590461</v>
      </c>
      <c r="C81" s="18"/>
      <c r="D81" s="19">
        <v>11723447</v>
      </c>
      <c r="E81" s="20">
        <v>11723447</v>
      </c>
      <c r="F81" s="20">
        <v>1348886</v>
      </c>
      <c r="G81" s="20">
        <v>4146273</v>
      </c>
      <c r="H81" s="20">
        <v>2298284</v>
      </c>
      <c r="I81" s="20">
        <v>7793443</v>
      </c>
      <c r="J81" s="20">
        <v>1367949</v>
      </c>
      <c r="K81" s="20">
        <v>1835793</v>
      </c>
      <c r="L81" s="20">
        <v>1455046</v>
      </c>
      <c r="M81" s="20">
        <v>4658788</v>
      </c>
      <c r="N81" s="20"/>
      <c r="O81" s="20"/>
      <c r="P81" s="20"/>
      <c r="Q81" s="20"/>
      <c r="R81" s="20"/>
      <c r="S81" s="20"/>
      <c r="T81" s="20"/>
      <c r="U81" s="20"/>
      <c r="V81" s="20">
        <v>12452231</v>
      </c>
      <c r="W81" s="20">
        <v>5806512</v>
      </c>
      <c r="X81" s="20"/>
      <c r="Y81" s="19"/>
      <c r="Z81" s="22">
        <v>11723447</v>
      </c>
    </row>
    <row r="82" spans="1:26" ht="13.5" hidden="1">
      <c r="A82" s="38" t="s">
        <v>116</v>
      </c>
      <c r="B82" s="18">
        <v>16848036</v>
      </c>
      <c r="C82" s="18"/>
      <c r="D82" s="19">
        <v>11650087</v>
      </c>
      <c r="E82" s="20">
        <v>11650087</v>
      </c>
      <c r="F82" s="20">
        <v>1361790</v>
      </c>
      <c r="G82" s="20">
        <v>1436921</v>
      </c>
      <c r="H82" s="20">
        <v>1383781</v>
      </c>
      <c r="I82" s="20">
        <v>4182492</v>
      </c>
      <c r="J82" s="20">
        <v>1395584</v>
      </c>
      <c r="K82" s="20">
        <v>1440066</v>
      </c>
      <c r="L82" s="20">
        <v>1325269</v>
      </c>
      <c r="M82" s="20">
        <v>4160919</v>
      </c>
      <c r="N82" s="20"/>
      <c r="O82" s="20"/>
      <c r="P82" s="20"/>
      <c r="Q82" s="20"/>
      <c r="R82" s="20"/>
      <c r="S82" s="20"/>
      <c r="T82" s="20"/>
      <c r="U82" s="20"/>
      <c r="V82" s="20">
        <v>8343411</v>
      </c>
      <c r="W82" s="20">
        <v>4677994</v>
      </c>
      <c r="X82" s="20"/>
      <c r="Y82" s="19"/>
      <c r="Z82" s="22">
        <v>11650087</v>
      </c>
    </row>
    <row r="83" spans="1:26" ht="13.5" hidden="1">
      <c r="A83" s="38" t="s">
        <v>117</v>
      </c>
      <c r="B83" s="18">
        <v>41124259</v>
      </c>
      <c r="C83" s="18"/>
      <c r="D83" s="19">
        <v>1698400</v>
      </c>
      <c r="E83" s="20">
        <v>1698400</v>
      </c>
      <c r="F83" s="20">
        <v>4874402</v>
      </c>
      <c r="G83" s="20">
        <v>1564477</v>
      </c>
      <c r="H83" s="20">
        <v>2953582</v>
      </c>
      <c r="I83" s="20">
        <v>9392461</v>
      </c>
      <c r="J83" s="20">
        <v>4271918</v>
      </c>
      <c r="K83" s="20">
        <v>3074934</v>
      </c>
      <c r="L83" s="20">
        <v>2733405</v>
      </c>
      <c r="M83" s="20">
        <v>10080257</v>
      </c>
      <c r="N83" s="20"/>
      <c r="O83" s="20"/>
      <c r="P83" s="20"/>
      <c r="Q83" s="20"/>
      <c r="R83" s="20"/>
      <c r="S83" s="20"/>
      <c r="T83" s="20"/>
      <c r="U83" s="20"/>
      <c r="V83" s="20">
        <v>19472718</v>
      </c>
      <c r="W83" s="20">
        <v>647074</v>
      </c>
      <c r="X83" s="20"/>
      <c r="Y83" s="19"/>
      <c r="Z83" s="22">
        <v>1698400</v>
      </c>
    </row>
    <row r="84" spans="1:26" ht="13.5" hidden="1">
      <c r="A84" s="39" t="s">
        <v>118</v>
      </c>
      <c r="B84" s="27">
        <v>878176</v>
      </c>
      <c r="C84" s="27"/>
      <c r="D84" s="28">
        <v>4717710</v>
      </c>
      <c r="E84" s="29">
        <v>4717710</v>
      </c>
      <c r="F84" s="29">
        <v>57505</v>
      </c>
      <c r="G84" s="29">
        <v>91461</v>
      </c>
      <c r="H84" s="29">
        <v>66563</v>
      </c>
      <c r="I84" s="29">
        <v>215529</v>
      </c>
      <c r="J84" s="29">
        <v>64146</v>
      </c>
      <c r="K84" s="29">
        <v>81055</v>
      </c>
      <c r="L84" s="29">
        <v>46642</v>
      </c>
      <c r="M84" s="29">
        <v>191843</v>
      </c>
      <c r="N84" s="29"/>
      <c r="O84" s="29"/>
      <c r="P84" s="29"/>
      <c r="Q84" s="29"/>
      <c r="R84" s="29"/>
      <c r="S84" s="29"/>
      <c r="T84" s="29"/>
      <c r="U84" s="29"/>
      <c r="V84" s="29">
        <v>407372</v>
      </c>
      <c r="W84" s="29">
        <v>2077099</v>
      </c>
      <c r="X84" s="29"/>
      <c r="Y84" s="28"/>
      <c r="Z84" s="30">
        <v>4717710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179769345</v>
      </c>
      <c r="C5" s="18">
        <v>0</v>
      </c>
      <c r="D5" s="63">
        <v>191283614</v>
      </c>
      <c r="E5" s="64">
        <v>191283614</v>
      </c>
      <c r="F5" s="64">
        <v>192403801</v>
      </c>
      <c r="G5" s="64">
        <v>-544261</v>
      </c>
      <c r="H5" s="64">
        <v>-1779970</v>
      </c>
      <c r="I5" s="64">
        <v>190079570</v>
      </c>
      <c r="J5" s="64">
        <v>109099</v>
      </c>
      <c r="K5" s="64">
        <v>1664423</v>
      </c>
      <c r="L5" s="64">
        <v>177128</v>
      </c>
      <c r="M5" s="64">
        <v>1950650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192030220</v>
      </c>
      <c r="W5" s="64">
        <v>95641807</v>
      </c>
      <c r="X5" s="64">
        <v>96388413</v>
      </c>
      <c r="Y5" s="65">
        <v>100.78</v>
      </c>
      <c r="Z5" s="66">
        <v>191283614</v>
      </c>
    </row>
    <row r="6" spans="1:26" ht="13.5">
      <c r="A6" s="62" t="s">
        <v>32</v>
      </c>
      <c r="B6" s="18">
        <v>884650239</v>
      </c>
      <c r="C6" s="18">
        <v>0</v>
      </c>
      <c r="D6" s="63">
        <v>940797554</v>
      </c>
      <c r="E6" s="64">
        <v>937102179</v>
      </c>
      <c r="F6" s="64">
        <v>197090398</v>
      </c>
      <c r="G6" s="64">
        <v>69834164</v>
      </c>
      <c r="H6" s="64">
        <v>75193459</v>
      </c>
      <c r="I6" s="64">
        <v>342118021</v>
      </c>
      <c r="J6" s="64">
        <v>63445774</v>
      </c>
      <c r="K6" s="64">
        <v>78984767</v>
      </c>
      <c r="L6" s="64">
        <v>54622053</v>
      </c>
      <c r="M6" s="64">
        <v>197052594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539170615</v>
      </c>
      <c r="W6" s="64">
        <v>468551090</v>
      </c>
      <c r="X6" s="64">
        <v>70619525</v>
      </c>
      <c r="Y6" s="65">
        <v>15.07</v>
      </c>
      <c r="Z6" s="66">
        <v>937102179</v>
      </c>
    </row>
    <row r="7" spans="1:26" ht="13.5">
      <c r="A7" s="62" t="s">
        <v>33</v>
      </c>
      <c r="B7" s="18">
        <v>6120660</v>
      </c>
      <c r="C7" s="18">
        <v>0</v>
      </c>
      <c r="D7" s="63">
        <v>6000000</v>
      </c>
      <c r="E7" s="64">
        <v>6000000</v>
      </c>
      <c r="F7" s="64">
        <v>101626</v>
      </c>
      <c r="G7" s="64">
        <v>248271</v>
      </c>
      <c r="H7" s="64">
        <v>68518</v>
      </c>
      <c r="I7" s="64">
        <v>418415</v>
      </c>
      <c r="J7" s="64">
        <v>1088565</v>
      </c>
      <c r="K7" s="64">
        <v>955182</v>
      </c>
      <c r="L7" s="64">
        <v>819965</v>
      </c>
      <c r="M7" s="64">
        <v>2863712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3282127</v>
      </c>
      <c r="W7" s="64">
        <v>3000000</v>
      </c>
      <c r="X7" s="64">
        <v>282127</v>
      </c>
      <c r="Y7" s="65">
        <v>9.4</v>
      </c>
      <c r="Z7" s="66">
        <v>6000000</v>
      </c>
    </row>
    <row r="8" spans="1:26" ht="13.5">
      <c r="A8" s="62" t="s">
        <v>34</v>
      </c>
      <c r="B8" s="18">
        <v>199514880</v>
      </c>
      <c r="C8" s="18">
        <v>0</v>
      </c>
      <c r="D8" s="63">
        <v>187191526</v>
      </c>
      <c r="E8" s="64">
        <v>187191525</v>
      </c>
      <c r="F8" s="64">
        <v>3445673</v>
      </c>
      <c r="G8" s="64">
        <v>0</v>
      </c>
      <c r="H8" s="64">
        <v>3919237</v>
      </c>
      <c r="I8" s="64">
        <v>7364910</v>
      </c>
      <c r="J8" s="64">
        <v>8642781</v>
      </c>
      <c r="K8" s="64">
        <v>50414192</v>
      </c>
      <c r="L8" s="64">
        <v>19571245</v>
      </c>
      <c r="M8" s="64">
        <v>78628218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85993128</v>
      </c>
      <c r="W8" s="64">
        <v>93595763</v>
      </c>
      <c r="X8" s="64">
        <v>-7602635</v>
      </c>
      <c r="Y8" s="65">
        <v>-8.12</v>
      </c>
      <c r="Z8" s="66">
        <v>187191525</v>
      </c>
    </row>
    <row r="9" spans="1:26" ht="13.5">
      <c r="A9" s="62" t="s">
        <v>35</v>
      </c>
      <c r="B9" s="18">
        <v>81638596</v>
      </c>
      <c r="C9" s="18">
        <v>0</v>
      </c>
      <c r="D9" s="63">
        <v>64659426</v>
      </c>
      <c r="E9" s="64">
        <v>68354800</v>
      </c>
      <c r="F9" s="64">
        <v>8635360</v>
      </c>
      <c r="G9" s="64">
        <v>7192828</v>
      </c>
      <c r="H9" s="64">
        <v>6025424</v>
      </c>
      <c r="I9" s="64">
        <v>21853612</v>
      </c>
      <c r="J9" s="64">
        <v>6986724</v>
      </c>
      <c r="K9" s="64">
        <v>6649468</v>
      </c>
      <c r="L9" s="64">
        <v>6813013</v>
      </c>
      <c r="M9" s="64">
        <v>20449205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42302817</v>
      </c>
      <c r="W9" s="64">
        <v>34177400</v>
      </c>
      <c r="X9" s="64">
        <v>8125417</v>
      </c>
      <c r="Y9" s="65">
        <v>23.77</v>
      </c>
      <c r="Z9" s="66">
        <v>68354800</v>
      </c>
    </row>
    <row r="10" spans="1:26" ht="25.5">
      <c r="A10" s="67" t="s">
        <v>105</v>
      </c>
      <c r="B10" s="68">
        <f>SUM(B5:B9)</f>
        <v>1351693720</v>
      </c>
      <c r="C10" s="68">
        <f>SUM(C5:C9)</f>
        <v>0</v>
      </c>
      <c r="D10" s="69">
        <f aca="true" t="shared" si="0" ref="D10:Z10">SUM(D5:D9)</f>
        <v>1389932120</v>
      </c>
      <c r="E10" s="70">
        <f t="shared" si="0"/>
        <v>1389932118</v>
      </c>
      <c r="F10" s="70">
        <f t="shared" si="0"/>
        <v>401676858</v>
      </c>
      <c r="G10" s="70">
        <f t="shared" si="0"/>
        <v>76731002</v>
      </c>
      <c r="H10" s="70">
        <f t="shared" si="0"/>
        <v>83426668</v>
      </c>
      <c r="I10" s="70">
        <f t="shared" si="0"/>
        <v>561834528</v>
      </c>
      <c r="J10" s="70">
        <f t="shared" si="0"/>
        <v>80272943</v>
      </c>
      <c r="K10" s="70">
        <f t="shared" si="0"/>
        <v>138668032</v>
      </c>
      <c r="L10" s="70">
        <f t="shared" si="0"/>
        <v>82003404</v>
      </c>
      <c r="M10" s="70">
        <f t="shared" si="0"/>
        <v>300944379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862778907</v>
      </c>
      <c r="W10" s="70">
        <f t="shared" si="0"/>
        <v>694966060</v>
      </c>
      <c r="X10" s="70">
        <f t="shared" si="0"/>
        <v>167812847</v>
      </c>
      <c r="Y10" s="71">
        <f>+IF(W10&lt;&gt;0,(X10/W10)*100,0)</f>
        <v>24.146912584479306</v>
      </c>
      <c r="Z10" s="72">
        <f t="shared" si="0"/>
        <v>1389932118</v>
      </c>
    </row>
    <row r="11" spans="1:26" ht="13.5">
      <c r="A11" s="62" t="s">
        <v>36</v>
      </c>
      <c r="B11" s="18">
        <v>336543905</v>
      </c>
      <c r="C11" s="18">
        <v>0</v>
      </c>
      <c r="D11" s="63">
        <v>386311375</v>
      </c>
      <c r="E11" s="64">
        <v>386311375</v>
      </c>
      <c r="F11" s="64">
        <v>26058199</v>
      </c>
      <c r="G11" s="64">
        <v>27167213</v>
      </c>
      <c r="H11" s="64">
        <v>27462711</v>
      </c>
      <c r="I11" s="64">
        <v>80688123</v>
      </c>
      <c r="J11" s="64">
        <v>26463168</v>
      </c>
      <c r="K11" s="64">
        <v>42286742</v>
      </c>
      <c r="L11" s="64">
        <v>31918315</v>
      </c>
      <c r="M11" s="64">
        <v>100668225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181356348</v>
      </c>
      <c r="W11" s="64">
        <v>193155688</v>
      </c>
      <c r="X11" s="64">
        <v>-11799340</v>
      </c>
      <c r="Y11" s="65">
        <v>-6.11</v>
      </c>
      <c r="Z11" s="66">
        <v>386311375</v>
      </c>
    </row>
    <row r="12" spans="1:26" ht="13.5">
      <c r="A12" s="62" t="s">
        <v>37</v>
      </c>
      <c r="B12" s="18">
        <v>17641423</v>
      </c>
      <c r="C12" s="18">
        <v>0</v>
      </c>
      <c r="D12" s="63">
        <v>18849884</v>
      </c>
      <c r="E12" s="64">
        <v>18849884</v>
      </c>
      <c r="F12" s="64">
        <v>1470984</v>
      </c>
      <c r="G12" s="64">
        <v>1459716</v>
      </c>
      <c r="H12" s="64">
        <v>1463380</v>
      </c>
      <c r="I12" s="64">
        <v>4394080</v>
      </c>
      <c r="J12" s="64">
        <v>1483658</v>
      </c>
      <c r="K12" s="64">
        <v>1475782</v>
      </c>
      <c r="L12" s="64">
        <v>1481673</v>
      </c>
      <c r="M12" s="64">
        <v>4441113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8835193</v>
      </c>
      <c r="W12" s="64">
        <v>9424942</v>
      </c>
      <c r="X12" s="64">
        <v>-589749</v>
      </c>
      <c r="Y12" s="65">
        <v>-6.26</v>
      </c>
      <c r="Z12" s="66">
        <v>18849884</v>
      </c>
    </row>
    <row r="13" spans="1:26" ht="13.5">
      <c r="A13" s="62" t="s">
        <v>106</v>
      </c>
      <c r="B13" s="18">
        <v>153881260</v>
      </c>
      <c r="C13" s="18">
        <v>0</v>
      </c>
      <c r="D13" s="63">
        <v>144546883</v>
      </c>
      <c r="E13" s="64">
        <v>144546883</v>
      </c>
      <c r="F13" s="64">
        <v>0</v>
      </c>
      <c r="G13" s="64">
        <v>0</v>
      </c>
      <c r="H13" s="64">
        <v>0</v>
      </c>
      <c r="I13" s="64">
        <v>0</v>
      </c>
      <c r="J13" s="64">
        <v>51644619</v>
      </c>
      <c r="K13" s="64">
        <v>12400777</v>
      </c>
      <c r="L13" s="64">
        <v>12640445</v>
      </c>
      <c r="M13" s="64">
        <v>76685841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76685841</v>
      </c>
      <c r="W13" s="64">
        <v>72273442</v>
      </c>
      <c r="X13" s="64">
        <v>4412399</v>
      </c>
      <c r="Y13" s="65">
        <v>6.11</v>
      </c>
      <c r="Z13" s="66">
        <v>144546883</v>
      </c>
    </row>
    <row r="14" spans="1:26" ht="13.5">
      <c r="A14" s="62" t="s">
        <v>38</v>
      </c>
      <c r="B14" s="18">
        <v>49275659</v>
      </c>
      <c r="C14" s="18">
        <v>0</v>
      </c>
      <c r="D14" s="63">
        <v>63063457</v>
      </c>
      <c r="E14" s="64">
        <v>63063457</v>
      </c>
      <c r="F14" s="64">
        <v>4862228</v>
      </c>
      <c r="G14" s="64">
        <v>0</v>
      </c>
      <c r="H14" s="64">
        <v>9724453</v>
      </c>
      <c r="I14" s="64">
        <v>14586681</v>
      </c>
      <c r="J14" s="64">
        <v>4862228</v>
      </c>
      <c r="K14" s="64">
        <v>4862228</v>
      </c>
      <c r="L14" s="64">
        <v>4862228</v>
      </c>
      <c r="M14" s="64">
        <v>14586684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29173365</v>
      </c>
      <c r="W14" s="64">
        <v>31531729</v>
      </c>
      <c r="X14" s="64">
        <v>-2358364</v>
      </c>
      <c r="Y14" s="65">
        <v>-7.48</v>
      </c>
      <c r="Z14" s="66">
        <v>63063457</v>
      </c>
    </row>
    <row r="15" spans="1:26" ht="13.5">
      <c r="A15" s="62" t="s">
        <v>39</v>
      </c>
      <c r="B15" s="18">
        <v>466494342</v>
      </c>
      <c r="C15" s="18">
        <v>0</v>
      </c>
      <c r="D15" s="63">
        <v>509114333</v>
      </c>
      <c r="E15" s="64">
        <v>509114333</v>
      </c>
      <c r="F15" s="64">
        <v>0</v>
      </c>
      <c r="G15" s="64">
        <v>58122890</v>
      </c>
      <c r="H15" s="64">
        <v>56471864</v>
      </c>
      <c r="I15" s="64">
        <v>114594754</v>
      </c>
      <c r="J15" s="64">
        <v>33161612</v>
      </c>
      <c r="K15" s="64">
        <v>33381754</v>
      </c>
      <c r="L15" s="64">
        <v>32935253</v>
      </c>
      <c r="M15" s="64">
        <v>99478619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214073373</v>
      </c>
      <c r="W15" s="64">
        <v>254557167</v>
      </c>
      <c r="X15" s="64">
        <v>-40483794</v>
      </c>
      <c r="Y15" s="65">
        <v>-15.9</v>
      </c>
      <c r="Z15" s="66">
        <v>509114333</v>
      </c>
    </row>
    <row r="16" spans="1:26" ht="13.5">
      <c r="A16" s="73" t="s">
        <v>40</v>
      </c>
      <c r="B16" s="18">
        <v>427636</v>
      </c>
      <c r="C16" s="18">
        <v>0</v>
      </c>
      <c r="D16" s="63">
        <v>601000</v>
      </c>
      <c r="E16" s="64">
        <v>601000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300500</v>
      </c>
      <c r="X16" s="64">
        <v>-300500</v>
      </c>
      <c r="Y16" s="65">
        <v>-100</v>
      </c>
      <c r="Z16" s="66">
        <v>601000</v>
      </c>
    </row>
    <row r="17" spans="1:26" ht="13.5">
      <c r="A17" s="62" t="s">
        <v>41</v>
      </c>
      <c r="B17" s="18">
        <v>322504943</v>
      </c>
      <c r="C17" s="18">
        <v>0</v>
      </c>
      <c r="D17" s="63">
        <v>328908904</v>
      </c>
      <c r="E17" s="64">
        <v>328908904</v>
      </c>
      <c r="F17" s="64">
        <v>13324642</v>
      </c>
      <c r="G17" s="64">
        <v>33397316</v>
      </c>
      <c r="H17" s="64">
        <v>22902998</v>
      </c>
      <c r="I17" s="64">
        <v>69624956</v>
      </c>
      <c r="J17" s="64">
        <v>22414934</v>
      </c>
      <c r="K17" s="64">
        <v>24712764</v>
      </c>
      <c r="L17" s="64">
        <v>25939699</v>
      </c>
      <c r="M17" s="64">
        <v>73067397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142692353</v>
      </c>
      <c r="W17" s="64">
        <v>164454452</v>
      </c>
      <c r="X17" s="64">
        <v>-21762099</v>
      </c>
      <c r="Y17" s="65">
        <v>-13.23</v>
      </c>
      <c r="Z17" s="66">
        <v>328908904</v>
      </c>
    </row>
    <row r="18" spans="1:26" ht="13.5">
      <c r="A18" s="74" t="s">
        <v>42</v>
      </c>
      <c r="B18" s="75">
        <f>SUM(B11:B17)</f>
        <v>1346769168</v>
      </c>
      <c r="C18" s="75">
        <f>SUM(C11:C17)</f>
        <v>0</v>
      </c>
      <c r="D18" s="76">
        <f aca="true" t="shared" si="1" ref="D18:Z18">SUM(D11:D17)</f>
        <v>1451395836</v>
      </c>
      <c r="E18" s="77">
        <f t="shared" si="1"/>
        <v>1451395836</v>
      </c>
      <c r="F18" s="77">
        <f t="shared" si="1"/>
        <v>45716053</v>
      </c>
      <c r="G18" s="77">
        <f t="shared" si="1"/>
        <v>120147135</v>
      </c>
      <c r="H18" s="77">
        <f t="shared" si="1"/>
        <v>118025406</v>
      </c>
      <c r="I18" s="77">
        <f t="shared" si="1"/>
        <v>283888594</v>
      </c>
      <c r="J18" s="77">
        <f t="shared" si="1"/>
        <v>140030219</v>
      </c>
      <c r="K18" s="77">
        <f t="shared" si="1"/>
        <v>119120047</v>
      </c>
      <c r="L18" s="77">
        <f t="shared" si="1"/>
        <v>109777613</v>
      </c>
      <c r="M18" s="77">
        <f t="shared" si="1"/>
        <v>368927879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652816473</v>
      </c>
      <c r="W18" s="77">
        <f t="shared" si="1"/>
        <v>725697920</v>
      </c>
      <c r="X18" s="77">
        <f t="shared" si="1"/>
        <v>-72881447</v>
      </c>
      <c r="Y18" s="71">
        <f>+IF(W18&lt;&gt;0,(X18/W18)*100,0)</f>
        <v>-10.042945555087163</v>
      </c>
      <c r="Z18" s="78">
        <f t="shared" si="1"/>
        <v>1451395836</v>
      </c>
    </row>
    <row r="19" spans="1:26" ht="13.5">
      <c r="A19" s="74" t="s">
        <v>43</v>
      </c>
      <c r="B19" s="79">
        <f>+B10-B18</f>
        <v>4924552</v>
      </c>
      <c r="C19" s="79">
        <f>+C10-C18</f>
        <v>0</v>
      </c>
      <c r="D19" s="80">
        <f aca="true" t="shared" si="2" ref="D19:Z19">+D10-D18</f>
        <v>-61463716</v>
      </c>
      <c r="E19" s="81">
        <f t="shared" si="2"/>
        <v>-61463718</v>
      </c>
      <c r="F19" s="81">
        <f t="shared" si="2"/>
        <v>355960805</v>
      </c>
      <c r="G19" s="81">
        <f t="shared" si="2"/>
        <v>-43416133</v>
      </c>
      <c r="H19" s="81">
        <f t="shared" si="2"/>
        <v>-34598738</v>
      </c>
      <c r="I19" s="81">
        <f t="shared" si="2"/>
        <v>277945934</v>
      </c>
      <c r="J19" s="81">
        <f t="shared" si="2"/>
        <v>-59757276</v>
      </c>
      <c r="K19" s="81">
        <f t="shared" si="2"/>
        <v>19547985</v>
      </c>
      <c r="L19" s="81">
        <f t="shared" si="2"/>
        <v>-27774209</v>
      </c>
      <c r="M19" s="81">
        <f t="shared" si="2"/>
        <v>-67983500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209962434</v>
      </c>
      <c r="W19" s="81">
        <f>IF(E10=E18,0,W10-W18)</f>
        <v>-30731860</v>
      </c>
      <c r="X19" s="81">
        <f t="shared" si="2"/>
        <v>240694294</v>
      </c>
      <c r="Y19" s="82">
        <f>+IF(W19&lt;&gt;0,(X19/W19)*100,0)</f>
        <v>-783.207700412536</v>
      </c>
      <c r="Z19" s="83">
        <f t="shared" si="2"/>
        <v>-61463718</v>
      </c>
    </row>
    <row r="20" spans="1:26" ht="13.5">
      <c r="A20" s="62" t="s">
        <v>44</v>
      </c>
      <c r="B20" s="18">
        <v>0</v>
      </c>
      <c r="C20" s="18">
        <v>0</v>
      </c>
      <c r="D20" s="63">
        <v>58639474</v>
      </c>
      <c r="E20" s="64">
        <v>63729677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31864839</v>
      </c>
      <c r="X20" s="64">
        <v>-31864839</v>
      </c>
      <c r="Y20" s="65">
        <v>-100</v>
      </c>
      <c r="Z20" s="66">
        <v>63729677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4924552</v>
      </c>
      <c r="C22" s="90">
        <f>SUM(C19:C21)</f>
        <v>0</v>
      </c>
      <c r="D22" s="91">
        <f aca="true" t="shared" si="3" ref="D22:Z22">SUM(D19:D21)</f>
        <v>-2824242</v>
      </c>
      <c r="E22" s="92">
        <f t="shared" si="3"/>
        <v>2265959</v>
      </c>
      <c r="F22" s="92">
        <f t="shared" si="3"/>
        <v>355960805</v>
      </c>
      <c r="G22" s="92">
        <f t="shared" si="3"/>
        <v>-43416133</v>
      </c>
      <c r="H22" s="92">
        <f t="shared" si="3"/>
        <v>-34598738</v>
      </c>
      <c r="I22" s="92">
        <f t="shared" si="3"/>
        <v>277945934</v>
      </c>
      <c r="J22" s="92">
        <f t="shared" si="3"/>
        <v>-59757276</v>
      </c>
      <c r="K22" s="92">
        <f t="shared" si="3"/>
        <v>19547985</v>
      </c>
      <c r="L22" s="92">
        <f t="shared" si="3"/>
        <v>-27774209</v>
      </c>
      <c r="M22" s="92">
        <f t="shared" si="3"/>
        <v>-67983500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209962434</v>
      </c>
      <c r="W22" s="92">
        <f t="shared" si="3"/>
        <v>1132979</v>
      </c>
      <c r="X22" s="92">
        <f t="shared" si="3"/>
        <v>208829455</v>
      </c>
      <c r="Y22" s="93">
        <f>+IF(W22&lt;&gt;0,(X22/W22)*100,0)</f>
        <v>18431.891058881054</v>
      </c>
      <c r="Z22" s="94">
        <f t="shared" si="3"/>
        <v>2265959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4924552</v>
      </c>
      <c r="C24" s="79">
        <f>SUM(C22:C23)</f>
        <v>0</v>
      </c>
      <c r="D24" s="80">
        <f aca="true" t="shared" si="4" ref="D24:Z24">SUM(D22:D23)</f>
        <v>-2824242</v>
      </c>
      <c r="E24" s="81">
        <f t="shared" si="4"/>
        <v>2265959</v>
      </c>
      <c r="F24" s="81">
        <f t="shared" si="4"/>
        <v>355960805</v>
      </c>
      <c r="G24" s="81">
        <f t="shared" si="4"/>
        <v>-43416133</v>
      </c>
      <c r="H24" s="81">
        <f t="shared" si="4"/>
        <v>-34598738</v>
      </c>
      <c r="I24" s="81">
        <f t="shared" si="4"/>
        <v>277945934</v>
      </c>
      <c r="J24" s="81">
        <f t="shared" si="4"/>
        <v>-59757276</v>
      </c>
      <c r="K24" s="81">
        <f t="shared" si="4"/>
        <v>19547985</v>
      </c>
      <c r="L24" s="81">
        <f t="shared" si="4"/>
        <v>-27774209</v>
      </c>
      <c r="M24" s="81">
        <f t="shared" si="4"/>
        <v>-67983500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209962434</v>
      </c>
      <c r="W24" s="81">
        <f t="shared" si="4"/>
        <v>1132979</v>
      </c>
      <c r="X24" s="81">
        <f t="shared" si="4"/>
        <v>208829455</v>
      </c>
      <c r="Y24" s="82">
        <f>+IF(W24&lt;&gt;0,(X24/W24)*100,0)</f>
        <v>18431.891058881054</v>
      </c>
      <c r="Z24" s="83">
        <f t="shared" si="4"/>
        <v>2265959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235214051</v>
      </c>
      <c r="C27" s="21">
        <v>0</v>
      </c>
      <c r="D27" s="103">
        <v>187359852</v>
      </c>
      <c r="E27" s="104">
        <v>247704466</v>
      </c>
      <c r="F27" s="104">
        <v>2197092</v>
      </c>
      <c r="G27" s="104">
        <v>13780651</v>
      </c>
      <c r="H27" s="104">
        <v>11319073</v>
      </c>
      <c r="I27" s="104">
        <v>27296816</v>
      </c>
      <c r="J27" s="104">
        <v>15167902</v>
      </c>
      <c r="K27" s="104">
        <v>18370222</v>
      </c>
      <c r="L27" s="104">
        <v>24825171</v>
      </c>
      <c r="M27" s="104">
        <v>58363295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85660111</v>
      </c>
      <c r="W27" s="104">
        <v>123852233</v>
      </c>
      <c r="X27" s="104">
        <v>-38192122</v>
      </c>
      <c r="Y27" s="105">
        <v>-30.84</v>
      </c>
      <c r="Z27" s="106">
        <v>247704466</v>
      </c>
    </row>
    <row r="28" spans="1:26" ht="13.5">
      <c r="A28" s="107" t="s">
        <v>44</v>
      </c>
      <c r="B28" s="18">
        <v>56630809</v>
      </c>
      <c r="C28" s="18">
        <v>0</v>
      </c>
      <c r="D28" s="63">
        <v>58899158</v>
      </c>
      <c r="E28" s="64">
        <v>63729677</v>
      </c>
      <c r="F28" s="64">
        <v>9741</v>
      </c>
      <c r="G28" s="64">
        <v>5989993</v>
      </c>
      <c r="H28" s="64">
        <v>3619160</v>
      </c>
      <c r="I28" s="64">
        <v>9618894</v>
      </c>
      <c r="J28" s="64">
        <v>3576079</v>
      </c>
      <c r="K28" s="64">
        <v>3358895</v>
      </c>
      <c r="L28" s="64">
        <v>2397013</v>
      </c>
      <c r="M28" s="64">
        <v>9331987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18950881</v>
      </c>
      <c r="W28" s="64">
        <v>31864839</v>
      </c>
      <c r="X28" s="64">
        <v>-12913958</v>
      </c>
      <c r="Y28" s="65">
        <v>-40.53</v>
      </c>
      <c r="Z28" s="66">
        <v>63729677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166871255</v>
      </c>
      <c r="C30" s="18">
        <v>0</v>
      </c>
      <c r="D30" s="63">
        <v>116822100</v>
      </c>
      <c r="E30" s="64">
        <v>169949734</v>
      </c>
      <c r="F30" s="64">
        <v>2169515</v>
      </c>
      <c r="G30" s="64">
        <v>7664520</v>
      </c>
      <c r="H30" s="64">
        <v>7411563</v>
      </c>
      <c r="I30" s="64">
        <v>17245598</v>
      </c>
      <c r="J30" s="64">
        <v>10119329</v>
      </c>
      <c r="K30" s="64">
        <v>14822480</v>
      </c>
      <c r="L30" s="64">
        <v>21695673</v>
      </c>
      <c r="M30" s="64">
        <v>46637482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63883080</v>
      </c>
      <c r="W30" s="64">
        <v>84974867</v>
      </c>
      <c r="X30" s="64">
        <v>-21091787</v>
      </c>
      <c r="Y30" s="65">
        <v>-24.82</v>
      </c>
      <c r="Z30" s="66">
        <v>169949734</v>
      </c>
    </row>
    <row r="31" spans="1:26" ht="13.5">
      <c r="A31" s="62" t="s">
        <v>49</v>
      </c>
      <c r="B31" s="18">
        <v>11711982</v>
      </c>
      <c r="C31" s="18">
        <v>0</v>
      </c>
      <c r="D31" s="63">
        <v>11638594</v>
      </c>
      <c r="E31" s="64">
        <v>14025055</v>
      </c>
      <c r="F31" s="64">
        <v>17836</v>
      </c>
      <c r="G31" s="64">
        <v>126137</v>
      </c>
      <c r="H31" s="64">
        <v>288349</v>
      </c>
      <c r="I31" s="64">
        <v>432322</v>
      </c>
      <c r="J31" s="64">
        <v>1472493</v>
      </c>
      <c r="K31" s="64">
        <v>188848</v>
      </c>
      <c r="L31" s="64">
        <v>732483</v>
      </c>
      <c r="M31" s="64">
        <v>2393824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2826146</v>
      </c>
      <c r="W31" s="64">
        <v>7012528</v>
      </c>
      <c r="X31" s="64">
        <v>-4186382</v>
      </c>
      <c r="Y31" s="65">
        <v>-59.7</v>
      </c>
      <c r="Z31" s="66">
        <v>14025055</v>
      </c>
    </row>
    <row r="32" spans="1:26" ht="13.5">
      <c r="A32" s="74" t="s">
        <v>50</v>
      </c>
      <c r="B32" s="21">
        <f>SUM(B28:B31)</f>
        <v>235214046</v>
      </c>
      <c r="C32" s="21">
        <f>SUM(C28:C31)</f>
        <v>0</v>
      </c>
      <c r="D32" s="103">
        <f aca="true" t="shared" si="5" ref="D32:Z32">SUM(D28:D31)</f>
        <v>187359852</v>
      </c>
      <c r="E32" s="104">
        <f t="shared" si="5"/>
        <v>247704466</v>
      </c>
      <c r="F32" s="104">
        <f t="shared" si="5"/>
        <v>2197092</v>
      </c>
      <c r="G32" s="104">
        <f t="shared" si="5"/>
        <v>13780650</v>
      </c>
      <c r="H32" s="104">
        <f t="shared" si="5"/>
        <v>11319072</v>
      </c>
      <c r="I32" s="104">
        <f t="shared" si="5"/>
        <v>27296814</v>
      </c>
      <c r="J32" s="104">
        <f t="shared" si="5"/>
        <v>15167901</v>
      </c>
      <c r="K32" s="104">
        <f t="shared" si="5"/>
        <v>18370223</v>
      </c>
      <c r="L32" s="104">
        <f t="shared" si="5"/>
        <v>24825169</v>
      </c>
      <c r="M32" s="104">
        <f t="shared" si="5"/>
        <v>58363293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85660107</v>
      </c>
      <c r="W32" s="104">
        <f t="shared" si="5"/>
        <v>123852234</v>
      </c>
      <c r="X32" s="104">
        <f t="shared" si="5"/>
        <v>-38192127</v>
      </c>
      <c r="Y32" s="105">
        <f>+IF(W32&lt;&gt;0,(X32/W32)*100,0)</f>
        <v>-30.83684949921856</v>
      </c>
      <c r="Z32" s="106">
        <f t="shared" si="5"/>
        <v>247704466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413955608</v>
      </c>
      <c r="C35" s="18">
        <v>0</v>
      </c>
      <c r="D35" s="63">
        <v>315563752</v>
      </c>
      <c r="E35" s="64">
        <v>315563752</v>
      </c>
      <c r="F35" s="64">
        <v>768995378</v>
      </c>
      <c r="G35" s="64">
        <v>721538492</v>
      </c>
      <c r="H35" s="64">
        <v>701730998</v>
      </c>
      <c r="I35" s="64">
        <v>701730998</v>
      </c>
      <c r="J35" s="64">
        <v>693091805</v>
      </c>
      <c r="K35" s="64">
        <v>649214047</v>
      </c>
      <c r="L35" s="64">
        <v>569902477</v>
      </c>
      <c r="M35" s="64">
        <v>569902477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569902477</v>
      </c>
      <c r="W35" s="64">
        <v>157781876</v>
      </c>
      <c r="X35" s="64">
        <v>412120601</v>
      </c>
      <c r="Y35" s="65">
        <v>261.2</v>
      </c>
      <c r="Z35" s="66">
        <v>315563752</v>
      </c>
    </row>
    <row r="36" spans="1:26" ht="13.5">
      <c r="A36" s="62" t="s">
        <v>53</v>
      </c>
      <c r="B36" s="18">
        <v>4229398675</v>
      </c>
      <c r="C36" s="18">
        <v>0</v>
      </c>
      <c r="D36" s="63">
        <v>4328026585</v>
      </c>
      <c r="E36" s="64">
        <v>4328026585</v>
      </c>
      <c r="F36" s="64">
        <v>4211729101</v>
      </c>
      <c r="G36" s="64">
        <v>4248217146</v>
      </c>
      <c r="H36" s="64">
        <v>4259512419</v>
      </c>
      <c r="I36" s="64">
        <v>4259512419</v>
      </c>
      <c r="J36" s="64">
        <v>4223009611</v>
      </c>
      <c r="K36" s="64">
        <v>4242616464</v>
      </c>
      <c r="L36" s="64">
        <v>4254766201</v>
      </c>
      <c r="M36" s="64">
        <v>4254766201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4254766201</v>
      </c>
      <c r="W36" s="64">
        <v>2164013293</v>
      </c>
      <c r="X36" s="64">
        <v>2090752908</v>
      </c>
      <c r="Y36" s="65">
        <v>96.61</v>
      </c>
      <c r="Z36" s="66">
        <v>4328026585</v>
      </c>
    </row>
    <row r="37" spans="1:26" ht="13.5">
      <c r="A37" s="62" t="s">
        <v>54</v>
      </c>
      <c r="B37" s="18">
        <v>351233863</v>
      </c>
      <c r="C37" s="18">
        <v>0</v>
      </c>
      <c r="D37" s="63">
        <v>227025222</v>
      </c>
      <c r="E37" s="64">
        <v>227025222</v>
      </c>
      <c r="F37" s="64">
        <v>374364499</v>
      </c>
      <c r="G37" s="64">
        <v>377774471</v>
      </c>
      <c r="H37" s="64">
        <v>420561604</v>
      </c>
      <c r="I37" s="64">
        <v>420561604</v>
      </c>
      <c r="J37" s="64">
        <v>444371033</v>
      </c>
      <c r="K37" s="64">
        <v>408854722</v>
      </c>
      <c r="L37" s="64">
        <v>378118585</v>
      </c>
      <c r="M37" s="64">
        <v>378118585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378118585</v>
      </c>
      <c r="W37" s="64">
        <v>113512611</v>
      </c>
      <c r="X37" s="64">
        <v>264605974</v>
      </c>
      <c r="Y37" s="65">
        <v>233.11</v>
      </c>
      <c r="Z37" s="66">
        <v>227025222</v>
      </c>
    </row>
    <row r="38" spans="1:26" ht="13.5">
      <c r="A38" s="62" t="s">
        <v>55</v>
      </c>
      <c r="B38" s="18">
        <v>720178973</v>
      </c>
      <c r="C38" s="18">
        <v>0</v>
      </c>
      <c r="D38" s="63">
        <v>822081729</v>
      </c>
      <c r="E38" s="64">
        <v>822081729</v>
      </c>
      <c r="F38" s="64">
        <v>711930167</v>
      </c>
      <c r="G38" s="64">
        <v>711953441</v>
      </c>
      <c r="H38" s="64">
        <v>696175573</v>
      </c>
      <c r="I38" s="64">
        <v>696175573</v>
      </c>
      <c r="J38" s="64">
        <v>687402740</v>
      </c>
      <c r="K38" s="64">
        <v>679513805</v>
      </c>
      <c r="L38" s="64">
        <v>671603458</v>
      </c>
      <c r="M38" s="64">
        <v>671603458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671603458</v>
      </c>
      <c r="W38" s="64">
        <v>411040865</v>
      </c>
      <c r="X38" s="64">
        <v>260562593</v>
      </c>
      <c r="Y38" s="65">
        <v>63.39</v>
      </c>
      <c r="Z38" s="66">
        <v>822081729</v>
      </c>
    </row>
    <row r="39" spans="1:26" ht="13.5">
      <c r="A39" s="62" t="s">
        <v>56</v>
      </c>
      <c r="B39" s="18">
        <v>3571941447</v>
      </c>
      <c r="C39" s="18">
        <v>0</v>
      </c>
      <c r="D39" s="63">
        <v>3594483387</v>
      </c>
      <c r="E39" s="64">
        <v>3594483387</v>
      </c>
      <c r="F39" s="64">
        <v>3894429813</v>
      </c>
      <c r="G39" s="64">
        <v>3880027726</v>
      </c>
      <c r="H39" s="64">
        <v>3844506240</v>
      </c>
      <c r="I39" s="64">
        <v>3844506240</v>
      </c>
      <c r="J39" s="64">
        <v>3784327643</v>
      </c>
      <c r="K39" s="64">
        <v>3803461984</v>
      </c>
      <c r="L39" s="64">
        <v>3774946635</v>
      </c>
      <c r="M39" s="64">
        <v>3774946635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3774946635</v>
      </c>
      <c r="W39" s="64">
        <v>1797241694</v>
      </c>
      <c r="X39" s="64">
        <v>1977704941</v>
      </c>
      <c r="Y39" s="65">
        <v>110.04</v>
      </c>
      <c r="Z39" s="66">
        <v>3594483387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2211623670</v>
      </c>
      <c r="C42" s="18">
        <v>0</v>
      </c>
      <c r="D42" s="63">
        <v>145836709</v>
      </c>
      <c r="E42" s="64">
        <v>145836709</v>
      </c>
      <c r="F42" s="64">
        <v>110615231</v>
      </c>
      <c r="G42" s="64">
        <v>-6932829</v>
      </c>
      <c r="H42" s="64">
        <v>27541039</v>
      </c>
      <c r="I42" s="64">
        <v>131223441</v>
      </c>
      <c r="J42" s="64">
        <v>76631494</v>
      </c>
      <c r="K42" s="64">
        <v>6511816</v>
      </c>
      <c r="L42" s="64">
        <v>-4140338</v>
      </c>
      <c r="M42" s="64">
        <v>79002972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210226413</v>
      </c>
      <c r="W42" s="64">
        <v>198694053</v>
      </c>
      <c r="X42" s="64">
        <v>11532360</v>
      </c>
      <c r="Y42" s="65">
        <v>5.8</v>
      </c>
      <c r="Z42" s="66">
        <v>145836709</v>
      </c>
    </row>
    <row r="43" spans="1:26" ht="13.5">
      <c r="A43" s="62" t="s">
        <v>59</v>
      </c>
      <c r="B43" s="18">
        <v>-42042</v>
      </c>
      <c r="C43" s="18">
        <v>0</v>
      </c>
      <c r="D43" s="63">
        <v>-186609852</v>
      </c>
      <c r="E43" s="64">
        <v>-186609852</v>
      </c>
      <c r="F43" s="64">
        <v>-2197092</v>
      </c>
      <c r="G43" s="64">
        <v>-13780650</v>
      </c>
      <c r="H43" s="64">
        <v>-11228722</v>
      </c>
      <c r="I43" s="64">
        <v>-27206464</v>
      </c>
      <c r="J43" s="64">
        <v>-15193992</v>
      </c>
      <c r="K43" s="64">
        <v>-18370223</v>
      </c>
      <c r="L43" s="64">
        <v>-5825170</v>
      </c>
      <c r="M43" s="64">
        <v>-39389385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-66595849</v>
      </c>
      <c r="W43" s="64">
        <v>-93304926</v>
      </c>
      <c r="X43" s="64">
        <v>26709077</v>
      </c>
      <c r="Y43" s="65">
        <v>-28.63</v>
      </c>
      <c r="Z43" s="66">
        <v>-186609852</v>
      </c>
    </row>
    <row r="44" spans="1:26" ht="13.5">
      <c r="A44" s="62" t="s">
        <v>60</v>
      </c>
      <c r="B44" s="18">
        <v>133530141</v>
      </c>
      <c r="C44" s="18">
        <v>0</v>
      </c>
      <c r="D44" s="63">
        <v>47637216</v>
      </c>
      <c r="E44" s="64">
        <v>47637216</v>
      </c>
      <c r="F44" s="64">
        <v>0</v>
      </c>
      <c r="G44" s="64">
        <v>0</v>
      </c>
      <c r="H44" s="64">
        <v>0</v>
      </c>
      <c r="I44" s="64">
        <v>0</v>
      </c>
      <c r="J44" s="64">
        <v>170476</v>
      </c>
      <c r="K44" s="64">
        <v>0</v>
      </c>
      <c r="L44" s="64">
        <v>-45327516</v>
      </c>
      <c r="M44" s="64">
        <v>-45157040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-45157040</v>
      </c>
      <c r="W44" s="64">
        <v>23818608</v>
      </c>
      <c r="X44" s="64">
        <v>-68975648</v>
      </c>
      <c r="Y44" s="65">
        <v>-289.59</v>
      </c>
      <c r="Z44" s="66">
        <v>47637216</v>
      </c>
    </row>
    <row r="45" spans="1:26" ht="13.5">
      <c r="A45" s="74" t="s">
        <v>61</v>
      </c>
      <c r="B45" s="21">
        <v>135846333</v>
      </c>
      <c r="C45" s="21">
        <v>0</v>
      </c>
      <c r="D45" s="103">
        <v>107313476</v>
      </c>
      <c r="E45" s="104">
        <v>107313476</v>
      </c>
      <c r="F45" s="104">
        <v>179024475</v>
      </c>
      <c r="G45" s="104">
        <v>158310996</v>
      </c>
      <c r="H45" s="104">
        <v>174623313</v>
      </c>
      <c r="I45" s="104">
        <v>174623313</v>
      </c>
      <c r="J45" s="104">
        <v>236231291</v>
      </c>
      <c r="K45" s="104">
        <v>224372884</v>
      </c>
      <c r="L45" s="104">
        <v>169079860</v>
      </c>
      <c r="M45" s="104">
        <v>169079860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169079860</v>
      </c>
      <c r="W45" s="104">
        <v>229657138</v>
      </c>
      <c r="X45" s="104">
        <v>-60577278</v>
      </c>
      <c r="Y45" s="105">
        <v>-26.38</v>
      </c>
      <c r="Z45" s="106">
        <v>107313476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4"/>
      <c r="R47" s="124"/>
      <c r="S47" s="124"/>
      <c r="T47" s="124"/>
      <c r="U47" s="124"/>
      <c r="V47" s="123" t="s">
        <v>101</v>
      </c>
      <c r="W47" s="123" t="s">
        <v>102</v>
      </c>
      <c r="X47" s="123" t="s">
        <v>103</v>
      </c>
      <c r="Y47" s="123" t="s">
        <v>104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84438935</v>
      </c>
      <c r="C49" s="56">
        <v>0</v>
      </c>
      <c r="D49" s="133">
        <v>16763417</v>
      </c>
      <c r="E49" s="58">
        <v>15234585</v>
      </c>
      <c r="F49" s="58">
        <v>0</v>
      </c>
      <c r="G49" s="58">
        <v>0</v>
      </c>
      <c r="H49" s="58">
        <v>0</v>
      </c>
      <c r="I49" s="58">
        <v>155785490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272222427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167757428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167757428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97.0813548465632</v>
      </c>
      <c r="C58" s="5">
        <f>IF(C67=0,0,+(C76/C67)*100)</f>
        <v>0</v>
      </c>
      <c r="D58" s="6">
        <f aca="true" t="shared" si="6" ref="D58:Z58">IF(D67=0,0,+(D76/D67)*100)</f>
        <v>97.69999980321872</v>
      </c>
      <c r="E58" s="7">
        <f t="shared" si="6"/>
        <v>98.01848570184521</v>
      </c>
      <c r="F58" s="7">
        <f t="shared" si="6"/>
        <v>41.99083878433235</v>
      </c>
      <c r="G58" s="7">
        <f t="shared" si="6"/>
        <v>130.84373848464335</v>
      </c>
      <c r="H58" s="7">
        <f t="shared" si="6"/>
        <v>172.35814507482223</v>
      </c>
      <c r="I58" s="7">
        <f t="shared" si="6"/>
        <v>71.76067010516077</v>
      </c>
      <c r="J58" s="7">
        <f t="shared" si="6"/>
        <v>150.14695756419866</v>
      </c>
      <c r="K58" s="7">
        <f t="shared" si="6"/>
        <v>98.97564164889657</v>
      </c>
      <c r="L58" s="7">
        <f t="shared" si="6"/>
        <v>148.2215373175183</v>
      </c>
      <c r="M58" s="7">
        <f t="shared" si="6"/>
        <v>128.94279013695882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87.41132394092418</v>
      </c>
      <c r="W58" s="7">
        <f t="shared" si="6"/>
        <v>120.71362726289483</v>
      </c>
      <c r="X58" s="7">
        <f t="shared" si="6"/>
        <v>0</v>
      </c>
      <c r="Y58" s="7">
        <f t="shared" si="6"/>
        <v>0</v>
      </c>
      <c r="Z58" s="8">
        <f t="shared" si="6"/>
        <v>98.01848570184521</v>
      </c>
    </row>
    <row r="59" spans="1:26" ht="13.5">
      <c r="A59" s="36" t="s">
        <v>31</v>
      </c>
      <c r="B59" s="9">
        <f aca="true" t="shared" si="7" ref="B59:Z66">IF(B68=0,0,+(B77/B68)*100)</f>
        <v>100.82513194892937</v>
      </c>
      <c r="C59" s="9">
        <f t="shared" si="7"/>
        <v>0</v>
      </c>
      <c r="D59" s="2">
        <f t="shared" si="7"/>
        <v>97.70000027403817</v>
      </c>
      <c r="E59" s="10">
        <f t="shared" si="7"/>
        <v>97.70000027403817</v>
      </c>
      <c r="F59" s="10">
        <f t="shared" si="7"/>
        <v>29.09913081604229</v>
      </c>
      <c r="G59" s="10">
        <f t="shared" si="7"/>
        <v>-2064.9659869011957</v>
      </c>
      <c r="H59" s="10">
        <f t="shared" si="7"/>
        <v>-1702.5183568210082</v>
      </c>
      <c r="I59" s="10">
        <f t="shared" si="7"/>
        <v>53.846309835458825</v>
      </c>
      <c r="J59" s="10">
        <f t="shared" si="7"/>
        <v>-202683.9521640091</v>
      </c>
      <c r="K59" s="10">
        <f t="shared" si="7"/>
        <v>47.37447593649425</v>
      </c>
      <c r="L59" s="10">
        <f t="shared" si="7"/>
        <v>39913.28282047317</v>
      </c>
      <c r="M59" s="10">
        <f t="shared" si="7"/>
        <v>2217.619790976952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71.19065801987361</v>
      </c>
      <c r="W59" s="10">
        <f t="shared" si="7"/>
        <v>195.091623611788</v>
      </c>
      <c r="X59" s="10">
        <f t="shared" si="7"/>
        <v>0</v>
      </c>
      <c r="Y59" s="10">
        <f t="shared" si="7"/>
        <v>0</v>
      </c>
      <c r="Z59" s="11">
        <f t="shared" si="7"/>
        <v>97.70000027403817</v>
      </c>
    </row>
    <row r="60" spans="1:26" ht="13.5">
      <c r="A60" s="37" t="s">
        <v>32</v>
      </c>
      <c r="B60" s="12">
        <f t="shared" si="7"/>
        <v>97.5254328733641</v>
      </c>
      <c r="C60" s="12">
        <f t="shared" si="7"/>
        <v>0</v>
      </c>
      <c r="D60" s="3">
        <f t="shared" si="7"/>
        <v>97.69999975999087</v>
      </c>
      <c r="E60" s="13">
        <f t="shared" si="7"/>
        <v>98.08527059246119</v>
      </c>
      <c r="F60" s="13">
        <f t="shared" si="7"/>
        <v>54.5348013351721</v>
      </c>
      <c r="G60" s="13">
        <f t="shared" si="7"/>
        <v>110.18845016888868</v>
      </c>
      <c r="H60" s="13">
        <f t="shared" si="7"/>
        <v>125.96111185681723</v>
      </c>
      <c r="I60" s="13">
        <f t="shared" si="7"/>
        <v>81.59364308961673</v>
      </c>
      <c r="J60" s="13">
        <f t="shared" si="7"/>
        <v>122.96099658268808</v>
      </c>
      <c r="K60" s="13">
        <f t="shared" si="7"/>
        <v>99.94534768963742</v>
      </c>
      <c r="L60" s="13">
        <f t="shared" si="7"/>
        <v>120.77308408748387</v>
      </c>
      <c r="M60" s="13">
        <f t="shared" si="7"/>
        <v>113.1291344482377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93.1190307913943</v>
      </c>
      <c r="W60" s="13">
        <f t="shared" si="7"/>
        <v>105.76671198964999</v>
      </c>
      <c r="X60" s="13">
        <f t="shared" si="7"/>
        <v>0</v>
      </c>
      <c r="Y60" s="13">
        <f t="shared" si="7"/>
        <v>0</v>
      </c>
      <c r="Z60" s="14">
        <f t="shared" si="7"/>
        <v>98.08527059246119</v>
      </c>
    </row>
    <row r="61" spans="1:26" ht="13.5">
      <c r="A61" s="38" t="s">
        <v>113</v>
      </c>
      <c r="B61" s="12">
        <f t="shared" si="7"/>
        <v>126.53178403919088</v>
      </c>
      <c r="C61" s="12">
        <f t="shared" si="7"/>
        <v>0</v>
      </c>
      <c r="D61" s="3">
        <f t="shared" si="7"/>
        <v>97.69999968289481</v>
      </c>
      <c r="E61" s="13">
        <f t="shared" si="7"/>
        <v>97.86068799332519</v>
      </c>
      <c r="F61" s="13">
        <f t="shared" si="7"/>
        <v>101.7157816810973</v>
      </c>
      <c r="G61" s="13">
        <f t="shared" si="7"/>
        <v>99.99349297113068</v>
      </c>
      <c r="H61" s="13">
        <f t="shared" si="7"/>
        <v>99.99924576846026</v>
      </c>
      <c r="I61" s="13">
        <f t="shared" si="7"/>
        <v>100.57826508284808</v>
      </c>
      <c r="J61" s="13">
        <f t="shared" si="7"/>
        <v>99.9932996805336</v>
      </c>
      <c r="K61" s="13">
        <f t="shared" si="7"/>
        <v>99.99081512467531</v>
      </c>
      <c r="L61" s="13">
        <f t="shared" si="7"/>
        <v>99.97491938380696</v>
      </c>
      <c r="M61" s="13">
        <f t="shared" si="7"/>
        <v>99.98722159661091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100.29897655370932</v>
      </c>
      <c r="W61" s="13">
        <f t="shared" si="7"/>
        <v>96.27859372447723</v>
      </c>
      <c r="X61" s="13">
        <f t="shared" si="7"/>
        <v>0</v>
      </c>
      <c r="Y61" s="13">
        <f t="shared" si="7"/>
        <v>0</v>
      </c>
      <c r="Z61" s="14">
        <f t="shared" si="7"/>
        <v>97.86068799332519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97.7000003727857</v>
      </c>
      <c r="E62" s="13">
        <f t="shared" si="7"/>
        <v>98.65306967932443</v>
      </c>
      <c r="F62" s="13">
        <f t="shared" si="7"/>
        <v>117.18885513919311</v>
      </c>
      <c r="G62" s="13">
        <f t="shared" si="7"/>
        <v>99.95161156606785</v>
      </c>
      <c r="H62" s="13">
        <f t="shared" si="7"/>
        <v>99.97936569848397</v>
      </c>
      <c r="I62" s="13">
        <f t="shared" si="7"/>
        <v>105.40973455803426</v>
      </c>
      <c r="J62" s="13">
        <f t="shared" si="7"/>
        <v>100.01882966201899</v>
      </c>
      <c r="K62" s="13">
        <f t="shared" si="7"/>
        <v>101.52153525338765</v>
      </c>
      <c r="L62" s="13">
        <f t="shared" si="7"/>
        <v>99.91433795760236</v>
      </c>
      <c r="M62" s="13">
        <f t="shared" si="7"/>
        <v>100.59325525464257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102.7188702855633</v>
      </c>
      <c r="W62" s="13">
        <f t="shared" si="7"/>
        <v>82.69328606108792</v>
      </c>
      <c r="X62" s="13">
        <f t="shared" si="7"/>
        <v>0</v>
      </c>
      <c r="Y62" s="13">
        <f t="shared" si="7"/>
        <v>0</v>
      </c>
      <c r="Z62" s="14">
        <f t="shared" si="7"/>
        <v>98.65306967932443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97.75779497911881</v>
      </c>
      <c r="E63" s="13">
        <f t="shared" si="7"/>
        <v>100.52501197250434</v>
      </c>
      <c r="F63" s="13">
        <f t="shared" si="7"/>
        <v>27.632691628560828</v>
      </c>
      <c r="G63" s="13">
        <f t="shared" si="7"/>
        <v>235.73747836918014</v>
      </c>
      <c r="H63" s="13">
        <f t="shared" si="7"/>
        <v>-12797.494697561677</v>
      </c>
      <c r="I63" s="13">
        <f t="shared" si="7"/>
        <v>49.770245641554034</v>
      </c>
      <c r="J63" s="13">
        <f t="shared" si="7"/>
        <v>-678.0996408232386</v>
      </c>
      <c r="K63" s="13">
        <f t="shared" si="7"/>
        <v>67.12615200100997</v>
      </c>
      <c r="L63" s="13">
        <f t="shared" si="7"/>
        <v>-4975.737486687965</v>
      </c>
      <c r="M63" s="13">
        <f t="shared" si="7"/>
        <v>-2097.2514995013366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67.60857196820204</v>
      </c>
      <c r="W63" s="13">
        <f t="shared" si="7"/>
        <v>192.29552521415997</v>
      </c>
      <c r="X63" s="13">
        <f t="shared" si="7"/>
        <v>0</v>
      </c>
      <c r="Y63" s="13">
        <f t="shared" si="7"/>
        <v>0</v>
      </c>
      <c r="Z63" s="14">
        <f t="shared" si="7"/>
        <v>100.52501197250434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97.69999424380926</v>
      </c>
      <c r="E64" s="13">
        <f t="shared" si="7"/>
        <v>97.83160890967929</v>
      </c>
      <c r="F64" s="13">
        <f t="shared" si="7"/>
        <v>25.1268941946233</v>
      </c>
      <c r="G64" s="13">
        <f t="shared" si="7"/>
        <v>939.1458872903945</v>
      </c>
      <c r="H64" s="13">
        <f t="shared" si="7"/>
        <v>-1610.9268189047298</v>
      </c>
      <c r="I64" s="13">
        <f t="shared" si="7"/>
        <v>47.07340750899938</v>
      </c>
      <c r="J64" s="13">
        <f t="shared" si="7"/>
        <v>-333.12265019472085</v>
      </c>
      <c r="K64" s="13">
        <f t="shared" si="7"/>
        <v>83.79943198932828</v>
      </c>
      <c r="L64" s="13">
        <f t="shared" si="7"/>
        <v>-214.29428017409978</v>
      </c>
      <c r="M64" s="13">
        <f t="shared" si="7"/>
        <v>-310.09948798775224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67.3959799404314</v>
      </c>
      <c r="W64" s="13">
        <f t="shared" si="7"/>
        <v>192.11589258406195</v>
      </c>
      <c r="X64" s="13">
        <f t="shared" si="7"/>
        <v>0</v>
      </c>
      <c r="Y64" s="13">
        <f t="shared" si="7"/>
        <v>0</v>
      </c>
      <c r="Z64" s="14">
        <f t="shared" si="7"/>
        <v>97.83160890967929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97.69999166296593</v>
      </c>
      <c r="E66" s="16">
        <f t="shared" si="7"/>
        <v>97.69999166296593</v>
      </c>
      <c r="F66" s="16">
        <f t="shared" si="7"/>
        <v>48.597296387556426</v>
      </c>
      <c r="G66" s="16">
        <f t="shared" si="7"/>
        <v>99.99990279843311</v>
      </c>
      <c r="H66" s="16">
        <f t="shared" si="7"/>
        <v>99.99989976454692</v>
      </c>
      <c r="I66" s="16">
        <f t="shared" si="7"/>
        <v>83.20578299098409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91.53413180011097</v>
      </c>
      <c r="W66" s="16">
        <f t="shared" si="7"/>
        <v>93.96501700788166</v>
      </c>
      <c r="X66" s="16">
        <f t="shared" si="7"/>
        <v>0</v>
      </c>
      <c r="Y66" s="16">
        <f t="shared" si="7"/>
        <v>0</v>
      </c>
      <c r="Z66" s="17">
        <f t="shared" si="7"/>
        <v>97.69999166296593</v>
      </c>
    </row>
    <row r="67" spans="1:26" ht="13.5" hidden="1">
      <c r="A67" s="40" t="s">
        <v>119</v>
      </c>
      <c r="B67" s="23">
        <v>1073870798</v>
      </c>
      <c r="C67" s="23"/>
      <c r="D67" s="24">
        <v>1137303294</v>
      </c>
      <c r="E67" s="25">
        <v>1133607919</v>
      </c>
      <c r="F67" s="25">
        <v>390351688</v>
      </c>
      <c r="G67" s="25">
        <v>70191595</v>
      </c>
      <c r="H67" s="25">
        <v>74291816</v>
      </c>
      <c r="I67" s="25">
        <v>534835099</v>
      </c>
      <c r="J67" s="25">
        <v>64554690</v>
      </c>
      <c r="K67" s="25">
        <v>81425216</v>
      </c>
      <c r="L67" s="25">
        <v>55566530</v>
      </c>
      <c r="M67" s="25">
        <v>201546436</v>
      </c>
      <c r="N67" s="25"/>
      <c r="O67" s="25"/>
      <c r="P67" s="25"/>
      <c r="Q67" s="25"/>
      <c r="R67" s="25"/>
      <c r="S67" s="25"/>
      <c r="T67" s="25"/>
      <c r="U67" s="25"/>
      <c r="V67" s="25">
        <v>736381535</v>
      </c>
      <c r="W67" s="25">
        <v>566803962</v>
      </c>
      <c r="X67" s="25"/>
      <c r="Y67" s="24"/>
      <c r="Z67" s="26">
        <v>1133607919</v>
      </c>
    </row>
    <row r="68" spans="1:26" ht="13.5" hidden="1">
      <c r="A68" s="36" t="s">
        <v>31</v>
      </c>
      <c r="B68" s="18">
        <v>178298150</v>
      </c>
      <c r="C68" s="18"/>
      <c r="D68" s="19">
        <v>190484414</v>
      </c>
      <c r="E68" s="20">
        <v>190484414</v>
      </c>
      <c r="F68" s="20">
        <v>192277939</v>
      </c>
      <c r="G68" s="20">
        <v>-671359</v>
      </c>
      <c r="H68" s="20">
        <v>-1899294</v>
      </c>
      <c r="I68" s="20">
        <v>189707286</v>
      </c>
      <c r="J68" s="20">
        <v>-8780</v>
      </c>
      <c r="K68" s="20">
        <v>1502919</v>
      </c>
      <c r="L68" s="20">
        <v>38802</v>
      </c>
      <c r="M68" s="20">
        <v>1532941</v>
      </c>
      <c r="N68" s="20"/>
      <c r="O68" s="20"/>
      <c r="P68" s="20"/>
      <c r="Q68" s="20"/>
      <c r="R68" s="20"/>
      <c r="S68" s="20"/>
      <c r="T68" s="20"/>
      <c r="U68" s="20"/>
      <c r="V68" s="20">
        <v>191240227</v>
      </c>
      <c r="W68" s="20">
        <v>95242207</v>
      </c>
      <c r="X68" s="20"/>
      <c r="Y68" s="19"/>
      <c r="Z68" s="22">
        <v>190484414</v>
      </c>
    </row>
    <row r="69" spans="1:26" ht="13.5" hidden="1">
      <c r="A69" s="37" t="s">
        <v>32</v>
      </c>
      <c r="B69" s="18">
        <v>884650239</v>
      </c>
      <c r="C69" s="18"/>
      <c r="D69" s="19">
        <v>940797554</v>
      </c>
      <c r="E69" s="20">
        <v>937102179</v>
      </c>
      <c r="F69" s="20">
        <v>197090398</v>
      </c>
      <c r="G69" s="20">
        <v>69834164</v>
      </c>
      <c r="H69" s="20">
        <v>75193459</v>
      </c>
      <c r="I69" s="20">
        <v>342118021</v>
      </c>
      <c r="J69" s="20">
        <v>63445774</v>
      </c>
      <c r="K69" s="20">
        <v>78984767</v>
      </c>
      <c r="L69" s="20">
        <v>54622053</v>
      </c>
      <c r="M69" s="20">
        <v>197052594</v>
      </c>
      <c r="N69" s="20"/>
      <c r="O69" s="20"/>
      <c r="P69" s="20"/>
      <c r="Q69" s="20"/>
      <c r="R69" s="20"/>
      <c r="S69" s="20"/>
      <c r="T69" s="20"/>
      <c r="U69" s="20"/>
      <c r="V69" s="20">
        <v>539170615</v>
      </c>
      <c r="W69" s="20">
        <v>468551092</v>
      </c>
      <c r="X69" s="20"/>
      <c r="Y69" s="19"/>
      <c r="Z69" s="22">
        <v>937102179</v>
      </c>
    </row>
    <row r="70" spans="1:26" ht="13.5" hidden="1">
      <c r="A70" s="38" t="s">
        <v>113</v>
      </c>
      <c r="B70" s="18">
        <v>681851585</v>
      </c>
      <c r="C70" s="18"/>
      <c r="D70" s="19">
        <v>712066554</v>
      </c>
      <c r="E70" s="20">
        <v>710897333</v>
      </c>
      <c r="F70" s="20">
        <v>66061435</v>
      </c>
      <c r="G70" s="20">
        <v>61026316</v>
      </c>
      <c r="H70" s="20">
        <v>68148834</v>
      </c>
      <c r="I70" s="20">
        <v>195236585</v>
      </c>
      <c r="J70" s="20">
        <v>58773317</v>
      </c>
      <c r="K70" s="20">
        <v>67404290</v>
      </c>
      <c r="L70" s="20">
        <v>48726873</v>
      </c>
      <c r="M70" s="20">
        <v>174904480</v>
      </c>
      <c r="N70" s="20"/>
      <c r="O70" s="20"/>
      <c r="P70" s="20"/>
      <c r="Q70" s="20"/>
      <c r="R70" s="20"/>
      <c r="S70" s="20"/>
      <c r="T70" s="20"/>
      <c r="U70" s="20"/>
      <c r="V70" s="20">
        <v>370141065</v>
      </c>
      <c r="W70" s="20">
        <v>355448667</v>
      </c>
      <c r="X70" s="20"/>
      <c r="Y70" s="19"/>
      <c r="Z70" s="22">
        <v>710897333</v>
      </c>
    </row>
    <row r="71" spans="1:26" ht="13.5" hidden="1">
      <c r="A71" s="38" t="s">
        <v>114</v>
      </c>
      <c r="B71" s="18">
        <v>105464747</v>
      </c>
      <c r="C71" s="18"/>
      <c r="D71" s="19">
        <v>118030280</v>
      </c>
      <c r="E71" s="20">
        <v>116890011</v>
      </c>
      <c r="F71" s="20">
        <v>6629854</v>
      </c>
      <c r="G71" s="20">
        <v>6573885</v>
      </c>
      <c r="H71" s="20">
        <v>7773464</v>
      </c>
      <c r="I71" s="20">
        <v>20977203</v>
      </c>
      <c r="J71" s="20">
        <v>7451010</v>
      </c>
      <c r="K71" s="20">
        <v>10733238</v>
      </c>
      <c r="L71" s="20">
        <v>8371269</v>
      </c>
      <c r="M71" s="20">
        <v>26555517</v>
      </c>
      <c r="N71" s="20"/>
      <c r="O71" s="20"/>
      <c r="P71" s="20"/>
      <c r="Q71" s="20"/>
      <c r="R71" s="20"/>
      <c r="S71" s="20"/>
      <c r="T71" s="20"/>
      <c r="U71" s="20"/>
      <c r="V71" s="20">
        <v>47532720</v>
      </c>
      <c r="W71" s="20">
        <v>58445006</v>
      </c>
      <c r="X71" s="20"/>
      <c r="Y71" s="19"/>
      <c r="Z71" s="22">
        <v>116890011</v>
      </c>
    </row>
    <row r="72" spans="1:26" ht="13.5" hidden="1">
      <c r="A72" s="38" t="s">
        <v>115</v>
      </c>
      <c r="B72" s="18">
        <v>38883585</v>
      </c>
      <c r="C72" s="18"/>
      <c r="D72" s="19">
        <v>47245412</v>
      </c>
      <c r="E72" s="20">
        <v>45944857</v>
      </c>
      <c r="F72" s="20">
        <v>50250834</v>
      </c>
      <c r="G72" s="20">
        <v>1649845</v>
      </c>
      <c r="H72" s="20">
        <v>-62707</v>
      </c>
      <c r="I72" s="20">
        <v>51837972</v>
      </c>
      <c r="J72" s="20">
        <v>-732230</v>
      </c>
      <c r="K72" s="20">
        <v>380208</v>
      </c>
      <c r="L72" s="20">
        <v>-75120</v>
      </c>
      <c r="M72" s="20">
        <v>-427142</v>
      </c>
      <c r="N72" s="20"/>
      <c r="O72" s="20"/>
      <c r="P72" s="20"/>
      <c r="Q72" s="20"/>
      <c r="R72" s="20"/>
      <c r="S72" s="20"/>
      <c r="T72" s="20"/>
      <c r="U72" s="20"/>
      <c r="V72" s="20">
        <v>51410830</v>
      </c>
      <c r="W72" s="20">
        <v>22972429</v>
      </c>
      <c r="X72" s="20"/>
      <c r="Y72" s="19"/>
      <c r="Z72" s="22">
        <v>45944857</v>
      </c>
    </row>
    <row r="73" spans="1:26" ht="13.5" hidden="1">
      <c r="A73" s="38" t="s">
        <v>116</v>
      </c>
      <c r="B73" s="18">
        <v>58425998</v>
      </c>
      <c r="C73" s="18"/>
      <c r="D73" s="19">
        <v>63427363</v>
      </c>
      <c r="E73" s="20">
        <v>63342033</v>
      </c>
      <c r="F73" s="20">
        <v>74146024</v>
      </c>
      <c r="G73" s="20">
        <v>581867</v>
      </c>
      <c r="H73" s="20">
        <v>-668383</v>
      </c>
      <c r="I73" s="20">
        <v>74059508</v>
      </c>
      <c r="J73" s="20">
        <v>-2048574</v>
      </c>
      <c r="K73" s="20">
        <v>464780</v>
      </c>
      <c r="L73" s="20">
        <v>-2403220</v>
      </c>
      <c r="M73" s="20">
        <v>-3987014</v>
      </c>
      <c r="N73" s="20"/>
      <c r="O73" s="20"/>
      <c r="P73" s="20"/>
      <c r="Q73" s="20"/>
      <c r="R73" s="20"/>
      <c r="S73" s="20"/>
      <c r="T73" s="20"/>
      <c r="U73" s="20"/>
      <c r="V73" s="20">
        <v>70072494</v>
      </c>
      <c r="W73" s="20">
        <v>31671017</v>
      </c>
      <c r="X73" s="20"/>
      <c r="Y73" s="19"/>
      <c r="Z73" s="22">
        <v>63342033</v>
      </c>
    </row>
    <row r="74" spans="1:26" ht="13.5" hidden="1">
      <c r="A74" s="38" t="s">
        <v>117</v>
      </c>
      <c r="B74" s="18">
        <v>24324</v>
      </c>
      <c r="C74" s="18"/>
      <c r="D74" s="19">
        <v>27945</v>
      </c>
      <c r="E74" s="20">
        <v>27945</v>
      </c>
      <c r="F74" s="20">
        <v>2251</v>
      </c>
      <c r="G74" s="20">
        <v>2251</v>
      </c>
      <c r="H74" s="20">
        <v>2251</v>
      </c>
      <c r="I74" s="20">
        <v>6753</v>
      </c>
      <c r="J74" s="20">
        <v>2251</v>
      </c>
      <c r="K74" s="20">
        <v>2251</v>
      </c>
      <c r="L74" s="20">
        <v>2251</v>
      </c>
      <c r="M74" s="20">
        <v>6753</v>
      </c>
      <c r="N74" s="20"/>
      <c r="O74" s="20"/>
      <c r="P74" s="20"/>
      <c r="Q74" s="20"/>
      <c r="R74" s="20"/>
      <c r="S74" s="20"/>
      <c r="T74" s="20"/>
      <c r="U74" s="20"/>
      <c r="V74" s="20">
        <v>13506</v>
      </c>
      <c r="W74" s="20">
        <v>13973</v>
      </c>
      <c r="X74" s="20"/>
      <c r="Y74" s="19"/>
      <c r="Z74" s="22">
        <v>27945</v>
      </c>
    </row>
    <row r="75" spans="1:26" ht="13.5" hidden="1">
      <c r="A75" s="39" t="s">
        <v>118</v>
      </c>
      <c r="B75" s="27">
        <v>10922409</v>
      </c>
      <c r="C75" s="27"/>
      <c r="D75" s="28">
        <v>6021326</v>
      </c>
      <c r="E75" s="29">
        <v>6021326</v>
      </c>
      <c r="F75" s="29">
        <v>983351</v>
      </c>
      <c r="G75" s="29">
        <v>1028790</v>
      </c>
      <c r="H75" s="29">
        <v>997651</v>
      </c>
      <c r="I75" s="29">
        <v>3009792</v>
      </c>
      <c r="J75" s="29">
        <v>1117696</v>
      </c>
      <c r="K75" s="29">
        <v>937530</v>
      </c>
      <c r="L75" s="29">
        <v>905675</v>
      </c>
      <c r="M75" s="29">
        <v>2960901</v>
      </c>
      <c r="N75" s="29"/>
      <c r="O75" s="29"/>
      <c r="P75" s="29"/>
      <c r="Q75" s="29"/>
      <c r="R75" s="29"/>
      <c r="S75" s="29"/>
      <c r="T75" s="29"/>
      <c r="U75" s="29"/>
      <c r="V75" s="29">
        <v>5970693</v>
      </c>
      <c r="W75" s="29">
        <v>3010663</v>
      </c>
      <c r="X75" s="29"/>
      <c r="Y75" s="28"/>
      <c r="Z75" s="30">
        <v>6021326</v>
      </c>
    </row>
    <row r="76" spans="1:26" ht="13.5" hidden="1">
      <c r="A76" s="41" t="s">
        <v>120</v>
      </c>
      <c r="B76" s="31">
        <v>1042528320</v>
      </c>
      <c r="C76" s="31"/>
      <c r="D76" s="32">
        <v>1111145316</v>
      </c>
      <c r="E76" s="33">
        <v>1111145316</v>
      </c>
      <c r="F76" s="33">
        <v>163911948</v>
      </c>
      <c r="G76" s="33">
        <v>91841307</v>
      </c>
      <c r="H76" s="33">
        <v>128047996</v>
      </c>
      <c r="I76" s="33">
        <v>383801251</v>
      </c>
      <c r="J76" s="33">
        <v>96926903</v>
      </c>
      <c r="K76" s="33">
        <v>80591130</v>
      </c>
      <c r="L76" s="33">
        <v>82361565</v>
      </c>
      <c r="M76" s="33">
        <v>259879598</v>
      </c>
      <c r="N76" s="33"/>
      <c r="O76" s="33"/>
      <c r="P76" s="33"/>
      <c r="Q76" s="33"/>
      <c r="R76" s="33"/>
      <c r="S76" s="33"/>
      <c r="T76" s="33"/>
      <c r="U76" s="33"/>
      <c r="V76" s="33">
        <v>643680849</v>
      </c>
      <c r="W76" s="33">
        <v>684209622</v>
      </c>
      <c r="X76" s="33"/>
      <c r="Y76" s="32"/>
      <c r="Z76" s="34">
        <v>1111145316</v>
      </c>
    </row>
    <row r="77" spans="1:26" ht="13.5" hidden="1">
      <c r="A77" s="36" t="s">
        <v>31</v>
      </c>
      <c r="B77" s="18">
        <v>179769345</v>
      </c>
      <c r="C77" s="18"/>
      <c r="D77" s="19">
        <v>186103273</v>
      </c>
      <c r="E77" s="20">
        <v>186103273</v>
      </c>
      <c r="F77" s="20">
        <v>55951209</v>
      </c>
      <c r="G77" s="20">
        <v>13863335</v>
      </c>
      <c r="H77" s="20">
        <v>32335829</v>
      </c>
      <c r="I77" s="20">
        <v>102150373</v>
      </c>
      <c r="J77" s="20">
        <v>17795651</v>
      </c>
      <c r="K77" s="20">
        <v>712000</v>
      </c>
      <c r="L77" s="20">
        <v>15487152</v>
      </c>
      <c r="M77" s="20">
        <v>33994803</v>
      </c>
      <c r="N77" s="20"/>
      <c r="O77" s="20"/>
      <c r="P77" s="20"/>
      <c r="Q77" s="20"/>
      <c r="R77" s="20"/>
      <c r="S77" s="20"/>
      <c r="T77" s="20"/>
      <c r="U77" s="20"/>
      <c r="V77" s="20">
        <v>136145176</v>
      </c>
      <c r="W77" s="20">
        <v>185809568</v>
      </c>
      <c r="X77" s="20"/>
      <c r="Y77" s="19"/>
      <c r="Z77" s="22">
        <v>186103273</v>
      </c>
    </row>
    <row r="78" spans="1:26" ht="13.5" hidden="1">
      <c r="A78" s="37" t="s">
        <v>32</v>
      </c>
      <c r="B78" s="18">
        <v>862758975</v>
      </c>
      <c r="C78" s="18"/>
      <c r="D78" s="19">
        <v>919159208</v>
      </c>
      <c r="E78" s="20">
        <v>919159208</v>
      </c>
      <c r="F78" s="20">
        <v>107482857</v>
      </c>
      <c r="G78" s="20">
        <v>76949183</v>
      </c>
      <c r="H78" s="20">
        <v>94714517</v>
      </c>
      <c r="I78" s="20">
        <v>279146557</v>
      </c>
      <c r="J78" s="20">
        <v>78013556</v>
      </c>
      <c r="K78" s="20">
        <v>78941600</v>
      </c>
      <c r="L78" s="20">
        <v>65968738</v>
      </c>
      <c r="M78" s="20">
        <v>222923894</v>
      </c>
      <c r="N78" s="20"/>
      <c r="O78" s="20"/>
      <c r="P78" s="20"/>
      <c r="Q78" s="20"/>
      <c r="R78" s="20"/>
      <c r="S78" s="20"/>
      <c r="T78" s="20"/>
      <c r="U78" s="20"/>
      <c r="V78" s="20">
        <v>502070451</v>
      </c>
      <c r="W78" s="20">
        <v>495571084</v>
      </c>
      <c r="X78" s="20"/>
      <c r="Y78" s="19"/>
      <c r="Z78" s="22">
        <v>919159208</v>
      </c>
    </row>
    <row r="79" spans="1:26" ht="13.5" hidden="1">
      <c r="A79" s="38" t="s">
        <v>113</v>
      </c>
      <c r="B79" s="18">
        <v>862758975</v>
      </c>
      <c r="C79" s="18"/>
      <c r="D79" s="19">
        <v>695689021</v>
      </c>
      <c r="E79" s="20">
        <v>695689021</v>
      </c>
      <c r="F79" s="20">
        <v>67194905</v>
      </c>
      <c r="G79" s="20">
        <v>61022345</v>
      </c>
      <c r="H79" s="20">
        <v>68148320</v>
      </c>
      <c r="I79" s="20">
        <v>196365570</v>
      </c>
      <c r="J79" s="20">
        <v>58769379</v>
      </c>
      <c r="K79" s="20">
        <v>67398099</v>
      </c>
      <c r="L79" s="20">
        <v>48714652</v>
      </c>
      <c r="M79" s="20">
        <v>174882130</v>
      </c>
      <c r="N79" s="20"/>
      <c r="O79" s="20"/>
      <c r="P79" s="20"/>
      <c r="Q79" s="20"/>
      <c r="R79" s="20"/>
      <c r="S79" s="20"/>
      <c r="T79" s="20"/>
      <c r="U79" s="20"/>
      <c r="V79" s="20">
        <v>371247700</v>
      </c>
      <c r="W79" s="20">
        <v>342220978</v>
      </c>
      <c r="X79" s="20"/>
      <c r="Y79" s="19"/>
      <c r="Z79" s="22">
        <v>695689021</v>
      </c>
    </row>
    <row r="80" spans="1:26" ht="13.5" hidden="1">
      <c r="A80" s="38" t="s">
        <v>114</v>
      </c>
      <c r="B80" s="18"/>
      <c r="C80" s="18"/>
      <c r="D80" s="19">
        <v>115315584</v>
      </c>
      <c r="E80" s="20">
        <v>115315584</v>
      </c>
      <c r="F80" s="20">
        <v>7769450</v>
      </c>
      <c r="G80" s="20">
        <v>6570704</v>
      </c>
      <c r="H80" s="20">
        <v>7771860</v>
      </c>
      <c r="I80" s="20">
        <v>22112014</v>
      </c>
      <c r="J80" s="20">
        <v>7452413</v>
      </c>
      <c r="K80" s="20">
        <v>10896548</v>
      </c>
      <c r="L80" s="20">
        <v>8364098</v>
      </c>
      <c r="M80" s="20">
        <v>26713059</v>
      </c>
      <c r="N80" s="20"/>
      <c r="O80" s="20"/>
      <c r="P80" s="20"/>
      <c r="Q80" s="20"/>
      <c r="R80" s="20"/>
      <c r="S80" s="20"/>
      <c r="T80" s="20"/>
      <c r="U80" s="20"/>
      <c r="V80" s="20">
        <v>48825073</v>
      </c>
      <c r="W80" s="20">
        <v>48330096</v>
      </c>
      <c r="X80" s="20"/>
      <c r="Y80" s="19"/>
      <c r="Z80" s="22">
        <v>115315584</v>
      </c>
    </row>
    <row r="81" spans="1:26" ht="13.5" hidden="1">
      <c r="A81" s="38" t="s">
        <v>115</v>
      </c>
      <c r="B81" s="18"/>
      <c r="C81" s="18"/>
      <c r="D81" s="19">
        <v>46186073</v>
      </c>
      <c r="E81" s="20">
        <v>46186073</v>
      </c>
      <c r="F81" s="20">
        <v>13885658</v>
      </c>
      <c r="G81" s="20">
        <v>3889303</v>
      </c>
      <c r="H81" s="20">
        <v>8024925</v>
      </c>
      <c r="I81" s="20">
        <v>25799886</v>
      </c>
      <c r="J81" s="20">
        <v>4965249</v>
      </c>
      <c r="K81" s="20">
        <v>255219</v>
      </c>
      <c r="L81" s="20">
        <v>3737774</v>
      </c>
      <c r="M81" s="20">
        <v>8958242</v>
      </c>
      <c r="N81" s="20"/>
      <c r="O81" s="20"/>
      <c r="P81" s="20"/>
      <c r="Q81" s="20"/>
      <c r="R81" s="20"/>
      <c r="S81" s="20"/>
      <c r="T81" s="20"/>
      <c r="U81" s="20"/>
      <c r="V81" s="20">
        <v>34758128</v>
      </c>
      <c r="W81" s="20">
        <v>44174953</v>
      </c>
      <c r="X81" s="20"/>
      <c r="Y81" s="19"/>
      <c r="Z81" s="22">
        <v>46186073</v>
      </c>
    </row>
    <row r="82" spans="1:26" ht="13.5" hidden="1">
      <c r="A82" s="38" t="s">
        <v>116</v>
      </c>
      <c r="B82" s="18"/>
      <c r="C82" s="18"/>
      <c r="D82" s="19">
        <v>61968530</v>
      </c>
      <c r="E82" s="20">
        <v>61968530</v>
      </c>
      <c r="F82" s="20">
        <v>18630593</v>
      </c>
      <c r="G82" s="20">
        <v>5464580</v>
      </c>
      <c r="H82" s="20">
        <v>10767161</v>
      </c>
      <c r="I82" s="20">
        <v>34862334</v>
      </c>
      <c r="J82" s="20">
        <v>6824264</v>
      </c>
      <c r="K82" s="20">
        <v>389483</v>
      </c>
      <c r="L82" s="20">
        <v>5149963</v>
      </c>
      <c r="M82" s="20">
        <v>12363710</v>
      </c>
      <c r="N82" s="20"/>
      <c r="O82" s="20"/>
      <c r="P82" s="20"/>
      <c r="Q82" s="20"/>
      <c r="R82" s="20"/>
      <c r="S82" s="20"/>
      <c r="T82" s="20"/>
      <c r="U82" s="20"/>
      <c r="V82" s="20">
        <v>47226044</v>
      </c>
      <c r="W82" s="20">
        <v>60845057</v>
      </c>
      <c r="X82" s="20"/>
      <c r="Y82" s="19"/>
      <c r="Z82" s="22">
        <v>61968530</v>
      </c>
    </row>
    <row r="83" spans="1:26" ht="13.5" hidden="1">
      <c r="A83" s="38" t="s">
        <v>117</v>
      </c>
      <c r="B83" s="18"/>
      <c r="C83" s="18"/>
      <c r="D83" s="19"/>
      <c r="E83" s="20"/>
      <c r="F83" s="20">
        <v>2251</v>
      </c>
      <c r="G83" s="20">
        <v>2251</v>
      </c>
      <c r="H83" s="20">
        <v>2251</v>
      </c>
      <c r="I83" s="20">
        <v>6753</v>
      </c>
      <c r="J83" s="20">
        <v>2251</v>
      </c>
      <c r="K83" s="20">
        <v>2251</v>
      </c>
      <c r="L83" s="20">
        <v>2251</v>
      </c>
      <c r="M83" s="20">
        <v>6753</v>
      </c>
      <c r="N83" s="20"/>
      <c r="O83" s="20"/>
      <c r="P83" s="20"/>
      <c r="Q83" s="20"/>
      <c r="R83" s="20"/>
      <c r="S83" s="20"/>
      <c r="T83" s="20"/>
      <c r="U83" s="20"/>
      <c r="V83" s="20">
        <v>13506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5882835</v>
      </c>
      <c r="E84" s="29">
        <v>5882835</v>
      </c>
      <c r="F84" s="29">
        <v>477882</v>
      </c>
      <c r="G84" s="29">
        <v>1028789</v>
      </c>
      <c r="H84" s="29">
        <v>997650</v>
      </c>
      <c r="I84" s="29">
        <v>2504321</v>
      </c>
      <c r="J84" s="29">
        <v>1117696</v>
      </c>
      <c r="K84" s="29">
        <v>937530</v>
      </c>
      <c r="L84" s="29">
        <v>905675</v>
      </c>
      <c r="M84" s="29">
        <v>2960901</v>
      </c>
      <c r="N84" s="29"/>
      <c r="O84" s="29"/>
      <c r="P84" s="29"/>
      <c r="Q84" s="29"/>
      <c r="R84" s="29"/>
      <c r="S84" s="29"/>
      <c r="T84" s="29"/>
      <c r="U84" s="29"/>
      <c r="V84" s="29">
        <v>5465222</v>
      </c>
      <c r="W84" s="29">
        <v>2828970</v>
      </c>
      <c r="X84" s="29"/>
      <c r="Y84" s="28"/>
      <c r="Z84" s="30">
        <v>5882835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2014-02-03T09:32:24Z</dcterms:created>
  <dcterms:modified xsi:type="dcterms:W3CDTF">2014-02-03T09:32:24Z</dcterms:modified>
  <cp:category/>
  <cp:version/>
  <cp:contentType/>
  <cp:contentStatus/>
</cp:coreProperties>
</file>