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2" sheetId="12" r:id="rId12"/>
    <sheet name="NC091" sheetId="13" r:id="rId13"/>
    <sheet name="NW372" sheetId="14" r:id="rId14"/>
    <sheet name="NW373" sheetId="15" r:id="rId15"/>
    <sheet name="NW402" sheetId="16" r:id="rId16"/>
    <sheet name="NW403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'FS184'!$A$1:$Z$66</definedName>
    <definedName name="_xlnm.Print_Area" localSheetId="2">'GT421'!$A$1:$Z$66</definedName>
    <definedName name="_xlnm.Print_Area" localSheetId="3">'GT481'!$A$1:$Z$66</definedName>
    <definedName name="_xlnm.Print_Area" localSheetId="4">'KZN225'!$A$1:$Z$66</definedName>
    <definedName name="_xlnm.Print_Area" localSheetId="5">'KZN252'!$A$1:$Z$66</definedName>
    <definedName name="_xlnm.Print_Area" localSheetId="6">'KZN282'!$A$1:$Z$66</definedName>
    <definedName name="_xlnm.Print_Area" localSheetId="7">'LIM354'!$A$1:$Z$66</definedName>
    <definedName name="_xlnm.Print_Area" localSheetId="8">'MP307'!$A$1:$Z$66</definedName>
    <definedName name="_xlnm.Print_Area" localSheetId="9">'MP312'!$A$1:$Z$66</definedName>
    <definedName name="_xlnm.Print_Area" localSheetId="10">'MP313'!$A$1:$Z$66</definedName>
    <definedName name="_xlnm.Print_Area" localSheetId="11">'MP322'!$A$1:$Z$66</definedName>
    <definedName name="_xlnm.Print_Area" localSheetId="12">'NC091'!$A$1:$Z$66</definedName>
    <definedName name="_xlnm.Print_Area" localSheetId="13">'NW372'!$A$1:$Z$66</definedName>
    <definedName name="_xlnm.Print_Area" localSheetId="14">'NW373'!$A$1:$Z$66</definedName>
    <definedName name="_xlnm.Print_Area" localSheetId="15">'NW402'!$A$1:$Z$66</definedName>
    <definedName name="_xlnm.Print_Area" localSheetId="16">'NW403'!$A$1:$Z$66</definedName>
    <definedName name="_xlnm.Print_Area" localSheetId="0">'Summary'!$A$1:$Z$66</definedName>
    <definedName name="_xlnm.Print_Area" localSheetId="17">'WC023'!$A$1:$Z$66</definedName>
    <definedName name="_xlnm.Print_Area" localSheetId="18">'WC024'!$A$1:$Z$66</definedName>
    <definedName name="_xlnm.Print_Area" localSheetId="19">'WC044'!$A$1:$Z$66</definedName>
  </definedNames>
  <calcPr fullCalcOnLoad="1"/>
</workbook>
</file>

<file path=xl/sharedStrings.xml><?xml version="1.0" encoding="utf-8"?>
<sst xmlns="http://schemas.openxmlformats.org/spreadsheetml/2006/main" count="2220" uniqueCount="110">
  <si>
    <t>Free State: Matjhabeng(FS184)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</si>
  <si>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</si>
  <si>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</si>
  <si>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</si>
  <si>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</si>
  <si>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</si>
  <si>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</si>
  <si>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</si>
  <si>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</si>
  <si>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</si>
  <si>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</si>
  <si>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</si>
  <si>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</si>
  <si>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</si>
  <si>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</si>
  <si>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</si>
  <si>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</si>
  <si>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</si>
  <si>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</si>
  <si>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</si>
  <si>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</si>
  <si>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</si>
  <si>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</si>
  <si>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</si>
  <si>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</si>
  <si>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</si>
  <si>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</si>
  <si>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</si>
  <si>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</si>
  <si>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</si>
  <si>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</si>
  <si>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</si>
  <si>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</si>
  <si>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</si>
  <si>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</si>
  <si>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</si>
  <si>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</si>
  <si>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</si>
  <si>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</si>
  <si>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</si>
  <si>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</si>
  <si>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</si>
  <si>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</si>
  <si>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</si>
  <si>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</si>
  <si>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</si>
  <si>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</si>
  <si>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</si>
  <si>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</si>
  <si>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</si>
  <si>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</si>
  <si>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</si>
  <si>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</si>
  <si>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</si>
  <si>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</si>
  <si>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</si>
  <si>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</si>
  <si>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</si>
  <si>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</si>
  <si>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</si>
  <si>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</si>
  <si>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</si>
  <si>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</si>
  <si>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</si>
  <si>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</si>
  <si>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</si>
  <si>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C1 Schedule Quarterly Budget Statement Summary for 2nd Quarter ended 31 December 2013 (Figures Finalised as at 2014/01/31)</t>
  </si>
  <si>
    <t>Gauteng: Mogale City(GT481) - Table C1 Schedule Quarterly Budget Statement Summary for 2nd Quarter ended 31 December 2013 (Figures Finalised as at 2014/01/31)</t>
  </si>
  <si>
    <t>Kwazulu-Natal: Msunduzi(KZN225) - Table C1 Schedule Quarterly Budget Statement Summary for 2nd Quarter ended 31 December 2013 (Figures Finalised as at 2014/01/31)</t>
  </si>
  <si>
    <t>Kwazulu-Natal: Newcastle(KZN252) - Table C1 Schedule Quarterly Budget Statement Summary for 2nd Quarter ended 31 December 2013 (Figures Finalised as at 2014/01/31)</t>
  </si>
  <si>
    <t>Kwazulu-Natal: uMhlathuze(KZN282) - Table C1 Schedule Quarterly Budget Statement Summary for 2nd Quarter ended 31 December 2013 (Figures Finalised as at 2014/01/31)</t>
  </si>
  <si>
    <t>Limpopo: Polokwane(LIM354) - Table C1 Schedule Quarterly Budget Statement Summary for 2nd Quarter ended 31 December 2013 (Figures Finalised as at 2014/01/31)</t>
  </si>
  <si>
    <t>Mpumalanga: Govan Mbeki(MP307) - Table C1 Schedule Quarterly Budget Statement Summary for 2nd Quarter ended 31 December 2013 (Figures Finalised as at 2014/01/31)</t>
  </si>
  <si>
    <t>Mpumalanga: Emalahleni (Mp)(MP312) - Table C1 Schedule Quarterly Budget Statement Summary for 2nd Quarter ended 31 December 2013 (Figures Finalised as at 2014/01/31)</t>
  </si>
  <si>
    <t>Mpumalanga: Steve Tshwete(MP313) - Table C1 Schedule Quarterly Budget Statement Summary for 2nd Quarter ended 31 December 2013 (Figures Finalised as at 2014/01/31)</t>
  </si>
  <si>
    <t>Mpumalanga: Mbombela(MP322) - Table C1 Schedule Quarterly Budget Statement Summary for 2nd Quarter ended 31 December 2013 (Figures Finalised as at 2014/01/31)</t>
  </si>
  <si>
    <t>Northern Cape: Sol Plaatje(NC091) - Table C1 Schedule Quarterly Budget Statement Summary for 2nd Quarter ended 31 December 2013 (Figures Finalised as at 2014/01/31)</t>
  </si>
  <si>
    <t>North West: Madibeng(NW372) - Table C1 Schedule Quarterly Budget Statement Summary for 2nd Quarter ended 31 December 2013 (Figures Finalised as at 2014/01/31)</t>
  </si>
  <si>
    <t>North West: Rustenburg(NW373) - Table C1 Schedule Quarterly Budget Statement Summary for 2nd Quarter ended 31 December 2013 (Figures Finalised as at 2014/01/31)</t>
  </si>
  <si>
    <t>North West: Tlokwe(NW402) - Table C1 Schedule Quarterly Budget Statement Summary for 2nd Quarter ended 31 December 2013 (Figures Finalised as at 2014/01/31)</t>
  </si>
  <si>
    <t>North West: City Of Matlosana(NW403) - Table C1 Schedule Quarterly Budget Statement Summary for 2nd Quarter ended 31 December 2013 (Figures Finalised as at 2014/01/31)</t>
  </si>
  <si>
    <t>Western Cape: Drakenstein(WC023) - Table C1 Schedule Quarterly Budget Statement Summary for 2nd Quarter ended 31 December 2013 (Figures Finalised as at 2014/01/31)</t>
  </si>
  <si>
    <t>Western Cape: Stellenbosch(WC024) - Table C1 Schedule Quarterly Budget Statement Summary for 2nd Quarter ended 31 December 2013 (Figures Finalised as at 2014/01/31)</t>
  </si>
  <si>
    <t>Western Cape: George(WC044) - Table C1 Schedule Quarterly Budget Statement Summary for 2nd Quarter ended 31 December 2013 (Figures Finalised as at 2014/01/31)</t>
  </si>
  <si>
    <t>Summary - Table C1 Schedule Quarterly Budget Statement Summary for 2nd Quarter ended 31 December 2013 (Figures Finalised as at 2014/01/31)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</si>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</sst>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4217062675</v>
      </c>
      <c r="C5" s="18">
        <v>0</v>
      </c>
      <c r="D5" s="58">
        <v>5015202167</v>
      </c>
      <c r="E5" s="59">
        <v>5015202166</v>
      </c>
      <c r="F5" s="59">
        <v>1123186844</v>
      </c>
      <c r="G5" s="59">
        <v>299292069</v>
      </c>
      <c r="H5" s="59">
        <v>368931195</v>
      </c>
      <c r="I5" s="59">
        <v>1791410108</v>
      </c>
      <c r="J5" s="59">
        <v>353561614</v>
      </c>
      <c r="K5" s="59">
        <v>275868587</v>
      </c>
      <c r="L5" s="59">
        <v>359316868</v>
      </c>
      <c r="M5" s="59">
        <v>988747069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2780157177</v>
      </c>
      <c r="W5" s="59">
        <v>2507601087</v>
      </c>
      <c r="X5" s="59">
        <v>272556090</v>
      </c>
      <c r="Y5" s="60">
        <v>10.87</v>
      </c>
      <c r="Z5" s="61">
        <v>5015202166</v>
      </c>
    </row>
    <row r="6" spans="1:26" ht="13.5">
      <c r="A6" s="57" t="s">
        <v>32</v>
      </c>
      <c r="B6" s="18">
        <v>16541872454</v>
      </c>
      <c r="C6" s="18">
        <v>0</v>
      </c>
      <c r="D6" s="58">
        <v>21350502858</v>
      </c>
      <c r="E6" s="59">
        <v>21346807486</v>
      </c>
      <c r="F6" s="59">
        <v>2136691527</v>
      </c>
      <c r="G6" s="59">
        <v>1880747581</v>
      </c>
      <c r="H6" s="59">
        <v>2250893702</v>
      </c>
      <c r="I6" s="59">
        <v>6268332810</v>
      </c>
      <c r="J6" s="59">
        <v>1403554099</v>
      </c>
      <c r="K6" s="59">
        <v>1676447344</v>
      </c>
      <c r="L6" s="59">
        <v>1745422310</v>
      </c>
      <c r="M6" s="59">
        <v>4825423753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11093756563</v>
      </c>
      <c r="W6" s="59">
        <v>10673403747</v>
      </c>
      <c r="X6" s="59">
        <v>420352816</v>
      </c>
      <c r="Y6" s="60">
        <v>3.94</v>
      </c>
      <c r="Z6" s="61">
        <v>21346807486</v>
      </c>
    </row>
    <row r="7" spans="1:26" ht="13.5">
      <c r="A7" s="57" t="s">
        <v>33</v>
      </c>
      <c r="B7" s="18">
        <v>322985956</v>
      </c>
      <c r="C7" s="18">
        <v>0</v>
      </c>
      <c r="D7" s="58">
        <v>238652855</v>
      </c>
      <c r="E7" s="59">
        <v>238652855</v>
      </c>
      <c r="F7" s="59">
        <v>3798013</v>
      </c>
      <c r="G7" s="59">
        <v>13229326</v>
      </c>
      <c r="H7" s="59">
        <v>24181444</v>
      </c>
      <c r="I7" s="59">
        <v>41208783</v>
      </c>
      <c r="J7" s="59">
        <v>22357187</v>
      </c>
      <c r="K7" s="59">
        <v>16471388</v>
      </c>
      <c r="L7" s="59">
        <v>22938839</v>
      </c>
      <c r="M7" s="59">
        <v>61767414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102976197</v>
      </c>
      <c r="W7" s="59">
        <v>119326429</v>
      </c>
      <c r="X7" s="59">
        <v>-16350232</v>
      </c>
      <c r="Y7" s="60">
        <v>-13.7</v>
      </c>
      <c r="Z7" s="61">
        <v>238652855</v>
      </c>
    </row>
    <row r="8" spans="1:26" ht="13.5">
      <c r="A8" s="57" t="s">
        <v>34</v>
      </c>
      <c r="B8" s="18">
        <v>4742087065</v>
      </c>
      <c r="C8" s="18">
        <v>0</v>
      </c>
      <c r="D8" s="58">
        <v>5281938748</v>
      </c>
      <c r="E8" s="59">
        <v>5305473746</v>
      </c>
      <c r="F8" s="59">
        <v>1590239706</v>
      </c>
      <c r="G8" s="59">
        <v>194167866</v>
      </c>
      <c r="H8" s="59">
        <v>45871410</v>
      </c>
      <c r="I8" s="59">
        <v>1830278982</v>
      </c>
      <c r="J8" s="59">
        <v>77070522</v>
      </c>
      <c r="K8" s="59">
        <v>828155310</v>
      </c>
      <c r="L8" s="59">
        <v>757792748</v>
      </c>
      <c r="M8" s="59">
        <v>1663018580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3493297562</v>
      </c>
      <c r="W8" s="59">
        <v>2652736875</v>
      </c>
      <c r="X8" s="59">
        <v>840560687</v>
      </c>
      <c r="Y8" s="60">
        <v>31.69</v>
      </c>
      <c r="Z8" s="61">
        <v>5305473746</v>
      </c>
    </row>
    <row r="9" spans="1:26" ht="13.5">
      <c r="A9" s="57" t="s">
        <v>35</v>
      </c>
      <c r="B9" s="18">
        <v>1954285607</v>
      </c>
      <c r="C9" s="18">
        <v>0</v>
      </c>
      <c r="D9" s="58">
        <v>2293097004</v>
      </c>
      <c r="E9" s="59">
        <v>2296792377</v>
      </c>
      <c r="F9" s="59">
        <v>164043975</v>
      </c>
      <c r="G9" s="59">
        <v>184678157</v>
      </c>
      <c r="H9" s="59">
        <v>172702456</v>
      </c>
      <c r="I9" s="59">
        <v>521424588</v>
      </c>
      <c r="J9" s="59">
        <v>195581612</v>
      </c>
      <c r="K9" s="59">
        <v>197263347</v>
      </c>
      <c r="L9" s="59">
        <v>167719046</v>
      </c>
      <c r="M9" s="59">
        <v>560564005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1081988593</v>
      </c>
      <c r="W9" s="59">
        <v>1148396192</v>
      </c>
      <c r="X9" s="59">
        <v>-66407599</v>
      </c>
      <c r="Y9" s="60">
        <v>-5.78</v>
      </c>
      <c r="Z9" s="61">
        <v>2296792377</v>
      </c>
    </row>
    <row r="10" spans="1:26" ht="25.5">
      <c r="A10" s="62" t="s">
        <v>94</v>
      </c>
      <c r="B10" s="63">
        <f>SUM(B5:B9)</f>
        <v>27778293757</v>
      </c>
      <c r="C10" s="63">
        <f>SUM(C5:C9)</f>
        <v>0</v>
      </c>
      <c r="D10" s="64">
        <f aca="true" t="shared" si="0" ref="D10:Z10">SUM(D5:D9)</f>
        <v>34179393632</v>
      </c>
      <c r="E10" s="65">
        <f t="shared" si="0"/>
        <v>34202928630</v>
      </c>
      <c r="F10" s="65">
        <f t="shared" si="0"/>
        <v>5017960065</v>
      </c>
      <c r="G10" s="65">
        <f t="shared" si="0"/>
        <v>2572114999</v>
      </c>
      <c r="H10" s="65">
        <f t="shared" si="0"/>
        <v>2862580207</v>
      </c>
      <c r="I10" s="65">
        <f t="shared" si="0"/>
        <v>10452655271</v>
      </c>
      <c r="J10" s="65">
        <f t="shared" si="0"/>
        <v>2052125034</v>
      </c>
      <c r="K10" s="65">
        <f t="shared" si="0"/>
        <v>2994205976</v>
      </c>
      <c r="L10" s="65">
        <f t="shared" si="0"/>
        <v>3053189811</v>
      </c>
      <c r="M10" s="65">
        <f t="shared" si="0"/>
        <v>8099520821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18552176092</v>
      </c>
      <c r="W10" s="65">
        <f t="shared" si="0"/>
        <v>17101464330</v>
      </c>
      <c r="X10" s="65">
        <f t="shared" si="0"/>
        <v>1450711762</v>
      </c>
      <c r="Y10" s="66">
        <f>+IF(W10&lt;&gt;0,(X10/W10)*100,0)</f>
        <v>8.482968089785794</v>
      </c>
      <c r="Z10" s="67">
        <f t="shared" si="0"/>
        <v>34202928630</v>
      </c>
    </row>
    <row r="11" spans="1:26" ht="13.5">
      <c r="A11" s="57" t="s">
        <v>36</v>
      </c>
      <c r="B11" s="18">
        <v>6756968720</v>
      </c>
      <c r="C11" s="18">
        <v>0</v>
      </c>
      <c r="D11" s="58">
        <v>8283960112</v>
      </c>
      <c r="E11" s="59">
        <v>8277895644</v>
      </c>
      <c r="F11" s="59">
        <v>655316453</v>
      </c>
      <c r="G11" s="59">
        <v>623891004</v>
      </c>
      <c r="H11" s="59">
        <v>646517626</v>
      </c>
      <c r="I11" s="59">
        <v>1925725083</v>
      </c>
      <c r="J11" s="59">
        <v>690567764</v>
      </c>
      <c r="K11" s="59">
        <v>660052091</v>
      </c>
      <c r="L11" s="59">
        <v>680422524</v>
      </c>
      <c r="M11" s="59">
        <v>2031042379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3956767462</v>
      </c>
      <c r="W11" s="59">
        <v>4138947827</v>
      </c>
      <c r="X11" s="59">
        <v>-182180365</v>
      </c>
      <c r="Y11" s="60">
        <v>-4.4</v>
      </c>
      <c r="Z11" s="61">
        <v>8277895644</v>
      </c>
    </row>
    <row r="12" spans="1:26" ht="13.5">
      <c r="A12" s="57" t="s">
        <v>37</v>
      </c>
      <c r="B12" s="18">
        <v>326115963</v>
      </c>
      <c r="C12" s="18">
        <v>0</v>
      </c>
      <c r="D12" s="58">
        <v>397822679</v>
      </c>
      <c r="E12" s="59">
        <v>403687477</v>
      </c>
      <c r="F12" s="59">
        <v>31937632</v>
      </c>
      <c r="G12" s="59">
        <v>29163313</v>
      </c>
      <c r="H12" s="59">
        <v>33642756</v>
      </c>
      <c r="I12" s="59">
        <v>94743701</v>
      </c>
      <c r="J12" s="59">
        <v>33396764</v>
      </c>
      <c r="K12" s="59">
        <v>32854108</v>
      </c>
      <c r="L12" s="59">
        <v>30858992</v>
      </c>
      <c r="M12" s="59">
        <v>97109864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191853565</v>
      </c>
      <c r="W12" s="59">
        <v>201843742</v>
      </c>
      <c r="X12" s="59">
        <v>-9990177</v>
      </c>
      <c r="Y12" s="60">
        <v>-4.95</v>
      </c>
      <c r="Z12" s="61">
        <v>403687477</v>
      </c>
    </row>
    <row r="13" spans="1:26" ht="13.5">
      <c r="A13" s="57" t="s">
        <v>95</v>
      </c>
      <c r="B13" s="18">
        <v>4018839055</v>
      </c>
      <c r="C13" s="18">
        <v>0</v>
      </c>
      <c r="D13" s="58">
        <v>3225185800</v>
      </c>
      <c r="E13" s="59">
        <v>3225185800</v>
      </c>
      <c r="F13" s="59">
        <v>74969227</v>
      </c>
      <c r="G13" s="59">
        <v>152763397</v>
      </c>
      <c r="H13" s="59">
        <v>219475034</v>
      </c>
      <c r="I13" s="59">
        <v>447207658</v>
      </c>
      <c r="J13" s="59">
        <v>341309436</v>
      </c>
      <c r="K13" s="59">
        <v>-33257613</v>
      </c>
      <c r="L13" s="59">
        <v>243351521</v>
      </c>
      <c r="M13" s="59">
        <v>551403344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998611002</v>
      </c>
      <c r="W13" s="59">
        <v>1612592903</v>
      </c>
      <c r="X13" s="59">
        <v>-613981901</v>
      </c>
      <c r="Y13" s="60">
        <v>-38.07</v>
      </c>
      <c r="Z13" s="61">
        <v>3225185800</v>
      </c>
    </row>
    <row r="14" spans="1:26" ht="13.5">
      <c r="A14" s="57" t="s">
        <v>38</v>
      </c>
      <c r="B14" s="18">
        <v>566449953</v>
      </c>
      <c r="C14" s="18">
        <v>0</v>
      </c>
      <c r="D14" s="58">
        <v>582757660</v>
      </c>
      <c r="E14" s="59">
        <v>582837148</v>
      </c>
      <c r="F14" s="59">
        <v>15443435</v>
      </c>
      <c r="G14" s="59">
        <v>10545679</v>
      </c>
      <c r="H14" s="59">
        <v>63219256</v>
      </c>
      <c r="I14" s="59">
        <v>89208370</v>
      </c>
      <c r="J14" s="59">
        <v>17516410</v>
      </c>
      <c r="K14" s="59">
        <v>16124586</v>
      </c>
      <c r="L14" s="59">
        <v>113696228</v>
      </c>
      <c r="M14" s="59">
        <v>147337224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236545594</v>
      </c>
      <c r="W14" s="59">
        <v>291418579</v>
      </c>
      <c r="X14" s="59">
        <v>-54872985</v>
      </c>
      <c r="Y14" s="60">
        <v>-18.83</v>
      </c>
      <c r="Z14" s="61">
        <v>582837148</v>
      </c>
    </row>
    <row r="15" spans="1:26" ht="13.5">
      <c r="A15" s="57" t="s">
        <v>39</v>
      </c>
      <c r="B15" s="18">
        <v>10820080231</v>
      </c>
      <c r="C15" s="18">
        <v>0</v>
      </c>
      <c r="D15" s="58">
        <v>12969355098</v>
      </c>
      <c r="E15" s="59">
        <v>13000596483</v>
      </c>
      <c r="F15" s="59">
        <v>846641654</v>
      </c>
      <c r="G15" s="59">
        <v>1337840417</v>
      </c>
      <c r="H15" s="59">
        <v>1245521571</v>
      </c>
      <c r="I15" s="59">
        <v>3430003642</v>
      </c>
      <c r="J15" s="59">
        <v>910261923</v>
      </c>
      <c r="K15" s="59">
        <v>1025996168</v>
      </c>
      <c r="L15" s="59">
        <v>1042168374</v>
      </c>
      <c r="M15" s="59">
        <v>2978426465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6408430107</v>
      </c>
      <c r="W15" s="59">
        <v>6500298245</v>
      </c>
      <c r="X15" s="59">
        <v>-91868138</v>
      </c>
      <c r="Y15" s="60">
        <v>-1.41</v>
      </c>
      <c r="Z15" s="61">
        <v>13000596483</v>
      </c>
    </row>
    <row r="16" spans="1:26" ht="13.5">
      <c r="A16" s="68" t="s">
        <v>40</v>
      </c>
      <c r="B16" s="18">
        <v>226993292</v>
      </c>
      <c r="C16" s="18">
        <v>0</v>
      </c>
      <c r="D16" s="58">
        <v>608931117</v>
      </c>
      <c r="E16" s="59">
        <v>574468681</v>
      </c>
      <c r="F16" s="59">
        <v>28304685</v>
      </c>
      <c r="G16" s="59">
        <v>15162661</v>
      </c>
      <c r="H16" s="59">
        <v>21261366</v>
      </c>
      <c r="I16" s="59">
        <v>64728712</v>
      </c>
      <c r="J16" s="59">
        <v>24271822</v>
      </c>
      <c r="K16" s="59">
        <v>18582758</v>
      </c>
      <c r="L16" s="59">
        <v>25231925</v>
      </c>
      <c r="M16" s="59">
        <v>68086505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132815217</v>
      </c>
      <c r="W16" s="59">
        <v>287234342</v>
      </c>
      <c r="X16" s="59">
        <v>-154419125</v>
      </c>
      <c r="Y16" s="60">
        <v>-53.76</v>
      </c>
      <c r="Z16" s="61">
        <v>574468681</v>
      </c>
    </row>
    <row r="17" spans="1:26" ht="13.5">
      <c r="A17" s="57" t="s">
        <v>41</v>
      </c>
      <c r="B17" s="18">
        <v>7159753144</v>
      </c>
      <c r="C17" s="18">
        <v>0</v>
      </c>
      <c r="D17" s="58">
        <v>8709845617</v>
      </c>
      <c r="E17" s="59">
        <v>8942921229</v>
      </c>
      <c r="F17" s="59">
        <v>366500190</v>
      </c>
      <c r="G17" s="59">
        <v>537007726</v>
      </c>
      <c r="H17" s="59">
        <v>737100831</v>
      </c>
      <c r="I17" s="59">
        <v>1640608747</v>
      </c>
      <c r="J17" s="59">
        <v>613771486</v>
      </c>
      <c r="K17" s="59">
        <v>633320915</v>
      </c>
      <c r="L17" s="59">
        <v>577674488</v>
      </c>
      <c r="M17" s="59">
        <v>1824766889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3465375636</v>
      </c>
      <c r="W17" s="59">
        <v>4471460618</v>
      </c>
      <c r="X17" s="59">
        <v>-1006084982</v>
      </c>
      <c r="Y17" s="60">
        <v>-22.5</v>
      </c>
      <c r="Z17" s="61">
        <v>8942921229</v>
      </c>
    </row>
    <row r="18" spans="1:26" ht="13.5">
      <c r="A18" s="69" t="s">
        <v>42</v>
      </c>
      <c r="B18" s="70">
        <f>SUM(B11:B17)</f>
        <v>29875200358</v>
      </c>
      <c r="C18" s="70">
        <f>SUM(C11:C17)</f>
        <v>0</v>
      </c>
      <c r="D18" s="71">
        <f aca="true" t="shared" si="1" ref="D18:Z18">SUM(D11:D17)</f>
        <v>34777858083</v>
      </c>
      <c r="E18" s="72">
        <f t="shared" si="1"/>
        <v>35007592462</v>
      </c>
      <c r="F18" s="72">
        <f t="shared" si="1"/>
        <v>2019113276</v>
      </c>
      <c r="G18" s="72">
        <f t="shared" si="1"/>
        <v>2706374197</v>
      </c>
      <c r="H18" s="72">
        <f t="shared" si="1"/>
        <v>2966738440</v>
      </c>
      <c r="I18" s="72">
        <f t="shared" si="1"/>
        <v>7692225913</v>
      </c>
      <c r="J18" s="72">
        <f t="shared" si="1"/>
        <v>2631095605</v>
      </c>
      <c r="K18" s="72">
        <f t="shared" si="1"/>
        <v>2353673013</v>
      </c>
      <c r="L18" s="72">
        <f t="shared" si="1"/>
        <v>2713404052</v>
      </c>
      <c r="M18" s="72">
        <f t="shared" si="1"/>
        <v>7698172670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15390398583</v>
      </c>
      <c r="W18" s="72">
        <f t="shared" si="1"/>
        <v>17503796256</v>
      </c>
      <c r="X18" s="72">
        <f t="shared" si="1"/>
        <v>-2113397673</v>
      </c>
      <c r="Y18" s="66">
        <f>+IF(W18&lt;&gt;0,(X18/W18)*100,0)</f>
        <v>-12.073938944962089</v>
      </c>
      <c r="Z18" s="73">
        <f t="shared" si="1"/>
        <v>35007592462</v>
      </c>
    </row>
    <row r="19" spans="1:26" ht="13.5">
      <c r="A19" s="69" t="s">
        <v>43</v>
      </c>
      <c r="B19" s="74">
        <f>+B10-B18</f>
        <v>-2096906601</v>
      </c>
      <c r="C19" s="74">
        <f>+C10-C18</f>
        <v>0</v>
      </c>
      <c r="D19" s="75">
        <f aca="true" t="shared" si="2" ref="D19:Z19">+D10-D18</f>
        <v>-598464451</v>
      </c>
      <c r="E19" s="76">
        <f t="shared" si="2"/>
        <v>-804663832</v>
      </c>
      <c r="F19" s="76">
        <f t="shared" si="2"/>
        <v>2998846789</v>
      </c>
      <c r="G19" s="76">
        <f t="shared" si="2"/>
        <v>-134259198</v>
      </c>
      <c r="H19" s="76">
        <f t="shared" si="2"/>
        <v>-104158233</v>
      </c>
      <c r="I19" s="76">
        <f t="shared" si="2"/>
        <v>2760429358</v>
      </c>
      <c r="J19" s="76">
        <f t="shared" si="2"/>
        <v>-578970571</v>
      </c>
      <c r="K19" s="76">
        <f t="shared" si="2"/>
        <v>640532963</v>
      </c>
      <c r="L19" s="76">
        <f t="shared" si="2"/>
        <v>339785759</v>
      </c>
      <c r="M19" s="76">
        <f t="shared" si="2"/>
        <v>401348151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3161777509</v>
      </c>
      <c r="W19" s="76">
        <f>IF(E10=E18,0,W10-W18)</f>
        <v>-402331926</v>
      </c>
      <c r="X19" s="76">
        <f t="shared" si="2"/>
        <v>3564109435</v>
      </c>
      <c r="Y19" s="77">
        <f>+IF(W19&lt;&gt;0,(X19/W19)*100,0)</f>
        <v>-885.8629416846229</v>
      </c>
      <c r="Z19" s="78">
        <f t="shared" si="2"/>
        <v>-804663832</v>
      </c>
    </row>
    <row r="20" spans="1:26" ht="13.5">
      <c r="A20" s="57" t="s">
        <v>44</v>
      </c>
      <c r="B20" s="18">
        <v>1803586974</v>
      </c>
      <c r="C20" s="18">
        <v>0</v>
      </c>
      <c r="D20" s="58">
        <v>2802614385</v>
      </c>
      <c r="E20" s="59">
        <v>2849289985</v>
      </c>
      <c r="F20" s="59">
        <v>227411480</v>
      </c>
      <c r="G20" s="59">
        <v>46297337</v>
      </c>
      <c r="H20" s="59">
        <v>60545804</v>
      </c>
      <c r="I20" s="59">
        <v>334254621</v>
      </c>
      <c r="J20" s="59">
        <v>203646673</v>
      </c>
      <c r="K20" s="59">
        <v>234199683</v>
      </c>
      <c r="L20" s="59">
        <v>185458188</v>
      </c>
      <c r="M20" s="59">
        <v>623304544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957559165</v>
      </c>
      <c r="W20" s="59">
        <v>1424644994</v>
      </c>
      <c r="X20" s="59">
        <v>-467085829</v>
      </c>
      <c r="Y20" s="60">
        <v>-32.79</v>
      </c>
      <c r="Z20" s="61">
        <v>2849289985</v>
      </c>
    </row>
    <row r="21" spans="1:26" ht="13.5">
      <c r="A21" s="57" t="s">
        <v>96</v>
      </c>
      <c r="B21" s="79">
        <v>-10538952</v>
      </c>
      <c r="C21" s="79">
        <v>0</v>
      </c>
      <c r="D21" s="80">
        <v>-32273040</v>
      </c>
      <c r="E21" s="81">
        <v>0</v>
      </c>
      <c r="F21" s="81">
        <v>-4660015</v>
      </c>
      <c r="G21" s="81">
        <v>0</v>
      </c>
      <c r="H21" s="81">
        <v>0</v>
      </c>
      <c r="I21" s="81">
        <v>-4660015</v>
      </c>
      <c r="J21" s="81">
        <v>0</v>
      </c>
      <c r="K21" s="81">
        <v>-31841000</v>
      </c>
      <c r="L21" s="81">
        <v>0</v>
      </c>
      <c r="M21" s="81">
        <v>-31841000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-36501015</v>
      </c>
      <c r="W21" s="81">
        <v>0</v>
      </c>
      <c r="X21" s="81">
        <v>-36501015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-303858579</v>
      </c>
      <c r="C22" s="85">
        <f>SUM(C19:C21)</f>
        <v>0</v>
      </c>
      <c r="D22" s="86">
        <f aca="true" t="shared" si="3" ref="D22:Z22">SUM(D19:D21)</f>
        <v>2171876894</v>
      </c>
      <c r="E22" s="87">
        <f t="shared" si="3"/>
        <v>2044626153</v>
      </c>
      <c r="F22" s="87">
        <f t="shared" si="3"/>
        <v>3221598254</v>
      </c>
      <c r="G22" s="87">
        <f t="shared" si="3"/>
        <v>-87961861</v>
      </c>
      <c r="H22" s="87">
        <f t="shared" si="3"/>
        <v>-43612429</v>
      </c>
      <c r="I22" s="87">
        <f t="shared" si="3"/>
        <v>3090023964</v>
      </c>
      <c r="J22" s="87">
        <f t="shared" si="3"/>
        <v>-375323898</v>
      </c>
      <c r="K22" s="87">
        <f t="shared" si="3"/>
        <v>842891646</v>
      </c>
      <c r="L22" s="87">
        <f t="shared" si="3"/>
        <v>525243947</v>
      </c>
      <c r="M22" s="87">
        <f t="shared" si="3"/>
        <v>992811695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4082835659</v>
      </c>
      <c r="W22" s="87">
        <f t="shared" si="3"/>
        <v>1022313068</v>
      </c>
      <c r="X22" s="87">
        <f t="shared" si="3"/>
        <v>3060522591</v>
      </c>
      <c r="Y22" s="88">
        <f>+IF(W22&lt;&gt;0,(X22/W22)*100,0)</f>
        <v>299.37234363906225</v>
      </c>
      <c r="Z22" s="89">
        <f t="shared" si="3"/>
        <v>2044626153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-303858579</v>
      </c>
      <c r="C24" s="74">
        <f>SUM(C22:C23)</f>
        <v>0</v>
      </c>
      <c r="D24" s="75">
        <f aca="true" t="shared" si="4" ref="D24:Z24">SUM(D22:D23)</f>
        <v>2171876894</v>
      </c>
      <c r="E24" s="76">
        <f t="shared" si="4"/>
        <v>2044626153</v>
      </c>
      <c r="F24" s="76">
        <f t="shared" si="4"/>
        <v>3221598254</v>
      </c>
      <c r="G24" s="76">
        <f t="shared" si="4"/>
        <v>-87961861</v>
      </c>
      <c r="H24" s="76">
        <f t="shared" si="4"/>
        <v>-43612429</v>
      </c>
      <c r="I24" s="76">
        <f t="shared" si="4"/>
        <v>3090023964</v>
      </c>
      <c r="J24" s="76">
        <f t="shared" si="4"/>
        <v>-375323898</v>
      </c>
      <c r="K24" s="76">
        <f t="shared" si="4"/>
        <v>842891646</v>
      </c>
      <c r="L24" s="76">
        <f t="shared" si="4"/>
        <v>525243947</v>
      </c>
      <c r="M24" s="76">
        <f t="shared" si="4"/>
        <v>992811695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4082835659</v>
      </c>
      <c r="W24" s="76">
        <f t="shared" si="4"/>
        <v>1022313068</v>
      </c>
      <c r="X24" s="76">
        <f t="shared" si="4"/>
        <v>3060522591</v>
      </c>
      <c r="Y24" s="77">
        <f>+IF(W24&lt;&gt;0,(X24/W24)*100,0)</f>
        <v>299.37234363906225</v>
      </c>
      <c r="Z24" s="78">
        <f t="shared" si="4"/>
        <v>2044626153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3342731068</v>
      </c>
      <c r="C27" s="21">
        <v>0</v>
      </c>
      <c r="D27" s="98">
        <v>6455921509</v>
      </c>
      <c r="E27" s="99">
        <v>6607037702</v>
      </c>
      <c r="F27" s="99">
        <v>105420214</v>
      </c>
      <c r="G27" s="99">
        <v>208113682</v>
      </c>
      <c r="H27" s="99">
        <v>344888415</v>
      </c>
      <c r="I27" s="99">
        <v>658422311</v>
      </c>
      <c r="J27" s="99">
        <v>383611319</v>
      </c>
      <c r="K27" s="99">
        <v>452472027</v>
      </c>
      <c r="L27" s="99">
        <v>373266720</v>
      </c>
      <c r="M27" s="99">
        <v>1209350066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1867772377</v>
      </c>
      <c r="W27" s="99">
        <v>3303518855</v>
      </c>
      <c r="X27" s="99">
        <v>-1435746478</v>
      </c>
      <c r="Y27" s="100">
        <v>-43.46</v>
      </c>
      <c r="Z27" s="101">
        <v>6607037702</v>
      </c>
    </row>
    <row r="28" spans="1:26" ht="13.5">
      <c r="A28" s="102" t="s">
        <v>44</v>
      </c>
      <c r="B28" s="18">
        <v>1964253584</v>
      </c>
      <c r="C28" s="18">
        <v>0</v>
      </c>
      <c r="D28" s="58">
        <v>3428365727</v>
      </c>
      <c r="E28" s="59">
        <v>3501028959</v>
      </c>
      <c r="F28" s="59">
        <v>92138796</v>
      </c>
      <c r="G28" s="59">
        <v>134669054</v>
      </c>
      <c r="H28" s="59">
        <v>242977927</v>
      </c>
      <c r="I28" s="59">
        <v>469785777</v>
      </c>
      <c r="J28" s="59">
        <v>175234271</v>
      </c>
      <c r="K28" s="59">
        <v>279011607</v>
      </c>
      <c r="L28" s="59">
        <v>233564991</v>
      </c>
      <c r="M28" s="59">
        <v>687810869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1157596646</v>
      </c>
      <c r="W28" s="59">
        <v>1750514482</v>
      </c>
      <c r="X28" s="59">
        <v>-592917836</v>
      </c>
      <c r="Y28" s="60">
        <v>-33.87</v>
      </c>
      <c r="Z28" s="61">
        <v>3501028959</v>
      </c>
    </row>
    <row r="29" spans="1:26" ht="13.5">
      <c r="A29" s="57" t="s">
        <v>99</v>
      </c>
      <c r="B29" s="18">
        <v>22092593</v>
      </c>
      <c r="C29" s="18">
        <v>0</v>
      </c>
      <c r="D29" s="58">
        <v>291254411</v>
      </c>
      <c r="E29" s="59">
        <v>291254411</v>
      </c>
      <c r="F29" s="59">
        <v>533112</v>
      </c>
      <c r="G29" s="59">
        <v>518646</v>
      </c>
      <c r="H29" s="59">
        <v>278600</v>
      </c>
      <c r="I29" s="59">
        <v>1330358</v>
      </c>
      <c r="J29" s="59">
        <v>1740497</v>
      </c>
      <c r="K29" s="59">
        <v>29575360</v>
      </c>
      <c r="L29" s="59">
        <v>4493301</v>
      </c>
      <c r="M29" s="59">
        <v>35809158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37139516</v>
      </c>
      <c r="W29" s="59">
        <v>145627206</v>
      </c>
      <c r="X29" s="59">
        <v>-108487690</v>
      </c>
      <c r="Y29" s="60">
        <v>-74.5</v>
      </c>
      <c r="Z29" s="61">
        <v>291254411</v>
      </c>
    </row>
    <row r="30" spans="1:26" ht="13.5">
      <c r="A30" s="57" t="s">
        <v>48</v>
      </c>
      <c r="B30" s="18">
        <v>632427077</v>
      </c>
      <c r="C30" s="18">
        <v>0</v>
      </c>
      <c r="D30" s="58">
        <v>1082766195</v>
      </c>
      <c r="E30" s="59">
        <v>1187260399</v>
      </c>
      <c r="F30" s="59">
        <v>2924198</v>
      </c>
      <c r="G30" s="59">
        <v>28280584</v>
      </c>
      <c r="H30" s="59">
        <v>34325682</v>
      </c>
      <c r="I30" s="59">
        <v>65530464</v>
      </c>
      <c r="J30" s="59">
        <v>35582348</v>
      </c>
      <c r="K30" s="59">
        <v>50097600</v>
      </c>
      <c r="L30" s="59">
        <v>54401927</v>
      </c>
      <c r="M30" s="59">
        <v>140081875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205612339</v>
      </c>
      <c r="W30" s="59">
        <v>593630201</v>
      </c>
      <c r="X30" s="59">
        <v>-388017862</v>
      </c>
      <c r="Y30" s="60">
        <v>-65.36</v>
      </c>
      <c r="Z30" s="61">
        <v>1187260399</v>
      </c>
    </row>
    <row r="31" spans="1:26" ht="13.5">
      <c r="A31" s="57" t="s">
        <v>49</v>
      </c>
      <c r="B31" s="18">
        <v>723957810</v>
      </c>
      <c r="C31" s="18">
        <v>0</v>
      </c>
      <c r="D31" s="58">
        <v>1653535176</v>
      </c>
      <c r="E31" s="59">
        <v>1627493933</v>
      </c>
      <c r="F31" s="59">
        <v>9824107</v>
      </c>
      <c r="G31" s="59">
        <v>44645396</v>
      </c>
      <c r="H31" s="59">
        <v>67306203</v>
      </c>
      <c r="I31" s="59">
        <v>121775706</v>
      </c>
      <c r="J31" s="59">
        <v>171054202</v>
      </c>
      <c r="K31" s="59">
        <v>93787461</v>
      </c>
      <c r="L31" s="59">
        <v>80806499</v>
      </c>
      <c r="M31" s="59">
        <v>345648162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467423868</v>
      </c>
      <c r="W31" s="59">
        <v>813746970</v>
      </c>
      <c r="X31" s="59">
        <v>-346323102</v>
      </c>
      <c r="Y31" s="60">
        <v>-42.56</v>
      </c>
      <c r="Z31" s="61">
        <v>1627493933</v>
      </c>
    </row>
    <row r="32" spans="1:26" ht="13.5">
      <c r="A32" s="69" t="s">
        <v>50</v>
      </c>
      <c r="B32" s="21">
        <f>SUM(B28:B31)</f>
        <v>3342731064</v>
      </c>
      <c r="C32" s="21">
        <f>SUM(C28:C31)</f>
        <v>0</v>
      </c>
      <c r="D32" s="98">
        <f aca="true" t="shared" si="5" ref="D32:Z32">SUM(D28:D31)</f>
        <v>6455921509</v>
      </c>
      <c r="E32" s="99">
        <f t="shared" si="5"/>
        <v>6607037702</v>
      </c>
      <c r="F32" s="99">
        <f t="shared" si="5"/>
        <v>105420213</v>
      </c>
      <c r="G32" s="99">
        <f t="shared" si="5"/>
        <v>208113680</v>
      </c>
      <c r="H32" s="99">
        <f t="shared" si="5"/>
        <v>344888412</v>
      </c>
      <c r="I32" s="99">
        <f t="shared" si="5"/>
        <v>658422305</v>
      </c>
      <c r="J32" s="99">
        <f t="shared" si="5"/>
        <v>383611318</v>
      </c>
      <c r="K32" s="99">
        <f t="shared" si="5"/>
        <v>452472028</v>
      </c>
      <c r="L32" s="99">
        <f t="shared" si="5"/>
        <v>373266718</v>
      </c>
      <c r="M32" s="99">
        <f t="shared" si="5"/>
        <v>1209350064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1867772369</v>
      </c>
      <c r="W32" s="99">
        <f t="shared" si="5"/>
        <v>3303518859</v>
      </c>
      <c r="X32" s="99">
        <f t="shared" si="5"/>
        <v>-1435746490</v>
      </c>
      <c r="Y32" s="100">
        <f>+IF(W32&lt;&gt;0,(X32/W32)*100,0)</f>
        <v>-43.4611258866738</v>
      </c>
      <c r="Z32" s="101">
        <f t="shared" si="5"/>
        <v>6607037702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10100917878</v>
      </c>
      <c r="C35" s="18">
        <v>0</v>
      </c>
      <c r="D35" s="58">
        <v>13401169971</v>
      </c>
      <c r="E35" s="59">
        <v>13331583121</v>
      </c>
      <c r="F35" s="59">
        <v>10376650948</v>
      </c>
      <c r="G35" s="59">
        <v>11127821943</v>
      </c>
      <c r="H35" s="59">
        <v>10664287764</v>
      </c>
      <c r="I35" s="59">
        <v>10664287764</v>
      </c>
      <c r="J35" s="59">
        <v>11000949608</v>
      </c>
      <c r="K35" s="59">
        <v>12533529663</v>
      </c>
      <c r="L35" s="59">
        <v>12282925882</v>
      </c>
      <c r="M35" s="59">
        <v>12282925882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12282925882</v>
      </c>
      <c r="W35" s="59">
        <v>6665791565</v>
      </c>
      <c r="X35" s="59">
        <v>5617134317</v>
      </c>
      <c r="Y35" s="60">
        <v>84.27</v>
      </c>
      <c r="Z35" s="61">
        <v>13331583121</v>
      </c>
    </row>
    <row r="36" spans="1:26" ht="13.5">
      <c r="A36" s="57" t="s">
        <v>53</v>
      </c>
      <c r="B36" s="18">
        <v>80164391658</v>
      </c>
      <c r="C36" s="18">
        <v>0</v>
      </c>
      <c r="D36" s="58">
        <v>87314112812</v>
      </c>
      <c r="E36" s="59">
        <v>87404884390</v>
      </c>
      <c r="F36" s="59">
        <v>65530923044</v>
      </c>
      <c r="G36" s="59">
        <v>72356117890</v>
      </c>
      <c r="H36" s="59">
        <v>66762762505</v>
      </c>
      <c r="I36" s="59">
        <v>66762762505</v>
      </c>
      <c r="J36" s="59">
        <v>72635868594</v>
      </c>
      <c r="K36" s="59">
        <v>72936468082</v>
      </c>
      <c r="L36" s="59">
        <v>80096973455</v>
      </c>
      <c r="M36" s="59">
        <v>80096973455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80096973455</v>
      </c>
      <c r="W36" s="59">
        <v>43702442199</v>
      </c>
      <c r="X36" s="59">
        <v>36394531256</v>
      </c>
      <c r="Y36" s="60">
        <v>83.28</v>
      </c>
      <c r="Z36" s="61">
        <v>87404884390</v>
      </c>
    </row>
    <row r="37" spans="1:26" ht="13.5">
      <c r="A37" s="57" t="s">
        <v>54</v>
      </c>
      <c r="B37" s="18">
        <v>7587317066</v>
      </c>
      <c r="C37" s="18">
        <v>0</v>
      </c>
      <c r="D37" s="58">
        <v>6984620171</v>
      </c>
      <c r="E37" s="59">
        <v>6984620171</v>
      </c>
      <c r="F37" s="59">
        <v>5582040348</v>
      </c>
      <c r="G37" s="59">
        <v>6000045501</v>
      </c>
      <c r="H37" s="59">
        <v>5460391673</v>
      </c>
      <c r="I37" s="59">
        <v>5460391673</v>
      </c>
      <c r="J37" s="59">
        <v>5476776742</v>
      </c>
      <c r="K37" s="59">
        <v>6088720483</v>
      </c>
      <c r="L37" s="59">
        <v>6670084983</v>
      </c>
      <c r="M37" s="59">
        <v>6670084983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6670084983</v>
      </c>
      <c r="W37" s="59">
        <v>3492310088</v>
      </c>
      <c r="X37" s="59">
        <v>3177774895</v>
      </c>
      <c r="Y37" s="60">
        <v>90.99</v>
      </c>
      <c r="Z37" s="61">
        <v>6984620171</v>
      </c>
    </row>
    <row r="38" spans="1:26" ht="13.5">
      <c r="A38" s="57" t="s">
        <v>55</v>
      </c>
      <c r="B38" s="18">
        <v>7080058015</v>
      </c>
      <c r="C38" s="18">
        <v>0</v>
      </c>
      <c r="D38" s="58">
        <v>8671247890</v>
      </c>
      <c r="E38" s="59">
        <v>8677620571</v>
      </c>
      <c r="F38" s="59">
        <v>6304904620</v>
      </c>
      <c r="G38" s="59">
        <v>6790632368</v>
      </c>
      <c r="H38" s="59">
        <v>5941002059</v>
      </c>
      <c r="I38" s="59">
        <v>5941002059</v>
      </c>
      <c r="J38" s="59">
        <v>6509479106</v>
      </c>
      <c r="K38" s="59">
        <v>6524244206</v>
      </c>
      <c r="L38" s="59">
        <v>6767562989</v>
      </c>
      <c r="M38" s="59">
        <v>6767562989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6767562989</v>
      </c>
      <c r="W38" s="59">
        <v>4338810287</v>
      </c>
      <c r="X38" s="59">
        <v>2428752702</v>
      </c>
      <c r="Y38" s="60">
        <v>55.98</v>
      </c>
      <c r="Z38" s="61">
        <v>8677620571</v>
      </c>
    </row>
    <row r="39" spans="1:26" ht="13.5">
      <c r="A39" s="57" t="s">
        <v>56</v>
      </c>
      <c r="B39" s="18">
        <v>75597934454</v>
      </c>
      <c r="C39" s="18">
        <v>0</v>
      </c>
      <c r="D39" s="58">
        <v>85059414719</v>
      </c>
      <c r="E39" s="59">
        <v>85074226766</v>
      </c>
      <c r="F39" s="59">
        <v>64020629020</v>
      </c>
      <c r="G39" s="59">
        <v>70693261965</v>
      </c>
      <c r="H39" s="59">
        <v>66025656539</v>
      </c>
      <c r="I39" s="59">
        <v>66025656539</v>
      </c>
      <c r="J39" s="59">
        <v>71650562355</v>
      </c>
      <c r="K39" s="59">
        <v>72857033058</v>
      </c>
      <c r="L39" s="59">
        <v>78942251366</v>
      </c>
      <c r="M39" s="59">
        <v>78942251366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78942251366</v>
      </c>
      <c r="W39" s="59">
        <v>42537113387</v>
      </c>
      <c r="X39" s="59">
        <v>36405137979</v>
      </c>
      <c r="Y39" s="60">
        <v>85.58</v>
      </c>
      <c r="Z39" s="61">
        <v>85074226766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5210712136</v>
      </c>
      <c r="C42" s="18">
        <v>0</v>
      </c>
      <c r="D42" s="58">
        <v>5732245423</v>
      </c>
      <c r="E42" s="59">
        <v>5688856537</v>
      </c>
      <c r="F42" s="59">
        <v>1560865928</v>
      </c>
      <c r="G42" s="59">
        <v>-280600797</v>
      </c>
      <c r="H42" s="59">
        <v>-252174450</v>
      </c>
      <c r="I42" s="59">
        <v>1028090681</v>
      </c>
      <c r="J42" s="59">
        <v>639238473</v>
      </c>
      <c r="K42" s="59">
        <v>1021866278</v>
      </c>
      <c r="L42" s="59">
        <v>145704165</v>
      </c>
      <c r="M42" s="59">
        <v>1806808916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2834899597</v>
      </c>
      <c r="W42" s="59">
        <v>4194000520</v>
      </c>
      <c r="X42" s="59">
        <v>-1359100923</v>
      </c>
      <c r="Y42" s="60">
        <v>-32.41</v>
      </c>
      <c r="Z42" s="61">
        <v>5688856537</v>
      </c>
    </row>
    <row r="43" spans="1:26" ht="13.5">
      <c r="A43" s="57" t="s">
        <v>59</v>
      </c>
      <c r="B43" s="18">
        <v>-2991881068</v>
      </c>
      <c r="C43" s="18">
        <v>0</v>
      </c>
      <c r="D43" s="58">
        <v>-5420818016</v>
      </c>
      <c r="E43" s="59">
        <v>-5216589594</v>
      </c>
      <c r="F43" s="59">
        <v>-258086215</v>
      </c>
      <c r="G43" s="59">
        <v>-102243106</v>
      </c>
      <c r="H43" s="59">
        <v>-215846440</v>
      </c>
      <c r="I43" s="59">
        <v>-576175761</v>
      </c>
      <c r="J43" s="59">
        <v>-335517206</v>
      </c>
      <c r="K43" s="59">
        <v>-633680263</v>
      </c>
      <c r="L43" s="59">
        <v>-233479181</v>
      </c>
      <c r="M43" s="59">
        <v>-1202676650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-1778852411</v>
      </c>
      <c r="W43" s="59">
        <v>-2041531417</v>
      </c>
      <c r="X43" s="59">
        <v>262679006</v>
      </c>
      <c r="Y43" s="60">
        <v>-12.87</v>
      </c>
      <c r="Z43" s="61">
        <v>-5216589594</v>
      </c>
    </row>
    <row r="44" spans="1:26" ht="13.5">
      <c r="A44" s="57" t="s">
        <v>60</v>
      </c>
      <c r="B44" s="18">
        <v>214589821</v>
      </c>
      <c r="C44" s="18">
        <v>0</v>
      </c>
      <c r="D44" s="58">
        <v>491037613</v>
      </c>
      <c r="E44" s="59">
        <v>497410294</v>
      </c>
      <c r="F44" s="59">
        <v>-16359785</v>
      </c>
      <c r="G44" s="59">
        <v>687165</v>
      </c>
      <c r="H44" s="59">
        <v>60501160</v>
      </c>
      <c r="I44" s="59">
        <v>44828540</v>
      </c>
      <c r="J44" s="59">
        <v>15024645</v>
      </c>
      <c r="K44" s="59">
        <v>-31882862</v>
      </c>
      <c r="L44" s="59">
        <v>-161147193</v>
      </c>
      <c r="M44" s="59">
        <v>-178005410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-133176870</v>
      </c>
      <c r="W44" s="59">
        <v>468756626</v>
      </c>
      <c r="X44" s="59">
        <v>-601933496</v>
      </c>
      <c r="Y44" s="60">
        <v>-128.41</v>
      </c>
      <c r="Z44" s="61">
        <v>497410294</v>
      </c>
    </row>
    <row r="45" spans="1:26" ht="13.5">
      <c r="A45" s="69" t="s">
        <v>61</v>
      </c>
      <c r="B45" s="21">
        <v>2585819515</v>
      </c>
      <c r="C45" s="21">
        <v>0</v>
      </c>
      <c r="D45" s="98">
        <v>4957903309</v>
      </c>
      <c r="E45" s="99">
        <v>5125115525</v>
      </c>
      <c r="F45" s="99">
        <v>4592946754</v>
      </c>
      <c r="G45" s="99">
        <v>4210790016</v>
      </c>
      <c r="H45" s="99">
        <v>3803270286</v>
      </c>
      <c r="I45" s="99">
        <v>3803270286</v>
      </c>
      <c r="J45" s="99">
        <v>4122016198</v>
      </c>
      <c r="K45" s="99">
        <v>4478319351</v>
      </c>
      <c r="L45" s="99">
        <v>4229397142</v>
      </c>
      <c r="M45" s="99">
        <v>4229397142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4229397142</v>
      </c>
      <c r="W45" s="99">
        <v>6776664017</v>
      </c>
      <c r="X45" s="99">
        <v>-2547266875</v>
      </c>
      <c r="Y45" s="100">
        <v>-37.59</v>
      </c>
      <c r="Z45" s="101">
        <v>5125115525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1938414201</v>
      </c>
      <c r="C49" s="51">
        <v>0</v>
      </c>
      <c r="D49" s="128">
        <v>703488828</v>
      </c>
      <c r="E49" s="53">
        <v>510268369</v>
      </c>
      <c r="F49" s="53">
        <v>0</v>
      </c>
      <c r="G49" s="53">
        <v>0</v>
      </c>
      <c r="H49" s="53">
        <v>0</v>
      </c>
      <c r="I49" s="53">
        <v>5645701325</v>
      </c>
      <c r="J49" s="53">
        <v>0</v>
      </c>
      <c r="K49" s="53">
        <v>0</v>
      </c>
      <c r="L49" s="53">
        <v>0</v>
      </c>
      <c r="M49" s="53">
        <v>357634030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695646370</v>
      </c>
      <c r="W49" s="53">
        <v>1445574323</v>
      </c>
      <c r="X49" s="53">
        <v>5230874533</v>
      </c>
      <c r="Y49" s="53">
        <v>16527601979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1493994106</v>
      </c>
      <c r="C51" s="51">
        <v>0</v>
      </c>
      <c r="D51" s="128">
        <v>198849970</v>
      </c>
      <c r="E51" s="53">
        <v>172458341</v>
      </c>
      <c r="F51" s="53">
        <v>0</v>
      </c>
      <c r="G51" s="53">
        <v>0</v>
      </c>
      <c r="H51" s="53">
        <v>0</v>
      </c>
      <c r="I51" s="53">
        <v>870268848</v>
      </c>
      <c r="J51" s="53">
        <v>0</v>
      </c>
      <c r="K51" s="53">
        <v>0</v>
      </c>
      <c r="L51" s="53">
        <v>0</v>
      </c>
      <c r="M51" s="53">
        <v>172827112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11732507</v>
      </c>
      <c r="W51" s="53">
        <v>2036544</v>
      </c>
      <c r="X51" s="53">
        <v>96686619</v>
      </c>
      <c r="Y51" s="53">
        <v>3018854047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85.3844532574326</v>
      </c>
      <c r="C58" s="5">
        <f>IF(C67=0,0,+(C76/C67)*100)</f>
        <v>0</v>
      </c>
      <c r="D58" s="6">
        <f aca="true" t="shared" si="6" ref="D58:Z58">IF(D67=0,0,+(D76/D67)*100)</f>
        <v>96.36190534374069</v>
      </c>
      <c r="E58" s="7">
        <f t="shared" si="6"/>
        <v>96.36176303615979</v>
      </c>
      <c r="F58" s="7">
        <f t="shared" si="6"/>
        <v>61.61950942230187</v>
      </c>
      <c r="G58" s="7">
        <f t="shared" si="6"/>
        <v>94.8893545971602</v>
      </c>
      <c r="H58" s="7">
        <f t="shared" si="6"/>
        <v>81.55557099418648</v>
      </c>
      <c r="I58" s="7">
        <f t="shared" si="6"/>
        <v>77.13216365801189</v>
      </c>
      <c r="J58" s="7">
        <f t="shared" si="6"/>
        <v>110.9376885222707</v>
      </c>
      <c r="K58" s="7">
        <f t="shared" si="6"/>
        <v>96.03929885530012</v>
      </c>
      <c r="L58" s="7">
        <f t="shared" si="6"/>
        <v>83.18171268163137</v>
      </c>
      <c r="M58" s="7">
        <f t="shared" si="6"/>
        <v>95.88183050569893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85.01541344769727</v>
      </c>
      <c r="W58" s="7">
        <f t="shared" si="6"/>
        <v>95.33131193239366</v>
      </c>
      <c r="X58" s="7">
        <f t="shared" si="6"/>
        <v>0</v>
      </c>
      <c r="Y58" s="7">
        <f t="shared" si="6"/>
        <v>0</v>
      </c>
      <c r="Z58" s="8">
        <f t="shared" si="6"/>
        <v>96.36176303615979</v>
      </c>
    </row>
    <row r="59" spans="1:26" ht="13.5">
      <c r="A59" s="36" t="s">
        <v>31</v>
      </c>
      <c r="B59" s="9">
        <f aca="true" t="shared" si="7" ref="B59:Z66">IF(B68=0,0,+(B77/B68)*100)</f>
        <v>89.69004972661074</v>
      </c>
      <c r="C59" s="9">
        <f t="shared" si="7"/>
        <v>0</v>
      </c>
      <c r="D59" s="2">
        <f t="shared" si="7"/>
        <v>121.14220908568336</v>
      </c>
      <c r="E59" s="10">
        <f t="shared" si="7"/>
        <v>121.14220908568336</v>
      </c>
      <c r="F59" s="10">
        <f t="shared" si="7"/>
        <v>37.39613741096713</v>
      </c>
      <c r="G59" s="10">
        <f t="shared" si="7"/>
        <v>163.85146056438208</v>
      </c>
      <c r="H59" s="10">
        <f t="shared" si="7"/>
        <v>134.42270568703069</v>
      </c>
      <c r="I59" s="10">
        <f t="shared" si="7"/>
        <v>78.34752044934133</v>
      </c>
      <c r="J59" s="10">
        <f t="shared" si="7"/>
        <v>135.75647084660204</v>
      </c>
      <c r="K59" s="10">
        <f t="shared" si="7"/>
        <v>151.06759993586485</v>
      </c>
      <c r="L59" s="10">
        <f t="shared" si="7"/>
        <v>111.02569458135409</v>
      </c>
      <c r="M59" s="10">
        <f t="shared" si="7"/>
        <v>131.00986313206622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96.95193037992249</v>
      </c>
      <c r="W59" s="10">
        <f t="shared" si="7"/>
        <v>100.68653637074834</v>
      </c>
      <c r="X59" s="10">
        <f t="shared" si="7"/>
        <v>0</v>
      </c>
      <c r="Y59" s="10">
        <f t="shared" si="7"/>
        <v>0</v>
      </c>
      <c r="Z59" s="11">
        <f t="shared" si="7"/>
        <v>121.14220908568336</v>
      </c>
    </row>
    <row r="60" spans="1:26" ht="13.5">
      <c r="A60" s="37" t="s">
        <v>32</v>
      </c>
      <c r="B60" s="12">
        <f t="shared" si="7"/>
        <v>84.20496148023317</v>
      </c>
      <c r="C60" s="12">
        <f t="shared" si="7"/>
        <v>0</v>
      </c>
      <c r="D60" s="3">
        <f t="shared" si="7"/>
        <v>91.08007723440384</v>
      </c>
      <c r="E60" s="13">
        <f t="shared" si="7"/>
        <v>91.0958442181737</v>
      </c>
      <c r="F60" s="13">
        <f t="shared" si="7"/>
        <v>74.34852363693582</v>
      </c>
      <c r="G60" s="13">
        <f t="shared" si="7"/>
        <v>84.98901432323575</v>
      </c>
      <c r="H60" s="13">
        <f t="shared" si="7"/>
        <v>73.42904316322975</v>
      </c>
      <c r="I60" s="13">
        <f t="shared" si="7"/>
        <v>77.21091541723676</v>
      </c>
      <c r="J60" s="13">
        <f t="shared" si="7"/>
        <v>106.67047383971197</v>
      </c>
      <c r="K60" s="13">
        <f t="shared" si="7"/>
        <v>88.13750627410103</v>
      </c>
      <c r="L60" s="13">
        <f t="shared" si="7"/>
        <v>78.00228662139651</v>
      </c>
      <c r="M60" s="13">
        <f t="shared" si="7"/>
        <v>89.86207690680301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82.71375972503391</v>
      </c>
      <c r="W60" s="13">
        <f t="shared" si="7"/>
        <v>94.53027816447283</v>
      </c>
      <c r="X60" s="13">
        <f t="shared" si="7"/>
        <v>0</v>
      </c>
      <c r="Y60" s="13">
        <f t="shared" si="7"/>
        <v>0</v>
      </c>
      <c r="Z60" s="14">
        <f t="shared" si="7"/>
        <v>91.0958442181737</v>
      </c>
    </row>
    <row r="61" spans="1:26" ht="13.5">
      <c r="A61" s="38" t="s">
        <v>102</v>
      </c>
      <c r="B61" s="12">
        <f t="shared" si="7"/>
        <v>88.96791630093509</v>
      </c>
      <c r="C61" s="12">
        <f t="shared" si="7"/>
        <v>0</v>
      </c>
      <c r="D61" s="3">
        <f t="shared" si="7"/>
        <v>90.93646323022458</v>
      </c>
      <c r="E61" s="13">
        <f t="shared" si="7"/>
        <v>90.79825061050688</v>
      </c>
      <c r="F61" s="13">
        <f t="shared" si="7"/>
        <v>89.18347605805943</v>
      </c>
      <c r="G61" s="13">
        <f t="shared" si="7"/>
        <v>81.20308140073534</v>
      </c>
      <c r="H61" s="13">
        <f t="shared" si="7"/>
        <v>75.80387635996138</v>
      </c>
      <c r="I61" s="13">
        <f t="shared" si="7"/>
        <v>81.58825121408653</v>
      </c>
      <c r="J61" s="13">
        <f t="shared" si="7"/>
        <v>117.40138794231694</v>
      </c>
      <c r="K61" s="13">
        <f t="shared" si="7"/>
        <v>99.16538355496859</v>
      </c>
      <c r="L61" s="13">
        <f t="shared" si="7"/>
        <v>77.92440629815484</v>
      </c>
      <c r="M61" s="13">
        <f t="shared" si="7"/>
        <v>95.98871631690292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87.64594354282383</v>
      </c>
      <c r="W61" s="13">
        <f t="shared" si="7"/>
        <v>95.04551563410809</v>
      </c>
      <c r="X61" s="13">
        <f t="shared" si="7"/>
        <v>0</v>
      </c>
      <c r="Y61" s="13">
        <f t="shared" si="7"/>
        <v>0</v>
      </c>
      <c r="Z61" s="14">
        <f t="shared" si="7"/>
        <v>90.79825061050688</v>
      </c>
    </row>
    <row r="62" spans="1:26" ht="13.5">
      <c r="A62" s="38" t="s">
        <v>103</v>
      </c>
      <c r="B62" s="12">
        <f t="shared" si="7"/>
        <v>86.77128591909685</v>
      </c>
      <c r="C62" s="12">
        <f t="shared" si="7"/>
        <v>0</v>
      </c>
      <c r="D62" s="3">
        <f t="shared" si="7"/>
        <v>91.79233621444538</v>
      </c>
      <c r="E62" s="13">
        <f t="shared" si="7"/>
        <v>91.81663014208861</v>
      </c>
      <c r="F62" s="13">
        <f t="shared" si="7"/>
        <v>64.98418666903174</v>
      </c>
      <c r="G62" s="13">
        <f t="shared" si="7"/>
        <v>63.9127769110227</v>
      </c>
      <c r="H62" s="13">
        <f t="shared" si="7"/>
        <v>55.12071350763193</v>
      </c>
      <c r="I62" s="13">
        <f t="shared" si="7"/>
        <v>60.98776596618835</v>
      </c>
      <c r="J62" s="13">
        <f t="shared" si="7"/>
        <v>66.59892558304213</v>
      </c>
      <c r="K62" s="13">
        <f t="shared" si="7"/>
        <v>64.18803528826626</v>
      </c>
      <c r="L62" s="13">
        <f t="shared" si="7"/>
        <v>66.41725189189852</v>
      </c>
      <c r="M62" s="13">
        <f t="shared" si="7"/>
        <v>65.68710822017286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63.35492100513767</v>
      </c>
      <c r="W62" s="13">
        <f t="shared" si="7"/>
        <v>92.85494186374123</v>
      </c>
      <c r="X62" s="13">
        <f t="shared" si="7"/>
        <v>0</v>
      </c>
      <c r="Y62" s="13">
        <f t="shared" si="7"/>
        <v>0</v>
      </c>
      <c r="Z62" s="14">
        <f t="shared" si="7"/>
        <v>91.81663014208861</v>
      </c>
    </row>
    <row r="63" spans="1:26" ht="13.5">
      <c r="A63" s="38" t="s">
        <v>104</v>
      </c>
      <c r="B63" s="12">
        <f t="shared" si="7"/>
        <v>87.15879571319854</v>
      </c>
      <c r="C63" s="12">
        <f t="shared" si="7"/>
        <v>0</v>
      </c>
      <c r="D63" s="3">
        <f t="shared" si="7"/>
        <v>91.78152635639569</v>
      </c>
      <c r="E63" s="13">
        <f t="shared" si="7"/>
        <v>91.83856631554892</v>
      </c>
      <c r="F63" s="13">
        <f t="shared" si="7"/>
        <v>38.1596279770048</v>
      </c>
      <c r="G63" s="13">
        <f t="shared" si="7"/>
        <v>78.41087093148384</v>
      </c>
      <c r="H63" s="13">
        <f t="shared" si="7"/>
        <v>76.6086585673416</v>
      </c>
      <c r="I63" s="13">
        <f t="shared" si="7"/>
        <v>57.00027943300658</v>
      </c>
      <c r="J63" s="13">
        <f t="shared" si="7"/>
        <v>78.76435619119869</v>
      </c>
      <c r="K63" s="13">
        <f t="shared" si="7"/>
        <v>65.88155430803127</v>
      </c>
      <c r="L63" s="13">
        <f t="shared" si="7"/>
        <v>65.11044419498369</v>
      </c>
      <c r="M63" s="13">
        <f t="shared" si="7"/>
        <v>69.50738104947575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62.15221173040343</v>
      </c>
      <c r="W63" s="13">
        <f t="shared" si="7"/>
        <v>94.14455212459822</v>
      </c>
      <c r="X63" s="13">
        <f t="shared" si="7"/>
        <v>0</v>
      </c>
      <c r="Y63" s="13">
        <f t="shared" si="7"/>
        <v>0</v>
      </c>
      <c r="Z63" s="14">
        <f t="shared" si="7"/>
        <v>91.83856631554892</v>
      </c>
    </row>
    <row r="64" spans="1:26" ht="13.5">
      <c r="A64" s="38" t="s">
        <v>105</v>
      </c>
      <c r="B64" s="12">
        <f t="shared" si="7"/>
        <v>83.53022148556248</v>
      </c>
      <c r="C64" s="12">
        <f t="shared" si="7"/>
        <v>0</v>
      </c>
      <c r="D64" s="3">
        <f t="shared" si="7"/>
        <v>91.13414493094226</v>
      </c>
      <c r="E64" s="13">
        <f t="shared" si="7"/>
        <v>89.623629965837</v>
      </c>
      <c r="F64" s="13">
        <f t="shared" si="7"/>
        <v>33.19117185207984</v>
      </c>
      <c r="G64" s="13">
        <f t="shared" si="7"/>
        <v>79.10881091608401</v>
      </c>
      <c r="H64" s="13">
        <f t="shared" si="7"/>
        <v>74.72714328453138</v>
      </c>
      <c r="I64" s="13">
        <f t="shared" si="7"/>
        <v>52.52840031067901</v>
      </c>
      <c r="J64" s="13">
        <f t="shared" si="7"/>
        <v>79.82221497876425</v>
      </c>
      <c r="K64" s="13">
        <f t="shared" si="7"/>
        <v>51.58315427551688</v>
      </c>
      <c r="L64" s="13">
        <f t="shared" si="7"/>
        <v>67.75692372989994</v>
      </c>
      <c r="M64" s="13">
        <f t="shared" si="7"/>
        <v>65.01301353350799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57.53569143160977</v>
      </c>
      <c r="W64" s="13">
        <f t="shared" si="7"/>
        <v>92.1098040417358</v>
      </c>
      <c r="X64" s="13">
        <f t="shared" si="7"/>
        <v>0</v>
      </c>
      <c r="Y64" s="13">
        <f t="shared" si="7"/>
        <v>0</v>
      </c>
      <c r="Z64" s="14">
        <f t="shared" si="7"/>
        <v>89.623629965837</v>
      </c>
    </row>
    <row r="65" spans="1:26" ht="13.5">
      <c r="A65" s="38" t="s">
        <v>106</v>
      </c>
      <c r="B65" s="12">
        <f t="shared" si="7"/>
        <v>2.969488729745132</v>
      </c>
      <c r="C65" s="12">
        <f t="shared" si="7"/>
        <v>0</v>
      </c>
      <c r="D65" s="3">
        <f t="shared" si="7"/>
        <v>82.9187257734269</v>
      </c>
      <c r="E65" s="13">
        <f t="shared" si="7"/>
        <v>101.72634260260776</v>
      </c>
      <c r="F65" s="13">
        <f t="shared" si="7"/>
        <v>596.149215778838</v>
      </c>
      <c r="G65" s="13">
        <f t="shared" si="7"/>
        <v>2245.6092920560736</v>
      </c>
      <c r="H65" s="13">
        <f t="shared" si="7"/>
        <v>491.79689178441396</v>
      </c>
      <c r="I65" s="13">
        <f t="shared" si="7"/>
        <v>1101.1205605604528</v>
      </c>
      <c r="J65" s="13">
        <f t="shared" si="7"/>
        <v>1995.393771126343</v>
      </c>
      <c r="K65" s="13">
        <f t="shared" si="7"/>
        <v>992.1358310329153</v>
      </c>
      <c r="L65" s="13">
        <f t="shared" si="7"/>
        <v>2650.0375585716247</v>
      </c>
      <c r="M65" s="13">
        <f t="shared" si="7"/>
        <v>1732.0348221638365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1359.4486034537688</v>
      </c>
      <c r="W65" s="13">
        <f t="shared" si="7"/>
        <v>110.19585697269471</v>
      </c>
      <c r="X65" s="13">
        <f t="shared" si="7"/>
        <v>0</v>
      </c>
      <c r="Y65" s="13">
        <f t="shared" si="7"/>
        <v>0</v>
      </c>
      <c r="Z65" s="14">
        <f t="shared" si="7"/>
        <v>101.72634260260776</v>
      </c>
    </row>
    <row r="66" spans="1:26" ht="13.5">
      <c r="A66" s="39" t="s">
        <v>107</v>
      </c>
      <c r="B66" s="15">
        <f t="shared" si="7"/>
        <v>89.22494906343319</v>
      </c>
      <c r="C66" s="15">
        <f t="shared" si="7"/>
        <v>0</v>
      </c>
      <c r="D66" s="4">
        <f t="shared" si="7"/>
        <v>76.89240415199251</v>
      </c>
      <c r="E66" s="16">
        <f t="shared" si="7"/>
        <v>76.18558151946996</v>
      </c>
      <c r="F66" s="16">
        <f t="shared" si="7"/>
        <v>60.845607264318765</v>
      </c>
      <c r="G66" s="16">
        <f t="shared" si="7"/>
        <v>53.33832499689927</v>
      </c>
      <c r="H66" s="16">
        <f t="shared" si="7"/>
        <v>63.281793561572364</v>
      </c>
      <c r="I66" s="16">
        <f t="shared" si="7"/>
        <v>59.59524736517234</v>
      </c>
      <c r="J66" s="16">
        <f t="shared" si="7"/>
        <v>59.35852804733387</v>
      </c>
      <c r="K66" s="16">
        <f t="shared" si="7"/>
        <v>59.740659645472384</v>
      </c>
      <c r="L66" s="16">
        <f t="shared" si="7"/>
        <v>65.88890824013998</v>
      </c>
      <c r="M66" s="16">
        <f t="shared" si="7"/>
        <v>61.71655782002493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60.656453411717415</v>
      </c>
      <c r="W66" s="16">
        <f t="shared" si="7"/>
        <v>76.84442777365204</v>
      </c>
      <c r="X66" s="16">
        <f t="shared" si="7"/>
        <v>0</v>
      </c>
      <c r="Y66" s="16">
        <f t="shared" si="7"/>
        <v>0</v>
      </c>
      <c r="Z66" s="17">
        <f t="shared" si="7"/>
        <v>76.18558151946996</v>
      </c>
    </row>
    <row r="67" spans="1:26" ht="13.5" hidden="1">
      <c r="A67" s="40" t="s">
        <v>108</v>
      </c>
      <c r="B67" s="23">
        <v>21117276920</v>
      </c>
      <c r="C67" s="23"/>
      <c r="D67" s="24">
        <v>26810536865</v>
      </c>
      <c r="E67" s="25">
        <v>26806841492</v>
      </c>
      <c r="F67" s="25">
        <v>3306472606</v>
      </c>
      <c r="G67" s="25">
        <v>2221891680</v>
      </c>
      <c r="H67" s="25">
        <v>2676129637</v>
      </c>
      <c r="I67" s="25">
        <v>8204493923</v>
      </c>
      <c r="J67" s="25">
        <v>1796223458</v>
      </c>
      <c r="K67" s="25">
        <v>2001660542</v>
      </c>
      <c r="L67" s="25">
        <v>2154222812</v>
      </c>
      <c r="M67" s="25">
        <v>5952106812</v>
      </c>
      <c r="N67" s="25"/>
      <c r="O67" s="25"/>
      <c r="P67" s="25"/>
      <c r="Q67" s="25"/>
      <c r="R67" s="25"/>
      <c r="S67" s="25"/>
      <c r="T67" s="25"/>
      <c r="U67" s="25"/>
      <c r="V67" s="25">
        <v>14156600735</v>
      </c>
      <c r="W67" s="25">
        <v>13403420767</v>
      </c>
      <c r="X67" s="25"/>
      <c r="Y67" s="24"/>
      <c r="Z67" s="26">
        <v>26806841492</v>
      </c>
    </row>
    <row r="68" spans="1:26" ht="13.5" hidden="1">
      <c r="A68" s="36" t="s">
        <v>31</v>
      </c>
      <c r="B68" s="18">
        <v>4169378868</v>
      </c>
      <c r="C68" s="18"/>
      <c r="D68" s="19">
        <v>4950842723</v>
      </c>
      <c r="E68" s="20">
        <v>4950842723</v>
      </c>
      <c r="F68" s="20">
        <v>1121248407</v>
      </c>
      <c r="G68" s="20">
        <v>296751417</v>
      </c>
      <c r="H68" s="20">
        <v>366352024</v>
      </c>
      <c r="I68" s="20">
        <v>1784351848</v>
      </c>
      <c r="J68" s="20">
        <v>343501691</v>
      </c>
      <c r="K68" s="20">
        <v>274308278</v>
      </c>
      <c r="L68" s="20">
        <v>356906068</v>
      </c>
      <c r="M68" s="20">
        <v>974716037</v>
      </c>
      <c r="N68" s="20"/>
      <c r="O68" s="20"/>
      <c r="P68" s="20"/>
      <c r="Q68" s="20"/>
      <c r="R68" s="20"/>
      <c r="S68" s="20"/>
      <c r="T68" s="20"/>
      <c r="U68" s="20"/>
      <c r="V68" s="20">
        <v>2759067885</v>
      </c>
      <c r="W68" s="20">
        <v>2475421365</v>
      </c>
      <c r="X68" s="20"/>
      <c r="Y68" s="19"/>
      <c r="Z68" s="22">
        <v>4950842723</v>
      </c>
    </row>
    <row r="69" spans="1:26" ht="13.5" hidden="1">
      <c r="A69" s="37" t="s">
        <v>32</v>
      </c>
      <c r="B69" s="18">
        <v>16541872454</v>
      </c>
      <c r="C69" s="18"/>
      <c r="D69" s="19">
        <v>21350502858</v>
      </c>
      <c r="E69" s="20">
        <v>21346807486</v>
      </c>
      <c r="F69" s="20">
        <v>2136691527</v>
      </c>
      <c r="G69" s="20">
        <v>1880747581</v>
      </c>
      <c r="H69" s="20">
        <v>2250893702</v>
      </c>
      <c r="I69" s="20">
        <v>6268332810</v>
      </c>
      <c r="J69" s="20">
        <v>1403554099</v>
      </c>
      <c r="K69" s="20">
        <v>1676447344</v>
      </c>
      <c r="L69" s="20">
        <v>1745422310</v>
      </c>
      <c r="M69" s="20">
        <v>4825423753</v>
      </c>
      <c r="N69" s="20"/>
      <c r="O69" s="20"/>
      <c r="P69" s="20"/>
      <c r="Q69" s="20"/>
      <c r="R69" s="20"/>
      <c r="S69" s="20"/>
      <c r="T69" s="20"/>
      <c r="U69" s="20"/>
      <c r="V69" s="20">
        <v>11093756563</v>
      </c>
      <c r="W69" s="20">
        <v>10673403759</v>
      </c>
      <c r="X69" s="20"/>
      <c r="Y69" s="19"/>
      <c r="Z69" s="22">
        <v>21346807486</v>
      </c>
    </row>
    <row r="70" spans="1:26" ht="13.5" hidden="1">
      <c r="A70" s="38" t="s">
        <v>102</v>
      </c>
      <c r="B70" s="18">
        <v>10731793778</v>
      </c>
      <c r="C70" s="18"/>
      <c r="D70" s="19">
        <v>14270464476</v>
      </c>
      <c r="E70" s="20">
        <v>14292186902</v>
      </c>
      <c r="F70" s="20">
        <v>1302551224</v>
      </c>
      <c r="G70" s="20">
        <v>1311633360</v>
      </c>
      <c r="H70" s="20">
        <v>1622987458</v>
      </c>
      <c r="I70" s="20">
        <v>4237172042</v>
      </c>
      <c r="J70" s="20">
        <v>845140310</v>
      </c>
      <c r="K70" s="20">
        <v>1045776063</v>
      </c>
      <c r="L70" s="20">
        <v>1185696795</v>
      </c>
      <c r="M70" s="20">
        <v>3076613168</v>
      </c>
      <c r="N70" s="20"/>
      <c r="O70" s="20"/>
      <c r="P70" s="20"/>
      <c r="Q70" s="20"/>
      <c r="R70" s="20"/>
      <c r="S70" s="20"/>
      <c r="T70" s="20"/>
      <c r="U70" s="20"/>
      <c r="V70" s="20">
        <v>7313785210</v>
      </c>
      <c r="W70" s="20">
        <v>7146093455</v>
      </c>
      <c r="X70" s="20"/>
      <c r="Y70" s="19"/>
      <c r="Z70" s="22">
        <v>14292186902</v>
      </c>
    </row>
    <row r="71" spans="1:26" ht="13.5" hidden="1">
      <c r="A71" s="38" t="s">
        <v>103</v>
      </c>
      <c r="B71" s="18">
        <v>3026026147</v>
      </c>
      <c r="C71" s="18"/>
      <c r="D71" s="19">
        <v>4025975072</v>
      </c>
      <c r="E71" s="20">
        <v>4024909832</v>
      </c>
      <c r="F71" s="20">
        <v>327048742</v>
      </c>
      <c r="G71" s="20">
        <v>353882491</v>
      </c>
      <c r="H71" s="20">
        <v>399201224</v>
      </c>
      <c r="I71" s="20">
        <v>1080132457</v>
      </c>
      <c r="J71" s="20">
        <v>361849836</v>
      </c>
      <c r="K71" s="20">
        <v>388573808</v>
      </c>
      <c r="L71" s="20">
        <v>345903860</v>
      </c>
      <c r="M71" s="20">
        <v>1096327504</v>
      </c>
      <c r="N71" s="20"/>
      <c r="O71" s="20"/>
      <c r="P71" s="20"/>
      <c r="Q71" s="20"/>
      <c r="R71" s="20"/>
      <c r="S71" s="20"/>
      <c r="T71" s="20"/>
      <c r="U71" s="20"/>
      <c r="V71" s="20">
        <v>2176459961</v>
      </c>
      <c r="W71" s="20">
        <v>2012454920</v>
      </c>
      <c r="X71" s="20"/>
      <c r="Y71" s="19"/>
      <c r="Z71" s="22">
        <v>4024909832</v>
      </c>
    </row>
    <row r="72" spans="1:26" ht="13.5" hidden="1">
      <c r="A72" s="38" t="s">
        <v>104</v>
      </c>
      <c r="B72" s="18">
        <v>1065333406</v>
      </c>
      <c r="C72" s="18"/>
      <c r="D72" s="19">
        <v>1548640204</v>
      </c>
      <c r="E72" s="20">
        <v>1547678360</v>
      </c>
      <c r="F72" s="20">
        <v>256492532</v>
      </c>
      <c r="G72" s="20">
        <v>115632483</v>
      </c>
      <c r="H72" s="20">
        <v>120189768</v>
      </c>
      <c r="I72" s="20">
        <v>492314783</v>
      </c>
      <c r="J72" s="20">
        <v>104143831</v>
      </c>
      <c r="K72" s="20">
        <v>122263307</v>
      </c>
      <c r="L72" s="20">
        <v>118435016</v>
      </c>
      <c r="M72" s="20">
        <v>344842154</v>
      </c>
      <c r="N72" s="20"/>
      <c r="O72" s="20"/>
      <c r="P72" s="20"/>
      <c r="Q72" s="20"/>
      <c r="R72" s="20"/>
      <c r="S72" s="20"/>
      <c r="T72" s="20"/>
      <c r="U72" s="20"/>
      <c r="V72" s="20">
        <v>837156937</v>
      </c>
      <c r="W72" s="20">
        <v>773839183</v>
      </c>
      <c r="X72" s="20"/>
      <c r="Y72" s="19"/>
      <c r="Z72" s="22">
        <v>1547678360</v>
      </c>
    </row>
    <row r="73" spans="1:26" ht="13.5" hidden="1">
      <c r="A73" s="38" t="s">
        <v>105</v>
      </c>
      <c r="B73" s="18">
        <v>963165624</v>
      </c>
      <c r="C73" s="18"/>
      <c r="D73" s="19">
        <v>1263708668</v>
      </c>
      <c r="E73" s="20">
        <v>1285007190</v>
      </c>
      <c r="F73" s="20">
        <v>244674106</v>
      </c>
      <c r="G73" s="20">
        <v>93243108</v>
      </c>
      <c r="H73" s="20">
        <v>101486782</v>
      </c>
      <c r="I73" s="20">
        <v>439403996</v>
      </c>
      <c r="J73" s="20">
        <v>86772552</v>
      </c>
      <c r="K73" s="20">
        <v>114651050</v>
      </c>
      <c r="L73" s="20">
        <v>92829300</v>
      </c>
      <c r="M73" s="20">
        <v>294252902</v>
      </c>
      <c r="N73" s="20"/>
      <c r="O73" s="20"/>
      <c r="P73" s="20"/>
      <c r="Q73" s="20"/>
      <c r="R73" s="20"/>
      <c r="S73" s="20"/>
      <c r="T73" s="20"/>
      <c r="U73" s="20"/>
      <c r="V73" s="20">
        <v>733656898</v>
      </c>
      <c r="W73" s="20">
        <v>642503599</v>
      </c>
      <c r="X73" s="20"/>
      <c r="Y73" s="19"/>
      <c r="Z73" s="22">
        <v>1285007190</v>
      </c>
    </row>
    <row r="74" spans="1:26" ht="13.5" hidden="1">
      <c r="A74" s="38" t="s">
        <v>106</v>
      </c>
      <c r="B74" s="18">
        <v>755553499</v>
      </c>
      <c r="C74" s="18"/>
      <c r="D74" s="19">
        <v>241714438</v>
      </c>
      <c r="E74" s="20">
        <v>197025202</v>
      </c>
      <c r="F74" s="20">
        <v>5924923</v>
      </c>
      <c r="G74" s="20">
        <v>6356139</v>
      </c>
      <c r="H74" s="20">
        <v>7028470</v>
      </c>
      <c r="I74" s="20">
        <v>19309532</v>
      </c>
      <c r="J74" s="20">
        <v>5647570</v>
      </c>
      <c r="K74" s="20">
        <v>5183116</v>
      </c>
      <c r="L74" s="20">
        <v>2557339</v>
      </c>
      <c r="M74" s="20">
        <v>13388025</v>
      </c>
      <c r="N74" s="20"/>
      <c r="O74" s="20"/>
      <c r="P74" s="20"/>
      <c r="Q74" s="20"/>
      <c r="R74" s="20"/>
      <c r="S74" s="20"/>
      <c r="T74" s="20"/>
      <c r="U74" s="20"/>
      <c r="V74" s="20">
        <v>32697557</v>
      </c>
      <c r="W74" s="20">
        <v>98512602</v>
      </c>
      <c r="X74" s="20"/>
      <c r="Y74" s="19"/>
      <c r="Z74" s="22">
        <v>197025202</v>
      </c>
    </row>
    <row r="75" spans="1:26" ht="13.5" hidden="1">
      <c r="A75" s="39" t="s">
        <v>107</v>
      </c>
      <c r="B75" s="27">
        <v>406025598</v>
      </c>
      <c r="C75" s="27"/>
      <c r="D75" s="28">
        <v>509191284</v>
      </c>
      <c r="E75" s="29">
        <v>509191283</v>
      </c>
      <c r="F75" s="29">
        <v>48532672</v>
      </c>
      <c r="G75" s="29">
        <v>44392682</v>
      </c>
      <c r="H75" s="29">
        <v>58883911</v>
      </c>
      <c r="I75" s="29">
        <v>151809265</v>
      </c>
      <c r="J75" s="29">
        <v>49167668</v>
      </c>
      <c r="K75" s="29">
        <v>50904920</v>
      </c>
      <c r="L75" s="29">
        <v>51894434</v>
      </c>
      <c r="M75" s="29">
        <v>151967022</v>
      </c>
      <c r="N75" s="29"/>
      <c r="O75" s="29"/>
      <c r="P75" s="29"/>
      <c r="Q75" s="29"/>
      <c r="R75" s="29"/>
      <c r="S75" s="29"/>
      <c r="T75" s="29"/>
      <c r="U75" s="29"/>
      <c r="V75" s="29">
        <v>303776287</v>
      </c>
      <c r="W75" s="29">
        <v>254595643</v>
      </c>
      <c r="X75" s="29"/>
      <c r="Y75" s="28"/>
      <c r="Z75" s="30">
        <v>509191283</v>
      </c>
    </row>
    <row r="76" spans="1:26" ht="13.5" hidden="1">
      <c r="A76" s="41" t="s">
        <v>109</v>
      </c>
      <c r="B76" s="31">
        <v>18030871441</v>
      </c>
      <c r="C76" s="31"/>
      <c r="D76" s="32">
        <v>25835144156</v>
      </c>
      <c r="E76" s="33">
        <v>25831545076</v>
      </c>
      <c r="F76" s="33">
        <v>2037432199</v>
      </c>
      <c r="G76" s="33">
        <v>2108338675</v>
      </c>
      <c r="H76" s="33">
        <v>2182532806</v>
      </c>
      <c r="I76" s="33">
        <v>6328303680</v>
      </c>
      <c r="J76" s="33">
        <v>1992688785</v>
      </c>
      <c r="K76" s="33">
        <v>1922380750</v>
      </c>
      <c r="L76" s="33">
        <v>1791919430</v>
      </c>
      <c r="M76" s="33">
        <v>5706988965</v>
      </c>
      <c r="N76" s="33"/>
      <c r="O76" s="33"/>
      <c r="P76" s="33"/>
      <c r="Q76" s="33"/>
      <c r="R76" s="33"/>
      <c r="S76" s="33"/>
      <c r="T76" s="33"/>
      <c r="U76" s="33"/>
      <c r="V76" s="33">
        <v>12035292645</v>
      </c>
      <c r="W76" s="33">
        <v>12777656861</v>
      </c>
      <c r="X76" s="33"/>
      <c r="Y76" s="32"/>
      <c r="Z76" s="34">
        <v>25831545076</v>
      </c>
    </row>
    <row r="77" spans="1:26" ht="13.5" hidden="1">
      <c r="A77" s="36" t="s">
        <v>31</v>
      </c>
      <c r="B77" s="18">
        <v>3739517980</v>
      </c>
      <c r="C77" s="18"/>
      <c r="D77" s="19">
        <v>5997560243</v>
      </c>
      <c r="E77" s="20">
        <v>5997560243</v>
      </c>
      <c r="F77" s="20">
        <v>419303595</v>
      </c>
      <c r="G77" s="20">
        <v>486231531</v>
      </c>
      <c r="H77" s="20">
        <v>492460303</v>
      </c>
      <c r="I77" s="20">
        <v>1397995429</v>
      </c>
      <c r="J77" s="20">
        <v>466325773</v>
      </c>
      <c r="K77" s="20">
        <v>414390932</v>
      </c>
      <c r="L77" s="20">
        <v>396257441</v>
      </c>
      <c r="M77" s="20">
        <v>1276974146</v>
      </c>
      <c r="N77" s="20"/>
      <c r="O77" s="20"/>
      <c r="P77" s="20"/>
      <c r="Q77" s="20"/>
      <c r="R77" s="20"/>
      <c r="S77" s="20"/>
      <c r="T77" s="20"/>
      <c r="U77" s="20"/>
      <c r="V77" s="20">
        <v>2674969575</v>
      </c>
      <c r="W77" s="20">
        <v>2492416033</v>
      </c>
      <c r="X77" s="20"/>
      <c r="Y77" s="19"/>
      <c r="Z77" s="22">
        <v>5997560243</v>
      </c>
    </row>
    <row r="78" spans="1:26" ht="13.5" hidden="1">
      <c r="A78" s="37" t="s">
        <v>32</v>
      </c>
      <c r="B78" s="18">
        <v>13929077328</v>
      </c>
      <c r="C78" s="18"/>
      <c r="D78" s="19">
        <v>19446054493</v>
      </c>
      <c r="E78" s="20">
        <v>19446054493</v>
      </c>
      <c r="F78" s="20">
        <v>1588598605</v>
      </c>
      <c r="G78" s="20">
        <v>1598428831</v>
      </c>
      <c r="H78" s="20">
        <v>1652809708</v>
      </c>
      <c r="I78" s="20">
        <v>4839837144</v>
      </c>
      <c r="J78" s="20">
        <v>1497177808</v>
      </c>
      <c r="K78" s="20">
        <v>1477578883</v>
      </c>
      <c r="L78" s="20">
        <v>1361469313</v>
      </c>
      <c r="M78" s="20">
        <v>4336226004</v>
      </c>
      <c r="N78" s="20"/>
      <c r="O78" s="20"/>
      <c r="P78" s="20"/>
      <c r="Q78" s="20"/>
      <c r="R78" s="20"/>
      <c r="S78" s="20"/>
      <c r="T78" s="20"/>
      <c r="U78" s="20"/>
      <c r="V78" s="20">
        <v>9176063148</v>
      </c>
      <c r="W78" s="20">
        <v>10089598263</v>
      </c>
      <c r="X78" s="20"/>
      <c r="Y78" s="19"/>
      <c r="Z78" s="22">
        <v>19446054493</v>
      </c>
    </row>
    <row r="79" spans="1:26" ht="13.5" hidden="1">
      <c r="A79" s="38" t="s">
        <v>102</v>
      </c>
      <c r="B79" s="18">
        <v>9547853306</v>
      </c>
      <c r="C79" s="18"/>
      <c r="D79" s="19">
        <v>12977055681</v>
      </c>
      <c r="E79" s="20">
        <v>12977055681</v>
      </c>
      <c r="F79" s="20">
        <v>1161660459</v>
      </c>
      <c r="G79" s="20">
        <v>1065086705</v>
      </c>
      <c r="H79" s="20">
        <v>1230287406</v>
      </c>
      <c r="I79" s="20">
        <v>3457034570</v>
      </c>
      <c r="J79" s="20">
        <v>992206454</v>
      </c>
      <c r="K79" s="20">
        <v>1037047844</v>
      </c>
      <c r="L79" s="20">
        <v>923947188</v>
      </c>
      <c r="M79" s="20">
        <v>2953201486</v>
      </c>
      <c r="N79" s="20"/>
      <c r="O79" s="20"/>
      <c r="P79" s="20"/>
      <c r="Q79" s="20"/>
      <c r="R79" s="20"/>
      <c r="S79" s="20"/>
      <c r="T79" s="20"/>
      <c r="U79" s="20"/>
      <c r="V79" s="20">
        <v>6410236056</v>
      </c>
      <c r="W79" s="20">
        <v>6792041372</v>
      </c>
      <c r="X79" s="20"/>
      <c r="Y79" s="19"/>
      <c r="Z79" s="22">
        <v>12977055681</v>
      </c>
    </row>
    <row r="80" spans="1:26" ht="13.5" hidden="1">
      <c r="A80" s="38" t="s">
        <v>103</v>
      </c>
      <c r="B80" s="18">
        <v>2625721800</v>
      </c>
      <c r="C80" s="18"/>
      <c r="D80" s="19">
        <v>3695536574</v>
      </c>
      <c r="E80" s="20">
        <v>3695536574</v>
      </c>
      <c r="F80" s="20">
        <v>212529965</v>
      </c>
      <c r="G80" s="20">
        <v>226176127</v>
      </c>
      <c r="H80" s="20">
        <v>220042563</v>
      </c>
      <c r="I80" s="20">
        <v>658748655</v>
      </c>
      <c r="J80" s="20">
        <v>240988103</v>
      </c>
      <c r="K80" s="20">
        <v>249417893</v>
      </c>
      <c r="L80" s="20">
        <v>229739838</v>
      </c>
      <c r="M80" s="20">
        <v>720145834</v>
      </c>
      <c r="N80" s="20"/>
      <c r="O80" s="20"/>
      <c r="P80" s="20"/>
      <c r="Q80" s="20"/>
      <c r="R80" s="20"/>
      <c r="S80" s="20"/>
      <c r="T80" s="20"/>
      <c r="U80" s="20"/>
      <c r="V80" s="20">
        <v>1378894489</v>
      </c>
      <c r="W80" s="20">
        <v>1868663846</v>
      </c>
      <c r="X80" s="20"/>
      <c r="Y80" s="19"/>
      <c r="Z80" s="22">
        <v>3695536574</v>
      </c>
    </row>
    <row r="81" spans="1:26" ht="13.5" hidden="1">
      <c r="A81" s="38" t="s">
        <v>104</v>
      </c>
      <c r="B81" s="18">
        <v>928531767</v>
      </c>
      <c r="C81" s="18"/>
      <c r="D81" s="19">
        <v>1421365617</v>
      </c>
      <c r="E81" s="20">
        <v>1421365617</v>
      </c>
      <c r="F81" s="20">
        <v>97876596</v>
      </c>
      <c r="G81" s="20">
        <v>90668437</v>
      </c>
      <c r="H81" s="20">
        <v>92075769</v>
      </c>
      <c r="I81" s="20">
        <v>280620802</v>
      </c>
      <c r="J81" s="20">
        <v>82028218</v>
      </c>
      <c r="K81" s="20">
        <v>80548967</v>
      </c>
      <c r="L81" s="20">
        <v>77113565</v>
      </c>
      <c r="M81" s="20">
        <v>239690750</v>
      </c>
      <c r="N81" s="20"/>
      <c r="O81" s="20"/>
      <c r="P81" s="20"/>
      <c r="Q81" s="20"/>
      <c r="R81" s="20"/>
      <c r="S81" s="20"/>
      <c r="T81" s="20"/>
      <c r="U81" s="20"/>
      <c r="V81" s="20">
        <v>520311552</v>
      </c>
      <c r="W81" s="20">
        <v>728527433</v>
      </c>
      <c r="X81" s="20"/>
      <c r="Y81" s="19"/>
      <c r="Z81" s="22">
        <v>1421365617</v>
      </c>
    </row>
    <row r="82" spans="1:26" ht="13.5" hidden="1">
      <c r="A82" s="38" t="s">
        <v>105</v>
      </c>
      <c r="B82" s="18">
        <v>804534379</v>
      </c>
      <c r="C82" s="18"/>
      <c r="D82" s="19">
        <v>1151670089</v>
      </c>
      <c r="E82" s="20">
        <v>1151670089</v>
      </c>
      <c r="F82" s="20">
        <v>81210203</v>
      </c>
      <c r="G82" s="20">
        <v>73763514</v>
      </c>
      <c r="H82" s="20">
        <v>75838173</v>
      </c>
      <c r="I82" s="20">
        <v>230811890</v>
      </c>
      <c r="J82" s="20">
        <v>69263773</v>
      </c>
      <c r="K82" s="20">
        <v>59140628</v>
      </c>
      <c r="L82" s="20">
        <v>62898278</v>
      </c>
      <c r="M82" s="20">
        <v>191302679</v>
      </c>
      <c r="N82" s="20"/>
      <c r="O82" s="20"/>
      <c r="P82" s="20"/>
      <c r="Q82" s="20"/>
      <c r="R82" s="20"/>
      <c r="S82" s="20"/>
      <c r="T82" s="20"/>
      <c r="U82" s="20"/>
      <c r="V82" s="20">
        <v>422114569</v>
      </c>
      <c r="W82" s="20">
        <v>591808806</v>
      </c>
      <c r="X82" s="20"/>
      <c r="Y82" s="19"/>
      <c r="Z82" s="22">
        <v>1151670089</v>
      </c>
    </row>
    <row r="83" spans="1:26" ht="13.5" hidden="1">
      <c r="A83" s="38" t="s">
        <v>106</v>
      </c>
      <c r="B83" s="18">
        <v>22436076</v>
      </c>
      <c r="C83" s="18"/>
      <c r="D83" s="19">
        <v>200426532</v>
      </c>
      <c r="E83" s="20">
        <v>200426532</v>
      </c>
      <c r="F83" s="20">
        <v>35321382</v>
      </c>
      <c r="G83" s="20">
        <v>142734048</v>
      </c>
      <c r="H83" s="20">
        <v>34565797</v>
      </c>
      <c r="I83" s="20">
        <v>212621227</v>
      </c>
      <c r="J83" s="20">
        <v>112691260</v>
      </c>
      <c r="K83" s="20">
        <v>51423551</v>
      </c>
      <c r="L83" s="20">
        <v>67770444</v>
      </c>
      <c r="M83" s="20">
        <v>231885255</v>
      </c>
      <c r="N83" s="20"/>
      <c r="O83" s="20"/>
      <c r="P83" s="20"/>
      <c r="Q83" s="20"/>
      <c r="R83" s="20"/>
      <c r="S83" s="20"/>
      <c r="T83" s="20"/>
      <c r="U83" s="20"/>
      <c r="V83" s="20">
        <v>444506482</v>
      </c>
      <c r="W83" s="20">
        <v>108556806</v>
      </c>
      <c r="X83" s="20"/>
      <c r="Y83" s="19"/>
      <c r="Z83" s="22">
        <v>200426532</v>
      </c>
    </row>
    <row r="84" spans="1:26" ht="13.5" hidden="1">
      <c r="A84" s="39" t="s">
        <v>107</v>
      </c>
      <c r="B84" s="27">
        <v>362276133</v>
      </c>
      <c r="C84" s="27"/>
      <c r="D84" s="28">
        <v>391529420</v>
      </c>
      <c r="E84" s="29">
        <v>387930340</v>
      </c>
      <c r="F84" s="29">
        <v>29529999</v>
      </c>
      <c r="G84" s="29">
        <v>23678313</v>
      </c>
      <c r="H84" s="29">
        <v>37262795</v>
      </c>
      <c r="I84" s="29">
        <v>90471107</v>
      </c>
      <c r="J84" s="29">
        <v>29185204</v>
      </c>
      <c r="K84" s="29">
        <v>30410935</v>
      </c>
      <c r="L84" s="29">
        <v>34192676</v>
      </c>
      <c r="M84" s="29">
        <v>93788815</v>
      </c>
      <c r="N84" s="29"/>
      <c r="O84" s="29"/>
      <c r="P84" s="29"/>
      <c r="Q84" s="29"/>
      <c r="R84" s="29"/>
      <c r="S84" s="29"/>
      <c r="T84" s="29"/>
      <c r="U84" s="29"/>
      <c r="V84" s="29">
        <v>184259922</v>
      </c>
      <c r="W84" s="29">
        <v>195642565</v>
      </c>
      <c r="X84" s="29"/>
      <c r="Y84" s="28"/>
      <c r="Z84" s="30">
        <v>387930340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234722909</v>
      </c>
      <c r="C5" s="18">
        <v>0</v>
      </c>
      <c r="D5" s="58">
        <v>253202079</v>
      </c>
      <c r="E5" s="59">
        <v>253202079</v>
      </c>
      <c r="F5" s="59">
        <v>22742951</v>
      </c>
      <c r="G5" s="59">
        <v>22642379</v>
      </c>
      <c r="H5" s="59">
        <v>22711916</v>
      </c>
      <c r="I5" s="59">
        <v>68097246</v>
      </c>
      <c r="J5" s="59">
        <v>22614295</v>
      </c>
      <c r="K5" s="59">
        <v>22162763</v>
      </c>
      <c r="L5" s="59">
        <v>22682449</v>
      </c>
      <c r="M5" s="59">
        <v>67459507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135556753</v>
      </c>
      <c r="W5" s="59">
        <v>126601040</v>
      </c>
      <c r="X5" s="59">
        <v>8955713</v>
      </c>
      <c r="Y5" s="60">
        <v>7.07</v>
      </c>
      <c r="Z5" s="61">
        <v>253202079</v>
      </c>
    </row>
    <row r="6" spans="1:26" ht="13.5">
      <c r="A6" s="57" t="s">
        <v>32</v>
      </c>
      <c r="B6" s="18">
        <v>958548999</v>
      </c>
      <c r="C6" s="18">
        <v>0</v>
      </c>
      <c r="D6" s="58">
        <v>1158714789</v>
      </c>
      <c r="E6" s="59">
        <v>1158714789</v>
      </c>
      <c r="F6" s="59">
        <v>109090055</v>
      </c>
      <c r="G6" s="59">
        <v>107567775</v>
      </c>
      <c r="H6" s="59">
        <v>90132086</v>
      </c>
      <c r="I6" s="59">
        <v>306789916</v>
      </c>
      <c r="J6" s="59">
        <v>89334899</v>
      </c>
      <c r="K6" s="59">
        <v>88719137</v>
      </c>
      <c r="L6" s="59">
        <v>86068208</v>
      </c>
      <c r="M6" s="59">
        <v>264122244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570912160</v>
      </c>
      <c r="W6" s="59">
        <v>579357395</v>
      </c>
      <c r="X6" s="59">
        <v>-8445235</v>
      </c>
      <c r="Y6" s="60">
        <v>-1.46</v>
      </c>
      <c r="Z6" s="61">
        <v>1158714789</v>
      </c>
    </row>
    <row r="7" spans="1:26" ht="13.5">
      <c r="A7" s="57" t="s">
        <v>33</v>
      </c>
      <c r="B7" s="18">
        <v>3624468</v>
      </c>
      <c r="C7" s="18">
        <v>0</v>
      </c>
      <c r="D7" s="58">
        <v>2274860</v>
      </c>
      <c r="E7" s="59">
        <v>2274860</v>
      </c>
      <c r="F7" s="59">
        <v>64089</v>
      </c>
      <c r="G7" s="59">
        <v>298461</v>
      </c>
      <c r="H7" s="59">
        <v>48240</v>
      </c>
      <c r="I7" s="59">
        <v>410790</v>
      </c>
      <c r="J7" s="59">
        <v>45178</v>
      </c>
      <c r="K7" s="59">
        <v>77737</v>
      </c>
      <c r="L7" s="59">
        <v>61387</v>
      </c>
      <c r="M7" s="59">
        <v>184302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595092</v>
      </c>
      <c r="W7" s="59">
        <v>1137430</v>
      </c>
      <c r="X7" s="59">
        <v>-542338</v>
      </c>
      <c r="Y7" s="60">
        <v>-47.68</v>
      </c>
      <c r="Z7" s="61">
        <v>2274860</v>
      </c>
    </row>
    <row r="8" spans="1:26" ht="13.5">
      <c r="A8" s="57" t="s">
        <v>34</v>
      </c>
      <c r="B8" s="18">
        <v>184099982</v>
      </c>
      <c r="C8" s="18">
        <v>0</v>
      </c>
      <c r="D8" s="58">
        <v>195628890</v>
      </c>
      <c r="E8" s="59">
        <v>192475000</v>
      </c>
      <c r="F8" s="59">
        <v>80198000</v>
      </c>
      <c r="G8" s="59">
        <v>0</v>
      </c>
      <c r="H8" s="59">
        <v>0</v>
      </c>
      <c r="I8" s="59">
        <v>80198000</v>
      </c>
      <c r="J8" s="59">
        <v>0</v>
      </c>
      <c r="K8" s="59">
        <v>0</v>
      </c>
      <c r="L8" s="59">
        <v>64128000</v>
      </c>
      <c r="M8" s="59">
        <v>64128000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144326000</v>
      </c>
      <c r="W8" s="59">
        <v>96237500</v>
      </c>
      <c r="X8" s="59">
        <v>48088500</v>
      </c>
      <c r="Y8" s="60">
        <v>49.97</v>
      </c>
      <c r="Z8" s="61">
        <v>192475000</v>
      </c>
    </row>
    <row r="9" spans="1:26" ht="13.5">
      <c r="A9" s="57" t="s">
        <v>35</v>
      </c>
      <c r="B9" s="18">
        <v>80828736</v>
      </c>
      <c r="C9" s="18">
        <v>0</v>
      </c>
      <c r="D9" s="58">
        <v>88727767</v>
      </c>
      <c r="E9" s="59">
        <v>88727767</v>
      </c>
      <c r="F9" s="59">
        <v>5460404</v>
      </c>
      <c r="G9" s="59">
        <v>5927666</v>
      </c>
      <c r="H9" s="59">
        <v>8829151</v>
      </c>
      <c r="I9" s="59">
        <v>20217221</v>
      </c>
      <c r="J9" s="59">
        <v>6333161</v>
      </c>
      <c r="K9" s="59">
        <v>8648658</v>
      </c>
      <c r="L9" s="59">
        <v>6223821</v>
      </c>
      <c r="M9" s="59">
        <v>21205640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41422861</v>
      </c>
      <c r="W9" s="59">
        <v>44363884</v>
      </c>
      <c r="X9" s="59">
        <v>-2941023</v>
      </c>
      <c r="Y9" s="60">
        <v>-6.63</v>
      </c>
      <c r="Z9" s="61">
        <v>88727767</v>
      </c>
    </row>
    <row r="10" spans="1:26" ht="25.5">
      <c r="A10" s="62" t="s">
        <v>94</v>
      </c>
      <c r="B10" s="63">
        <f>SUM(B5:B9)</f>
        <v>1461825094</v>
      </c>
      <c r="C10" s="63">
        <f>SUM(C5:C9)</f>
        <v>0</v>
      </c>
      <c r="D10" s="64">
        <f aca="true" t="shared" si="0" ref="D10:Z10">SUM(D5:D9)</f>
        <v>1698548385</v>
      </c>
      <c r="E10" s="65">
        <f t="shared" si="0"/>
        <v>1695394495</v>
      </c>
      <c r="F10" s="65">
        <f t="shared" si="0"/>
        <v>217555499</v>
      </c>
      <c r="G10" s="65">
        <f t="shared" si="0"/>
        <v>136436281</v>
      </c>
      <c r="H10" s="65">
        <f t="shared" si="0"/>
        <v>121721393</v>
      </c>
      <c r="I10" s="65">
        <f t="shared" si="0"/>
        <v>475713173</v>
      </c>
      <c r="J10" s="65">
        <f t="shared" si="0"/>
        <v>118327533</v>
      </c>
      <c r="K10" s="65">
        <f t="shared" si="0"/>
        <v>119608295</v>
      </c>
      <c r="L10" s="65">
        <f t="shared" si="0"/>
        <v>179163865</v>
      </c>
      <c r="M10" s="65">
        <f t="shared" si="0"/>
        <v>417099693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892812866</v>
      </c>
      <c r="W10" s="65">
        <f t="shared" si="0"/>
        <v>847697249</v>
      </c>
      <c r="X10" s="65">
        <f t="shared" si="0"/>
        <v>45115617</v>
      </c>
      <c r="Y10" s="66">
        <f>+IF(W10&lt;&gt;0,(X10/W10)*100,0)</f>
        <v>5.322137951163741</v>
      </c>
      <c r="Z10" s="67">
        <f t="shared" si="0"/>
        <v>1695394495</v>
      </c>
    </row>
    <row r="11" spans="1:26" ht="13.5">
      <c r="A11" s="57" t="s">
        <v>36</v>
      </c>
      <c r="B11" s="18">
        <v>338541676</v>
      </c>
      <c r="C11" s="18">
        <v>0</v>
      </c>
      <c r="D11" s="58">
        <v>372467386</v>
      </c>
      <c r="E11" s="59">
        <v>366388888</v>
      </c>
      <c r="F11" s="59">
        <v>28081717</v>
      </c>
      <c r="G11" s="59">
        <v>28820021</v>
      </c>
      <c r="H11" s="59">
        <v>28677532</v>
      </c>
      <c r="I11" s="59">
        <v>85579270</v>
      </c>
      <c r="J11" s="59">
        <v>29828595</v>
      </c>
      <c r="K11" s="59">
        <v>33630682</v>
      </c>
      <c r="L11" s="59">
        <v>31054030</v>
      </c>
      <c r="M11" s="59">
        <v>94513307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180092577</v>
      </c>
      <c r="W11" s="59">
        <v>183194444</v>
      </c>
      <c r="X11" s="59">
        <v>-3101867</v>
      </c>
      <c r="Y11" s="60">
        <v>-1.69</v>
      </c>
      <c r="Z11" s="61">
        <v>366388888</v>
      </c>
    </row>
    <row r="12" spans="1:26" ht="13.5">
      <c r="A12" s="57" t="s">
        <v>37</v>
      </c>
      <c r="B12" s="18">
        <v>17625259</v>
      </c>
      <c r="C12" s="18">
        <v>0</v>
      </c>
      <c r="D12" s="58">
        <v>12353211</v>
      </c>
      <c r="E12" s="59">
        <v>18218014</v>
      </c>
      <c r="F12" s="59">
        <v>1459490</v>
      </c>
      <c r="G12" s="59">
        <v>1458372</v>
      </c>
      <c r="H12" s="59">
        <v>1459490</v>
      </c>
      <c r="I12" s="59">
        <v>4377352</v>
      </c>
      <c r="J12" s="59">
        <v>1502349</v>
      </c>
      <c r="K12" s="59">
        <v>1433848</v>
      </c>
      <c r="L12" s="59">
        <v>1506241</v>
      </c>
      <c r="M12" s="59">
        <v>4442438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8819790</v>
      </c>
      <c r="W12" s="59">
        <v>9109007</v>
      </c>
      <c r="X12" s="59">
        <v>-289217</v>
      </c>
      <c r="Y12" s="60">
        <v>-3.18</v>
      </c>
      <c r="Z12" s="61">
        <v>18218014</v>
      </c>
    </row>
    <row r="13" spans="1:26" ht="13.5">
      <c r="A13" s="57" t="s">
        <v>95</v>
      </c>
      <c r="B13" s="18">
        <v>162911401</v>
      </c>
      <c r="C13" s="18">
        <v>0</v>
      </c>
      <c r="D13" s="58">
        <v>164448764</v>
      </c>
      <c r="E13" s="59">
        <v>164448764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82224382</v>
      </c>
      <c r="X13" s="59">
        <v>-82224382</v>
      </c>
      <c r="Y13" s="60">
        <v>-100</v>
      </c>
      <c r="Z13" s="61">
        <v>164448764</v>
      </c>
    </row>
    <row r="14" spans="1:26" ht="13.5">
      <c r="A14" s="57" t="s">
        <v>38</v>
      </c>
      <c r="B14" s="18">
        <v>20667554</v>
      </c>
      <c r="C14" s="18">
        <v>0</v>
      </c>
      <c r="D14" s="58">
        <v>14804002</v>
      </c>
      <c r="E14" s="59">
        <v>14883490</v>
      </c>
      <c r="F14" s="59">
        <v>0</v>
      </c>
      <c r="G14" s="59">
        <v>0</v>
      </c>
      <c r="H14" s="59">
        <v>0</v>
      </c>
      <c r="I14" s="59">
        <v>0</v>
      </c>
      <c r="J14" s="59">
        <v>332617</v>
      </c>
      <c r="K14" s="59">
        <v>0</v>
      </c>
      <c r="L14" s="59">
        <v>7361241</v>
      </c>
      <c r="M14" s="59">
        <v>7693858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7693858</v>
      </c>
      <c r="W14" s="59">
        <v>7441745</v>
      </c>
      <c r="X14" s="59">
        <v>252113</v>
      </c>
      <c r="Y14" s="60">
        <v>3.39</v>
      </c>
      <c r="Z14" s="61">
        <v>14883490</v>
      </c>
    </row>
    <row r="15" spans="1:26" ht="13.5">
      <c r="A15" s="57" t="s">
        <v>39</v>
      </c>
      <c r="B15" s="18">
        <v>720996307</v>
      </c>
      <c r="C15" s="18">
        <v>0</v>
      </c>
      <c r="D15" s="58">
        <v>822612353</v>
      </c>
      <c r="E15" s="59">
        <v>849853738</v>
      </c>
      <c r="F15" s="59">
        <v>50406458</v>
      </c>
      <c r="G15" s="59">
        <v>90654668</v>
      </c>
      <c r="H15" s="59">
        <v>76060686</v>
      </c>
      <c r="I15" s="59">
        <v>217121812</v>
      </c>
      <c r="J15" s="59">
        <v>41825588</v>
      </c>
      <c r="K15" s="59">
        <v>36536765</v>
      </c>
      <c r="L15" s="59">
        <v>62429228</v>
      </c>
      <c r="M15" s="59">
        <v>140791581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357913393</v>
      </c>
      <c r="W15" s="59">
        <v>424926869</v>
      </c>
      <c r="X15" s="59">
        <v>-67013476</v>
      </c>
      <c r="Y15" s="60">
        <v>-15.77</v>
      </c>
      <c r="Z15" s="61">
        <v>849853738</v>
      </c>
    </row>
    <row r="16" spans="1:26" ht="13.5">
      <c r="A16" s="68" t="s">
        <v>40</v>
      </c>
      <c r="B16" s="18">
        <v>24269647</v>
      </c>
      <c r="C16" s="18">
        <v>0</v>
      </c>
      <c r="D16" s="58">
        <v>55424809</v>
      </c>
      <c r="E16" s="59">
        <v>20962373</v>
      </c>
      <c r="F16" s="59">
        <v>1104289</v>
      </c>
      <c r="G16" s="59">
        <v>1293077</v>
      </c>
      <c r="H16" s="59">
        <v>1303579</v>
      </c>
      <c r="I16" s="59">
        <v>3700945</v>
      </c>
      <c r="J16" s="59">
        <v>1640046</v>
      </c>
      <c r="K16" s="59">
        <v>1321768</v>
      </c>
      <c r="L16" s="59">
        <v>1291725</v>
      </c>
      <c r="M16" s="59">
        <v>4253539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7954484</v>
      </c>
      <c r="W16" s="59">
        <v>10481187</v>
      </c>
      <c r="X16" s="59">
        <v>-2526703</v>
      </c>
      <c r="Y16" s="60">
        <v>-24.11</v>
      </c>
      <c r="Z16" s="61">
        <v>20962373</v>
      </c>
    </row>
    <row r="17" spans="1:26" ht="13.5">
      <c r="A17" s="57" t="s">
        <v>41</v>
      </c>
      <c r="B17" s="18">
        <v>347713648</v>
      </c>
      <c r="C17" s="18">
        <v>0</v>
      </c>
      <c r="D17" s="58">
        <v>274517722</v>
      </c>
      <c r="E17" s="59">
        <v>327314679</v>
      </c>
      <c r="F17" s="59">
        <v>7652257</v>
      </c>
      <c r="G17" s="59">
        <v>13392091</v>
      </c>
      <c r="H17" s="59">
        <v>8886867</v>
      </c>
      <c r="I17" s="59">
        <v>29931215</v>
      </c>
      <c r="J17" s="59">
        <v>16897283</v>
      </c>
      <c r="K17" s="59">
        <v>13310806</v>
      </c>
      <c r="L17" s="59">
        <v>15617153</v>
      </c>
      <c r="M17" s="59">
        <v>45825242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75756457</v>
      </c>
      <c r="W17" s="59">
        <v>163657340</v>
      </c>
      <c r="X17" s="59">
        <v>-87900883</v>
      </c>
      <c r="Y17" s="60">
        <v>-53.71</v>
      </c>
      <c r="Z17" s="61">
        <v>327314679</v>
      </c>
    </row>
    <row r="18" spans="1:26" ht="13.5">
      <c r="A18" s="69" t="s">
        <v>42</v>
      </c>
      <c r="B18" s="70">
        <f>SUM(B11:B17)</f>
        <v>1632725492</v>
      </c>
      <c r="C18" s="70">
        <f>SUM(C11:C17)</f>
        <v>0</v>
      </c>
      <c r="D18" s="71">
        <f aca="true" t="shared" si="1" ref="D18:Z18">SUM(D11:D17)</f>
        <v>1716628247</v>
      </c>
      <c r="E18" s="72">
        <f t="shared" si="1"/>
        <v>1762069946</v>
      </c>
      <c r="F18" s="72">
        <f t="shared" si="1"/>
        <v>88704211</v>
      </c>
      <c r="G18" s="72">
        <f t="shared" si="1"/>
        <v>135618229</v>
      </c>
      <c r="H18" s="72">
        <f t="shared" si="1"/>
        <v>116388154</v>
      </c>
      <c r="I18" s="72">
        <f t="shared" si="1"/>
        <v>340710594</v>
      </c>
      <c r="J18" s="72">
        <f t="shared" si="1"/>
        <v>92026478</v>
      </c>
      <c r="K18" s="72">
        <f t="shared" si="1"/>
        <v>86233869</v>
      </c>
      <c r="L18" s="72">
        <f t="shared" si="1"/>
        <v>119259618</v>
      </c>
      <c r="M18" s="72">
        <f t="shared" si="1"/>
        <v>297519965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638230559</v>
      </c>
      <c r="W18" s="72">
        <f t="shared" si="1"/>
        <v>881034974</v>
      </c>
      <c r="X18" s="72">
        <f t="shared" si="1"/>
        <v>-242804415</v>
      </c>
      <c r="Y18" s="66">
        <f>+IF(W18&lt;&gt;0,(X18/W18)*100,0)</f>
        <v>-27.558998469452362</v>
      </c>
      <c r="Z18" s="73">
        <f t="shared" si="1"/>
        <v>1762069946</v>
      </c>
    </row>
    <row r="19" spans="1:26" ht="13.5">
      <c r="A19" s="69" t="s">
        <v>43</v>
      </c>
      <c r="B19" s="74">
        <f>+B10-B18</f>
        <v>-170900398</v>
      </c>
      <c r="C19" s="74">
        <f>+C10-C18</f>
        <v>0</v>
      </c>
      <c r="D19" s="75">
        <f aca="true" t="shared" si="2" ref="D19:Z19">+D10-D18</f>
        <v>-18079862</v>
      </c>
      <c r="E19" s="76">
        <f t="shared" si="2"/>
        <v>-66675451</v>
      </c>
      <c r="F19" s="76">
        <f t="shared" si="2"/>
        <v>128851288</v>
      </c>
      <c r="G19" s="76">
        <f t="shared" si="2"/>
        <v>818052</v>
      </c>
      <c r="H19" s="76">
        <f t="shared" si="2"/>
        <v>5333239</v>
      </c>
      <c r="I19" s="76">
        <f t="shared" si="2"/>
        <v>135002579</v>
      </c>
      <c r="J19" s="76">
        <f t="shared" si="2"/>
        <v>26301055</v>
      </c>
      <c r="K19" s="76">
        <f t="shared" si="2"/>
        <v>33374426</v>
      </c>
      <c r="L19" s="76">
        <f t="shared" si="2"/>
        <v>59904247</v>
      </c>
      <c r="M19" s="76">
        <f t="shared" si="2"/>
        <v>119579728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254582307</v>
      </c>
      <c r="W19" s="76">
        <f>IF(E10=E18,0,W10-W18)</f>
        <v>-33337725</v>
      </c>
      <c r="X19" s="76">
        <f t="shared" si="2"/>
        <v>287920032</v>
      </c>
      <c r="Y19" s="77">
        <f>+IF(W19&lt;&gt;0,(X19/W19)*100,0)</f>
        <v>-863.6463105985787</v>
      </c>
      <c r="Z19" s="78">
        <f t="shared" si="2"/>
        <v>-66675451</v>
      </c>
    </row>
    <row r="20" spans="1:26" ht="13.5">
      <c r="A20" s="57" t="s">
        <v>44</v>
      </c>
      <c r="B20" s="18">
        <v>162756145</v>
      </c>
      <c r="C20" s="18">
        <v>0</v>
      </c>
      <c r="D20" s="58">
        <v>168666610</v>
      </c>
      <c r="E20" s="59">
        <v>171820500</v>
      </c>
      <c r="F20" s="59">
        <v>1550000</v>
      </c>
      <c r="G20" s="59">
        <v>0</v>
      </c>
      <c r="H20" s="59">
        <v>0</v>
      </c>
      <c r="I20" s="59">
        <v>1550000</v>
      </c>
      <c r="J20" s="59">
        <v>890000</v>
      </c>
      <c r="K20" s="59">
        <v>0</v>
      </c>
      <c r="L20" s="59">
        <v>0</v>
      </c>
      <c r="M20" s="59">
        <v>890000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2440000</v>
      </c>
      <c r="W20" s="59">
        <v>85910250</v>
      </c>
      <c r="X20" s="59">
        <v>-83470250</v>
      </c>
      <c r="Y20" s="60">
        <v>-97.16</v>
      </c>
      <c r="Z20" s="61">
        <v>171820500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-8144253</v>
      </c>
      <c r="C22" s="85">
        <f>SUM(C19:C21)</f>
        <v>0</v>
      </c>
      <c r="D22" s="86">
        <f aca="true" t="shared" si="3" ref="D22:Z22">SUM(D19:D21)</f>
        <v>150586748</v>
      </c>
      <c r="E22" s="87">
        <f t="shared" si="3"/>
        <v>105145049</v>
      </c>
      <c r="F22" s="87">
        <f t="shared" si="3"/>
        <v>130401288</v>
      </c>
      <c r="G22" s="87">
        <f t="shared" si="3"/>
        <v>818052</v>
      </c>
      <c r="H22" s="87">
        <f t="shared" si="3"/>
        <v>5333239</v>
      </c>
      <c r="I22" s="87">
        <f t="shared" si="3"/>
        <v>136552579</v>
      </c>
      <c r="J22" s="87">
        <f t="shared" si="3"/>
        <v>27191055</v>
      </c>
      <c r="K22" s="87">
        <f t="shared" si="3"/>
        <v>33374426</v>
      </c>
      <c r="L22" s="87">
        <f t="shared" si="3"/>
        <v>59904247</v>
      </c>
      <c r="M22" s="87">
        <f t="shared" si="3"/>
        <v>120469728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257022307</v>
      </c>
      <c r="W22" s="87">
        <f t="shared" si="3"/>
        <v>52572525</v>
      </c>
      <c r="X22" s="87">
        <f t="shared" si="3"/>
        <v>204449782</v>
      </c>
      <c r="Y22" s="88">
        <f>+IF(W22&lt;&gt;0,(X22/W22)*100,0)</f>
        <v>388.89093114702024</v>
      </c>
      <c r="Z22" s="89">
        <f t="shared" si="3"/>
        <v>105145049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-8144253</v>
      </c>
      <c r="C24" s="74">
        <f>SUM(C22:C23)</f>
        <v>0</v>
      </c>
      <c r="D24" s="75">
        <f aca="true" t="shared" si="4" ref="D24:Z24">SUM(D22:D23)</f>
        <v>150586748</v>
      </c>
      <c r="E24" s="76">
        <f t="shared" si="4"/>
        <v>105145049</v>
      </c>
      <c r="F24" s="76">
        <f t="shared" si="4"/>
        <v>130401288</v>
      </c>
      <c r="G24" s="76">
        <f t="shared" si="4"/>
        <v>818052</v>
      </c>
      <c r="H24" s="76">
        <f t="shared" si="4"/>
        <v>5333239</v>
      </c>
      <c r="I24" s="76">
        <f t="shared" si="4"/>
        <v>136552579</v>
      </c>
      <c r="J24" s="76">
        <f t="shared" si="4"/>
        <v>27191055</v>
      </c>
      <c r="K24" s="76">
        <f t="shared" si="4"/>
        <v>33374426</v>
      </c>
      <c r="L24" s="76">
        <f t="shared" si="4"/>
        <v>59904247</v>
      </c>
      <c r="M24" s="76">
        <f t="shared" si="4"/>
        <v>120469728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257022307</v>
      </c>
      <c r="W24" s="76">
        <f t="shared" si="4"/>
        <v>52572525</v>
      </c>
      <c r="X24" s="76">
        <f t="shared" si="4"/>
        <v>204449782</v>
      </c>
      <c r="Y24" s="77">
        <f>+IF(W24&lt;&gt;0,(X24/W24)*100,0)</f>
        <v>388.89093114702024</v>
      </c>
      <c r="Z24" s="78">
        <f t="shared" si="4"/>
        <v>105145049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102438654</v>
      </c>
      <c r="C27" s="21">
        <v>0</v>
      </c>
      <c r="D27" s="98">
        <v>164632610</v>
      </c>
      <c r="E27" s="99">
        <v>164632610</v>
      </c>
      <c r="F27" s="99">
        <v>0</v>
      </c>
      <c r="G27" s="99">
        <v>346889</v>
      </c>
      <c r="H27" s="99">
        <v>228070</v>
      </c>
      <c r="I27" s="99">
        <v>574959</v>
      </c>
      <c r="J27" s="99">
        <v>1645462</v>
      </c>
      <c r="K27" s="99">
        <v>2879985</v>
      </c>
      <c r="L27" s="99">
        <v>2715909</v>
      </c>
      <c r="M27" s="99">
        <v>7241356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7816315</v>
      </c>
      <c r="W27" s="99">
        <v>82316305</v>
      </c>
      <c r="X27" s="99">
        <v>-74499990</v>
      </c>
      <c r="Y27" s="100">
        <v>-90.5</v>
      </c>
      <c r="Z27" s="101">
        <v>164632610</v>
      </c>
    </row>
    <row r="28" spans="1:26" ht="13.5">
      <c r="A28" s="102" t="s">
        <v>44</v>
      </c>
      <c r="B28" s="18">
        <v>95436557</v>
      </c>
      <c r="C28" s="18">
        <v>0</v>
      </c>
      <c r="D28" s="58">
        <v>164632610</v>
      </c>
      <c r="E28" s="59">
        <v>164632610</v>
      </c>
      <c r="F28" s="59">
        <v>0</v>
      </c>
      <c r="G28" s="59">
        <v>346889</v>
      </c>
      <c r="H28" s="59">
        <v>228070</v>
      </c>
      <c r="I28" s="59">
        <v>574959</v>
      </c>
      <c r="J28" s="59">
        <v>1645462</v>
      </c>
      <c r="K28" s="59">
        <v>10999</v>
      </c>
      <c r="L28" s="59">
        <v>2715909</v>
      </c>
      <c r="M28" s="59">
        <v>4372370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4947329</v>
      </c>
      <c r="W28" s="59">
        <v>82316305</v>
      </c>
      <c r="X28" s="59">
        <v>-77368976</v>
      </c>
      <c r="Y28" s="60">
        <v>-93.99</v>
      </c>
      <c r="Z28" s="61">
        <v>164632610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3893529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3108569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2868986</v>
      </c>
      <c r="L31" s="59">
        <v>0</v>
      </c>
      <c r="M31" s="59">
        <v>2868986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2868986</v>
      </c>
      <c r="W31" s="59">
        <v>0</v>
      </c>
      <c r="X31" s="59">
        <v>2868986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102438655</v>
      </c>
      <c r="C32" s="21">
        <f>SUM(C28:C31)</f>
        <v>0</v>
      </c>
      <c r="D32" s="98">
        <f aca="true" t="shared" si="5" ref="D32:Z32">SUM(D28:D31)</f>
        <v>164632610</v>
      </c>
      <c r="E32" s="99">
        <f t="shared" si="5"/>
        <v>164632610</v>
      </c>
      <c r="F32" s="99">
        <f t="shared" si="5"/>
        <v>0</v>
      </c>
      <c r="G32" s="99">
        <f t="shared" si="5"/>
        <v>346889</v>
      </c>
      <c r="H32" s="99">
        <f t="shared" si="5"/>
        <v>228070</v>
      </c>
      <c r="I32" s="99">
        <f t="shared" si="5"/>
        <v>574959</v>
      </c>
      <c r="J32" s="99">
        <f t="shared" si="5"/>
        <v>1645462</v>
      </c>
      <c r="K32" s="99">
        <f t="shared" si="5"/>
        <v>2879985</v>
      </c>
      <c r="L32" s="99">
        <f t="shared" si="5"/>
        <v>2715909</v>
      </c>
      <c r="M32" s="99">
        <f t="shared" si="5"/>
        <v>7241356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7816315</v>
      </c>
      <c r="W32" s="99">
        <f t="shared" si="5"/>
        <v>82316305</v>
      </c>
      <c r="X32" s="99">
        <f t="shared" si="5"/>
        <v>-74499990</v>
      </c>
      <c r="Y32" s="100">
        <f>+IF(W32&lt;&gt;0,(X32/W32)*100,0)</f>
        <v>-90.50453613047864</v>
      </c>
      <c r="Z32" s="101">
        <f t="shared" si="5"/>
        <v>164632610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297357638</v>
      </c>
      <c r="E35" s="59">
        <v>297357638</v>
      </c>
      <c r="F35" s="59">
        <v>553848638</v>
      </c>
      <c r="G35" s="59">
        <v>399606578</v>
      </c>
      <c r="H35" s="59">
        <v>438414328</v>
      </c>
      <c r="I35" s="59">
        <v>438414328</v>
      </c>
      <c r="J35" s="59">
        <v>498372611</v>
      </c>
      <c r="K35" s="59">
        <v>496058033</v>
      </c>
      <c r="L35" s="59">
        <v>474299271</v>
      </c>
      <c r="M35" s="59">
        <v>474299271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474299271</v>
      </c>
      <c r="W35" s="59">
        <v>148678819</v>
      </c>
      <c r="X35" s="59">
        <v>325620452</v>
      </c>
      <c r="Y35" s="60">
        <v>219.01</v>
      </c>
      <c r="Z35" s="61">
        <v>297357638</v>
      </c>
    </row>
    <row r="36" spans="1:26" ht="13.5">
      <c r="A36" s="57" t="s">
        <v>53</v>
      </c>
      <c r="B36" s="18">
        <v>0</v>
      </c>
      <c r="C36" s="18">
        <v>0</v>
      </c>
      <c r="D36" s="58">
        <v>2154379109</v>
      </c>
      <c r="E36" s="59">
        <v>2154379109</v>
      </c>
      <c r="F36" s="59">
        <v>2357377971</v>
      </c>
      <c r="G36" s="59">
        <v>2193688104</v>
      </c>
      <c r="H36" s="59">
        <v>2166212254</v>
      </c>
      <c r="I36" s="59">
        <v>2166212254</v>
      </c>
      <c r="J36" s="59">
        <v>2154311637</v>
      </c>
      <c r="K36" s="59">
        <v>2135273422</v>
      </c>
      <c r="L36" s="59">
        <v>2133168498</v>
      </c>
      <c r="M36" s="59">
        <v>2133168498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2133168498</v>
      </c>
      <c r="W36" s="59">
        <v>1077189555</v>
      </c>
      <c r="X36" s="59">
        <v>1055978943</v>
      </c>
      <c r="Y36" s="60">
        <v>98.03</v>
      </c>
      <c r="Z36" s="61">
        <v>2154379109</v>
      </c>
    </row>
    <row r="37" spans="1:26" ht="13.5">
      <c r="A37" s="57" t="s">
        <v>54</v>
      </c>
      <c r="B37" s="18">
        <v>0</v>
      </c>
      <c r="C37" s="18">
        <v>0</v>
      </c>
      <c r="D37" s="58">
        <v>416056764</v>
      </c>
      <c r="E37" s="59">
        <v>416056764</v>
      </c>
      <c r="F37" s="59">
        <v>499476344</v>
      </c>
      <c r="G37" s="59">
        <v>534024208</v>
      </c>
      <c r="H37" s="59">
        <v>482354664</v>
      </c>
      <c r="I37" s="59">
        <v>482354664</v>
      </c>
      <c r="J37" s="59">
        <v>518135276</v>
      </c>
      <c r="K37" s="59">
        <v>518214974</v>
      </c>
      <c r="L37" s="59">
        <v>404215797</v>
      </c>
      <c r="M37" s="59">
        <v>404215797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404215797</v>
      </c>
      <c r="W37" s="59">
        <v>208028382</v>
      </c>
      <c r="X37" s="59">
        <v>196187415</v>
      </c>
      <c r="Y37" s="60">
        <v>94.31</v>
      </c>
      <c r="Z37" s="61">
        <v>416056764</v>
      </c>
    </row>
    <row r="38" spans="1:26" ht="13.5">
      <c r="A38" s="57" t="s">
        <v>55</v>
      </c>
      <c r="B38" s="18">
        <v>0</v>
      </c>
      <c r="C38" s="18">
        <v>0</v>
      </c>
      <c r="D38" s="58">
        <v>310883773</v>
      </c>
      <c r="E38" s="59">
        <v>310883773</v>
      </c>
      <c r="F38" s="59">
        <v>336504657</v>
      </c>
      <c r="G38" s="59">
        <v>338438277</v>
      </c>
      <c r="H38" s="59">
        <v>338438277</v>
      </c>
      <c r="I38" s="59">
        <v>338438277</v>
      </c>
      <c r="J38" s="59">
        <v>338438277</v>
      </c>
      <c r="K38" s="59">
        <v>338438277</v>
      </c>
      <c r="L38" s="59">
        <v>338438277</v>
      </c>
      <c r="M38" s="59">
        <v>338438277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338438277</v>
      </c>
      <c r="W38" s="59">
        <v>155441887</v>
      </c>
      <c r="X38" s="59">
        <v>182996390</v>
      </c>
      <c r="Y38" s="60">
        <v>117.73</v>
      </c>
      <c r="Z38" s="61">
        <v>310883773</v>
      </c>
    </row>
    <row r="39" spans="1:26" ht="13.5">
      <c r="A39" s="57" t="s">
        <v>56</v>
      </c>
      <c r="B39" s="18">
        <v>0</v>
      </c>
      <c r="C39" s="18">
        <v>0</v>
      </c>
      <c r="D39" s="58">
        <v>1724796210</v>
      </c>
      <c r="E39" s="59">
        <v>1724796210</v>
      </c>
      <c r="F39" s="59">
        <v>2075245608</v>
      </c>
      <c r="G39" s="59">
        <v>1720832197</v>
      </c>
      <c r="H39" s="59">
        <v>1783833641</v>
      </c>
      <c r="I39" s="59">
        <v>1783833641</v>
      </c>
      <c r="J39" s="59">
        <v>1796110695</v>
      </c>
      <c r="K39" s="59">
        <v>1774678204</v>
      </c>
      <c r="L39" s="59">
        <v>1864813695</v>
      </c>
      <c r="M39" s="59">
        <v>1864813695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1864813695</v>
      </c>
      <c r="W39" s="59">
        <v>862398105</v>
      </c>
      <c r="X39" s="59">
        <v>1002415590</v>
      </c>
      <c r="Y39" s="60">
        <v>116.24</v>
      </c>
      <c r="Z39" s="61">
        <v>1724796210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93077609</v>
      </c>
      <c r="C42" s="18">
        <v>0</v>
      </c>
      <c r="D42" s="58">
        <v>164632608</v>
      </c>
      <c r="E42" s="59">
        <v>164632608</v>
      </c>
      <c r="F42" s="59">
        <v>-7241630</v>
      </c>
      <c r="G42" s="59">
        <v>-24813472</v>
      </c>
      <c r="H42" s="59">
        <v>5247651</v>
      </c>
      <c r="I42" s="59">
        <v>-26807451</v>
      </c>
      <c r="J42" s="59">
        <v>-20022842</v>
      </c>
      <c r="K42" s="59">
        <v>53452867</v>
      </c>
      <c r="L42" s="59">
        <v>6154712</v>
      </c>
      <c r="M42" s="59">
        <v>39584737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12777286</v>
      </c>
      <c r="W42" s="59">
        <v>82316304</v>
      </c>
      <c r="X42" s="59">
        <v>-69539018</v>
      </c>
      <c r="Y42" s="60">
        <v>-84.48</v>
      </c>
      <c r="Z42" s="61">
        <v>164632608</v>
      </c>
    </row>
    <row r="43" spans="1:26" ht="13.5">
      <c r="A43" s="57" t="s">
        <v>59</v>
      </c>
      <c r="B43" s="18">
        <v>-63343069</v>
      </c>
      <c r="C43" s="18">
        <v>0</v>
      </c>
      <c r="D43" s="58">
        <v>-164632608</v>
      </c>
      <c r="E43" s="59">
        <v>-164632608</v>
      </c>
      <c r="F43" s="59">
        <v>0</v>
      </c>
      <c r="G43" s="59">
        <v>9579415</v>
      </c>
      <c r="H43" s="59">
        <v>0</v>
      </c>
      <c r="I43" s="59">
        <v>9579415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9579415</v>
      </c>
      <c r="W43" s="59">
        <v>-82316304</v>
      </c>
      <c r="X43" s="59">
        <v>91895719</v>
      </c>
      <c r="Y43" s="60">
        <v>-111.64</v>
      </c>
      <c r="Z43" s="61">
        <v>-164632608</v>
      </c>
    </row>
    <row r="44" spans="1:26" ht="13.5">
      <c r="A44" s="57" t="s">
        <v>60</v>
      </c>
      <c r="B44" s="18">
        <v>676248</v>
      </c>
      <c r="C44" s="18">
        <v>0</v>
      </c>
      <c r="D44" s="58">
        <v>-22461696</v>
      </c>
      <c r="E44" s="59">
        <v>-22461696</v>
      </c>
      <c r="F44" s="59">
        <v>0</v>
      </c>
      <c r="G44" s="59">
        <v>1755580</v>
      </c>
      <c r="H44" s="59">
        <v>-416462</v>
      </c>
      <c r="I44" s="59">
        <v>1339118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1339118</v>
      </c>
      <c r="W44" s="59">
        <v>-11230848</v>
      </c>
      <c r="X44" s="59">
        <v>12569966</v>
      </c>
      <c r="Y44" s="60">
        <v>-111.92</v>
      </c>
      <c r="Z44" s="61">
        <v>-22461696</v>
      </c>
    </row>
    <row r="45" spans="1:26" ht="13.5">
      <c r="A45" s="69" t="s">
        <v>61</v>
      </c>
      <c r="B45" s="21">
        <v>3337542</v>
      </c>
      <c r="C45" s="21">
        <v>0</v>
      </c>
      <c r="D45" s="98">
        <v>-84536696</v>
      </c>
      <c r="E45" s="99">
        <v>-84536696</v>
      </c>
      <c r="F45" s="99">
        <v>-20811491</v>
      </c>
      <c r="G45" s="99">
        <v>-34289968</v>
      </c>
      <c r="H45" s="99">
        <v>-29458779</v>
      </c>
      <c r="I45" s="99">
        <v>-29458779</v>
      </c>
      <c r="J45" s="99">
        <v>-49481621</v>
      </c>
      <c r="K45" s="99">
        <v>3971246</v>
      </c>
      <c r="L45" s="99">
        <v>10125958</v>
      </c>
      <c r="M45" s="99">
        <v>10125958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10125958</v>
      </c>
      <c r="W45" s="99">
        <v>-73305848</v>
      </c>
      <c r="X45" s="99">
        <v>83431806</v>
      </c>
      <c r="Y45" s="100">
        <v>-113.81</v>
      </c>
      <c r="Z45" s="101">
        <v>-84536696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109646118</v>
      </c>
      <c r="C49" s="51">
        <v>0</v>
      </c>
      <c r="D49" s="128">
        <v>58893035</v>
      </c>
      <c r="E49" s="53">
        <v>41383957</v>
      </c>
      <c r="F49" s="53">
        <v>0</v>
      </c>
      <c r="G49" s="53">
        <v>0</v>
      </c>
      <c r="H49" s="53">
        <v>0</v>
      </c>
      <c r="I49" s="53">
        <v>37580946</v>
      </c>
      <c r="J49" s="53">
        <v>0</v>
      </c>
      <c r="K49" s="53">
        <v>0</v>
      </c>
      <c r="L49" s="53">
        <v>0</v>
      </c>
      <c r="M49" s="53">
        <v>43675981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34767767</v>
      </c>
      <c r="W49" s="53">
        <v>147462831</v>
      </c>
      <c r="X49" s="53">
        <v>643360739</v>
      </c>
      <c r="Y49" s="53">
        <v>1116771374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79491291</v>
      </c>
      <c r="C51" s="51">
        <v>0</v>
      </c>
      <c r="D51" s="128">
        <v>54542280</v>
      </c>
      <c r="E51" s="53">
        <v>31661152</v>
      </c>
      <c r="F51" s="53">
        <v>0</v>
      </c>
      <c r="G51" s="53">
        <v>0</v>
      </c>
      <c r="H51" s="53">
        <v>0</v>
      </c>
      <c r="I51" s="53">
        <v>73731668</v>
      </c>
      <c r="J51" s="53">
        <v>0</v>
      </c>
      <c r="K51" s="53">
        <v>0</v>
      </c>
      <c r="L51" s="53">
        <v>0</v>
      </c>
      <c r="M51" s="53">
        <v>147301213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386727604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80.90650011285499</v>
      </c>
      <c r="C58" s="5">
        <f>IF(C67=0,0,+(C76/C67)*100)</f>
        <v>0</v>
      </c>
      <c r="D58" s="6">
        <f aca="true" t="shared" si="6" ref="D58:Z58">IF(D67=0,0,+(D76/D67)*100)</f>
        <v>101.41991761433673</v>
      </c>
      <c r="E58" s="7">
        <f t="shared" si="6"/>
        <v>101.41991761433673</v>
      </c>
      <c r="F58" s="7">
        <f t="shared" si="6"/>
        <v>101.2394271469089</v>
      </c>
      <c r="G58" s="7">
        <f t="shared" si="6"/>
        <v>101.39722919414818</v>
      </c>
      <c r="H58" s="7">
        <f t="shared" si="6"/>
        <v>101.78993517032188</v>
      </c>
      <c r="I58" s="7">
        <f t="shared" si="6"/>
        <v>101.46077664945754</v>
      </c>
      <c r="J58" s="7">
        <f t="shared" si="6"/>
        <v>101.32207516249983</v>
      </c>
      <c r="K58" s="7">
        <f t="shared" si="6"/>
        <v>102.64653141577307</v>
      </c>
      <c r="L58" s="7">
        <f t="shared" si="6"/>
        <v>102.03020372907083</v>
      </c>
      <c r="M58" s="7">
        <f t="shared" si="6"/>
        <v>101.99759301575591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101.71393757603188</v>
      </c>
      <c r="W58" s="7">
        <f t="shared" si="6"/>
        <v>101.4199174043245</v>
      </c>
      <c r="X58" s="7">
        <f t="shared" si="6"/>
        <v>0</v>
      </c>
      <c r="Y58" s="7">
        <f t="shared" si="6"/>
        <v>0</v>
      </c>
      <c r="Z58" s="8">
        <f t="shared" si="6"/>
        <v>101.41991761433673</v>
      </c>
    </row>
    <row r="59" spans="1:26" ht="13.5">
      <c r="A59" s="36" t="s">
        <v>31</v>
      </c>
      <c r="B59" s="9">
        <f aca="true" t="shared" si="7" ref="B59:Z66">IF(B68=0,0,+(B77/B68)*100)</f>
        <v>80.73140274518326</v>
      </c>
      <c r="C59" s="9">
        <f t="shared" si="7"/>
        <v>0</v>
      </c>
      <c r="D59" s="2">
        <f t="shared" si="7"/>
        <v>100.95646489537711</v>
      </c>
      <c r="E59" s="10">
        <f t="shared" si="7"/>
        <v>100.95646489537711</v>
      </c>
      <c r="F59" s="10">
        <f t="shared" si="7"/>
        <v>101.66551385526003</v>
      </c>
      <c r="G59" s="10">
        <f t="shared" si="7"/>
        <v>101.65790441013287</v>
      </c>
      <c r="H59" s="10">
        <f t="shared" si="7"/>
        <v>101.65248497748935</v>
      </c>
      <c r="I59" s="10">
        <f t="shared" si="7"/>
        <v>101.65863829500535</v>
      </c>
      <c r="J59" s="10">
        <f t="shared" si="7"/>
        <v>102.03307244377949</v>
      </c>
      <c r="K59" s="10">
        <f t="shared" si="7"/>
        <v>102.0350486083346</v>
      </c>
      <c r="L59" s="10">
        <f t="shared" si="7"/>
        <v>102.03077718812462</v>
      </c>
      <c r="M59" s="10">
        <f t="shared" si="7"/>
        <v>102.03294992950363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101.84491362079173</v>
      </c>
      <c r="W59" s="10">
        <f t="shared" si="7"/>
        <v>100.95646449665816</v>
      </c>
      <c r="X59" s="10">
        <f t="shared" si="7"/>
        <v>0</v>
      </c>
      <c r="Y59" s="10">
        <f t="shared" si="7"/>
        <v>0</v>
      </c>
      <c r="Z59" s="11">
        <f t="shared" si="7"/>
        <v>100.95646489537711</v>
      </c>
    </row>
    <row r="60" spans="1:26" ht="13.5">
      <c r="A60" s="37" t="s">
        <v>32</v>
      </c>
      <c r="B60" s="12">
        <f t="shared" si="7"/>
        <v>81.11469291722665</v>
      </c>
      <c r="C60" s="12">
        <f t="shared" si="7"/>
        <v>0</v>
      </c>
      <c r="D60" s="3">
        <f t="shared" si="7"/>
        <v>101.56760569317287</v>
      </c>
      <c r="E60" s="13">
        <f t="shared" si="7"/>
        <v>101.56760569317287</v>
      </c>
      <c r="F60" s="13">
        <f t="shared" si="7"/>
        <v>101.1890359758275</v>
      </c>
      <c r="G60" s="13">
        <f t="shared" si="7"/>
        <v>101.3430100232156</v>
      </c>
      <c r="H60" s="13">
        <f t="shared" si="7"/>
        <v>101.84751410280242</v>
      </c>
      <c r="I60" s="13">
        <f t="shared" si="7"/>
        <v>101.43647778827254</v>
      </c>
      <c r="J60" s="13">
        <f t="shared" si="7"/>
        <v>101.15094214188343</v>
      </c>
      <c r="K60" s="13">
        <f t="shared" si="7"/>
        <v>102.83593155330175</v>
      </c>
      <c r="L60" s="13">
        <f t="shared" si="7"/>
        <v>102.06019974297593</v>
      </c>
      <c r="M60" s="13">
        <f t="shared" si="7"/>
        <v>102.01322838980576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101.70330108225404</v>
      </c>
      <c r="W60" s="13">
        <f t="shared" si="7"/>
        <v>101.56760560551747</v>
      </c>
      <c r="X60" s="13">
        <f t="shared" si="7"/>
        <v>0</v>
      </c>
      <c r="Y60" s="13">
        <f t="shared" si="7"/>
        <v>0</v>
      </c>
      <c r="Z60" s="14">
        <f t="shared" si="7"/>
        <v>101.56760569317287</v>
      </c>
    </row>
    <row r="61" spans="1:26" ht="13.5">
      <c r="A61" s="38" t="s">
        <v>102</v>
      </c>
      <c r="B61" s="12">
        <f t="shared" si="7"/>
        <v>81.15769953993772</v>
      </c>
      <c r="C61" s="12">
        <f t="shared" si="7"/>
        <v>0</v>
      </c>
      <c r="D61" s="3">
        <f t="shared" si="7"/>
        <v>102.15098164293973</v>
      </c>
      <c r="E61" s="13">
        <f t="shared" si="7"/>
        <v>102.15098164293973</v>
      </c>
      <c r="F61" s="13">
        <f t="shared" si="7"/>
        <v>101.80730140250434</v>
      </c>
      <c r="G61" s="13">
        <f t="shared" si="7"/>
        <v>102.29557259906889</v>
      </c>
      <c r="H61" s="13">
        <f t="shared" si="7"/>
        <v>102.79351969174203</v>
      </c>
      <c r="I61" s="13">
        <f t="shared" si="7"/>
        <v>102.26924928980128</v>
      </c>
      <c r="J61" s="13">
        <f t="shared" si="7"/>
        <v>101.5571963122349</v>
      </c>
      <c r="K61" s="13">
        <f t="shared" si="7"/>
        <v>104.64714481149124</v>
      </c>
      <c r="L61" s="13">
        <f t="shared" si="7"/>
        <v>103.41382681515306</v>
      </c>
      <c r="M61" s="13">
        <f t="shared" si="7"/>
        <v>103.16332529176952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102.67979582319711</v>
      </c>
      <c r="W61" s="13">
        <f t="shared" si="7"/>
        <v>102.15098164293973</v>
      </c>
      <c r="X61" s="13">
        <f t="shared" si="7"/>
        <v>0</v>
      </c>
      <c r="Y61" s="13">
        <f t="shared" si="7"/>
        <v>0</v>
      </c>
      <c r="Z61" s="14">
        <f t="shared" si="7"/>
        <v>102.15098164293973</v>
      </c>
    </row>
    <row r="62" spans="1:26" ht="13.5">
      <c r="A62" s="38" t="s">
        <v>103</v>
      </c>
      <c r="B62" s="12">
        <f t="shared" si="7"/>
        <v>80.11668061103224</v>
      </c>
      <c r="C62" s="12">
        <f t="shared" si="7"/>
        <v>0</v>
      </c>
      <c r="D62" s="3">
        <f t="shared" si="7"/>
        <v>100.10519787542775</v>
      </c>
      <c r="E62" s="13">
        <f t="shared" si="7"/>
        <v>100.10519787542775</v>
      </c>
      <c r="F62" s="13">
        <f t="shared" si="7"/>
        <v>100.12356594917962</v>
      </c>
      <c r="G62" s="13">
        <f t="shared" si="7"/>
        <v>100.16495894564656</v>
      </c>
      <c r="H62" s="13">
        <f t="shared" si="7"/>
        <v>100.30147851099163</v>
      </c>
      <c r="I62" s="13">
        <f t="shared" si="7"/>
        <v>100.18466777709574</v>
      </c>
      <c r="J62" s="13">
        <f t="shared" si="7"/>
        <v>100.62116666532575</v>
      </c>
      <c r="K62" s="13">
        <f t="shared" si="7"/>
        <v>100.27981673030675</v>
      </c>
      <c r="L62" s="13">
        <f t="shared" si="7"/>
        <v>100.23579245455917</v>
      </c>
      <c r="M62" s="13">
        <f t="shared" si="7"/>
        <v>100.37682498167693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100.27451969603727</v>
      </c>
      <c r="W62" s="13">
        <f t="shared" si="7"/>
        <v>100.10519741064327</v>
      </c>
      <c r="X62" s="13">
        <f t="shared" si="7"/>
        <v>0</v>
      </c>
      <c r="Y62" s="13">
        <f t="shared" si="7"/>
        <v>0</v>
      </c>
      <c r="Z62" s="14">
        <f t="shared" si="7"/>
        <v>100.10519787542775</v>
      </c>
    </row>
    <row r="63" spans="1:26" ht="13.5">
      <c r="A63" s="38" t="s">
        <v>104</v>
      </c>
      <c r="B63" s="12">
        <f t="shared" si="7"/>
        <v>80.35481561816573</v>
      </c>
      <c r="C63" s="12">
        <f t="shared" si="7"/>
        <v>0</v>
      </c>
      <c r="D63" s="3">
        <f t="shared" si="7"/>
        <v>101.15385918945812</v>
      </c>
      <c r="E63" s="13">
        <f t="shared" si="7"/>
        <v>101.15385918945812</v>
      </c>
      <c r="F63" s="13">
        <f t="shared" si="7"/>
        <v>100.67781550850535</v>
      </c>
      <c r="G63" s="13">
        <f t="shared" si="7"/>
        <v>100.31501509027663</v>
      </c>
      <c r="H63" s="13">
        <f t="shared" si="7"/>
        <v>100.50311744702947</v>
      </c>
      <c r="I63" s="13">
        <f t="shared" si="7"/>
        <v>100.45483164533834</v>
      </c>
      <c r="J63" s="13">
        <f t="shared" si="7"/>
        <v>101.12689697443251</v>
      </c>
      <c r="K63" s="13">
        <f t="shared" si="7"/>
        <v>100.65424324308552</v>
      </c>
      <c r="L63" s="13">
        <f t="shared" si="7"/>
        <v>100.28436082221359</v>
      </c>
      <c r="M63" s="13">
        <f t="shared" si="7"/>
        <v>100.6422134776237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100.53951260423727</v>
      </c>
      <c r="W63" s="13">
        <f t="shared" si="7"/>
        <v>101.15385918945812</v>
      </c>
      <c r="X63" s="13">
        <f t="shared" si="7"/>
        <v>0</v>
      </c>
      <c r="Y63" s="13">
        <f t="shared" si="7"/>
        <v>0</v>
      </c>
      <c r="Z63" s="14">
        <f t="shared" si="7"/>
        <v>101.15385918945812</v>
      </c>
    </row>
    <row r="64" spans="1:26" ht="13.5">
      <c r="A64" s="38" t="s">
        <v>105</v>
      </c>
      <c r="B64" s="12">
        <f t="shared" si="7"/>
        <v>80.23878286125334</v>
      </c>
      <c r="C64" s="12">
        <f t="shared" si="7"/>
        <v>0</v>
      </c>
      <c r="D64" s="3">
        <f t="shared" si="7"/>
        <v>100.3311153406937</v>
      </c>
      <c r="E64" s="13">
        <f t="shared" si="7"/>
        <v>100.3311153406937</v>
      </c>
      <c r="F64" s="13">
        <f t="shared" si="7"/>
        <v>100.40926598658817</v>
      </c>
      <c r="G64" s="13">
        <f t="shared" si="7"/>
        <v>100.31538583754538</v>
      </c>
      <c r="H64" s="13">
        <f t="shared" si="7"/>
        <v>100.3320333601207</v>
      </c>
      <c r="I64" s="13">
        <f t="shared" si="7"/>
        <v>100.35213994628629</v>
      </c>
      <c r="J64" s="13">
        <f t="shared" si="7"/>
        <v>100.24988136170609</v>
      </c>
      <c r="K64" s="13">
        <f t="shared" si="7"/>
        <v>100.31846276715801</v>
      </c>
      <c r="L64" s="13">
        <f t="shared" si="7"/>
        <v>100.25883727065658</v>
      </c>
      <c r="M64" s="13">
        <f t="shared" si="7"/>
        <v>100.27317582949813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100.31300664433277</v>
      </c>
      <c r="W64" s="13">
        <f t="shared" si="7"/>
        <v>100.3311153406937</v>
      </c>
      <c r="X64" s="13">
        <f t="shared" si="7"/>
        <v>0</v>
      </c>
      <c r="Y64" s="13">
        <f t="shared" si="7"/>
        <v>0</v>
      </c>
      <c r="Z64" s="14">
        <f t="shared" si="7"/>
        <v>100.3311153406937</v>
      </c>
    </row>
    <row r="65" spans="1:26" ht="13.5">
      <c r="A65" s="38" t="s">
        <v>106</v>
      </c>
      <c r="B65" s="12">
        <f t="shared" si="7"/>
        <v>1358.9992418498862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76.60999967843415</v>
      </c>
      <c r="C66" s="15">
        <f t="shared" si="7"/>
        <v>0</v>
      </c>
      <c r="D66" s="4">
        <f t="shared" si="7"/>
        <v>99.9606483410344</v>
      </c>
      <c r="E66" s="16">
        <f t="shared" si="7"/>
        <v>99.9606483410344</v>
      </c>
      <c r="F66" s="16">
        <f t="shared" si="7"/>
        <v>99.97650828128262</v>
      </c>
      <c r="G66" s="16">
        <f t="shared" si="7"/>
        <v>101.3770172903805</v>
      </c>
      <c r="H66" s="16">
        <f t="shared" si="7"/>
        <v>101.25285944911585</v>
      </c>
      <c r="I66" s="16">
        <f t="shared" si="7"/>
        <v>100.89493334556671</v>
      </c>
      <c r="J66" s="16">
        <f t="shared" si="7"/>
        <v>101.12587873189614</v>
      </c>
      <c r="K66" s="16">
        <f t="shared" si="7"/>
        <v>101.8660680807467</v>
      </c>
      <c r="L66" s="16">
        <f t="shared" si="7"/>
        <v>101.4270268712133</v>
      </c>
      <c r="M66" s="16">
        <f t="shared" si="7"/>
        <v>101.47628080302826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101.20896944506725</v>
      </c>
      <c r="W66" s="16">
        <f t="shared" si="7"/>
        <v>99.96064562875608</v>
      </c>
      <c r="X66" s="16">
        <f t="shared" si="7"/>
        <v>0</v>
      </c>
      <c r="Y66" s="16">
        <f t="shared" si="7"/>
        <v>0</v>
      </c>
      <c r="Z66" s="17">
        <f t="shared" si="7"/>
        <v>99.9606483410344</v>
      </c>
    </row>
    <row r="67" spans="1:26" ht="13.5" hidden="1">
      <c r="A67" s="40" t="s">
        <v>108</v>
      </c>
      <c r="B67" s="23">
        <v>1230153934</v>
      </c>
      <c r="C67" s="23"/>
      <c r="D67" s="24">
        <v>1448771731</v>
      </c>
      <c r="E67" s="25">
        <v>1448771731</v>
      </c>
      <c r="F67" s="25">
        <v>135153325</v>
      </c>
      <c r="G67" s="25">
        <v>133676995</v>
      </c>
      <c r="H67" s="25">
        <v>116694394</v>
      </c>
      <c r="I67" s="25">
        <v>385524714</v>
      </c>
      <c r="J67" s="25">
        <v>115978580</v>
      </c>
      <c r="K67" s="25">
        <v>115047718</v>
      </c>
      <c r="L67" s="25">
        <v>113052398</v>
      </c>
      <c r="M67" s="25">
        <v>344078696</v>
      </c>
      <c r="N67" s="25"/>
      <c r="O67" s="25"/>
      <c r="P67" s="25"/>
      <c r="Q67" s="25"/>
      <c r="R67" s="25"/>
      <c r="S67" s="25"/>
      <c r="T67" s="25"/>
      <c r="U67" s="25"/>
      <c r="V67" s="25">
        <v>729603410</v>
      </c>
      <c r="W67" s="25">
        <v>724385867</v>
      </c>
      <c r="X67" s="25"/>
      <c r="Y67" s="24"/>
      <c r="Z67" s="26">
        <v>1448771731</v>
      </c>
    </row>
    <row r="68" spans="1:26" ht="13.5" hidden="1">
      <c r="A68" s="36" t="s">
        <v>31</v>
      </c>
      <c r="B68" s="18">
        <v>234722909</v>
      </c>
      <c r="C68" s="18"/>
      <c r="D68" s="19">
        <v>253202079</v>
      </c>
      <c r="E68" s="20">
        <v>253202079</v>
      </c>
      <c r="F68" s="20">
        <v>22742951</v>
      </c>
      <c r="G68" s="20">
        <v>22642379</v>
      </c>
      <c r="H68" s="20">
        <v>22711916</v>
      </c>
      <c r="I68" s="20">
        <v>68097246</v>
      </c>
      <c r="J68" s="20">
        <v>22614295</v>
      </c>
      <c r="K68" s="20">
        <v>22162763</v>
      </c>
      <c r="L68" s="20">
        <v>22682449</v>
      </c>
      <c r="M68" s="20">
        <v>67459507</v>
      </c>
      <c r="N68" s="20"/>
      <c r="O68" s="20"/>
      <c r="P68" s="20"/>
      <c r="Q68" s="20"/>
      <c r="R68" s="20"/>
      <c r="S68" s="20"/>
      <c r="T68" s="20"/>
      <c r="U68" s="20"/>
      <c r="V68" s="20">
        <v>135556753</v>
      </c>
      <c r="W68" s="20">
        <v>126601040</v>
      </c>
      <c r="X68" s="20"/>
      <c r="Y68" s="19"/>
      <c r="Z68" s="22">
        <v>253202079</v>
      </c>
    </row>
    <row r="69" spans="1:26" ht="13.5" hidden="1">
      <c r="A69" s="37" t="s">
        <v>32</v>
      </c>
      <c r="B69" s="18">
        <v>958548999</v>
      </c>
      <c r="C69" s="18"/>
      <c r="D69" s="19">
        <v>1158714789</v>
      </c>
      <c r="E69" s="20">
        <v>1158714789</v>
      </c>
      <c r="F69" s="20">
        <v>109090055</v>
      </c>
      <c r="G69" s="20">
        <v>107567775</v>
      </c>
      <c r="H69" s="20">
        <v>90132086</v>
      </c>
      <c r="I69" s="20">
        <v>306789916</v>
      </c>
      <c r="J69" s="20">
        <v>89334899</v>
      </c>
      <c r="K69" s="20">
        <v>88719137</v>
      </c>
      <c r="L69" s="20">
        <v>86068208</v>
      </c>
      <c r="M69" s="20">
        <v>264122244</v>
      </c>
      <c r="N69" s="20"/>
      <c r="O69" s="20"/>
      <c r="P69" s="20"/>
      <c r="Q69" s="20"/>
      <c r="R69" s="20"/>
      <c r="S69" s="20"/>
      <c r="T69" s="20"/>
      <c r="U69" s="20"/>
      <c r="V69" s="20">
        <v>570912160</v>
      </c>
      <c r="W69" s="20">
        <v>579357395</v>
      </c>
      <c r="X69" s="20"/>
      <c r="Y69" s="19"/>
      <c r="Z69" s="22">
        <v>1158714789</v>
      </c>
    </row>
    <row r="70" spans="1:26" ht="13.5" hidden="1">
      <c r="A70" s="38" t="s">
        <v>102</v>
      </c>
      <c r="B70" s="18">
        <v>610305192</v>
      </c>
      <c r="C70" s="18"/>
      <c r="D70" s="19">
        <v>786660270</v>
      </c>
      <c r="E70" s="20">
        <v>786660270</v>
      </c>
      <c r="F70" s="20">
        <v>67590165</v>
      </c>
      <c r="G70" s="20">
        <v>59660104</v>
      </c>
      <c r="H70" s="20">
        <v>56559902</v>
      </c>
      <c r="I70" s="20">
        <v>183810171</v>
      </c>
      <c r="J70" s="20">
        <v>55010662</v>
      </c>
      <c r="K70" s="20">
        <v>51113858</v>
      </c>
      <c r="L70" s="20">
        <v>49941725</v>
      </c>
      <c r="M70" s="20">
        <v>156066245</v>
      </c>
      <c r="N70" s="20"/>
      <c r="O70" s="20"/>
      <c r="P70" s="20"/>
      <c r="Q70" s="20"/>
      <c r="R70" s="20"/>
      <c r="S70" s="20"/>
      <c r="T70" s="20"/>
      <c r="U70" s="20"/>
      <c r="V70" s="20">
        <v>339876416</v>
      </c>
      <c r="W70" s="20">
        <v>393330135</v>
      </c>
      <c r="X70" s="20"/>
      <c r="Y70" s="19"/>
      <c r="Z70" s="22">
        <v>786660270</v>
      </c>
    </row>
    <row r="71" spans="1:26" ht="13.5" hidden="1">
      <c r="A71" s="38" t="s">
        <v>103</v>
      </c>
      <c r="B71" s="18">
        <v>207715916</v>
      </c>
      <c r="C71" s="18"/>
      <c r="D71" s="19">
        <v>215379825</v>
      </c>
      <c r="E71" s="20">
        <v>215379825</v>
      </c>
      <c r="F71" s="20">
        <v>29126147</v>
      </c>
      <c r="G71" s="20">
        <v>28211868</v>
      </c>
      <c r="H71" s="20">
        <v>19995455</v>
      </c>
      <c r="I71" s="20">
        <v>77333470</v>
      </c>
      <c r="J71" s="20">
        <v>22124014</v>
      </c>
      <c r="K71" s="20">
        <v>23916011</v>
      </c>
      <c r="L71" s="20">
        <v>21879835</v>
      </c>
      <c r="M71" s="20">
        <v>67919860</v>
      </c>
      <c r="N71" s="20"/>
      <c r="O71" s="20"/>
      <c r="P71" s="20"/>
      <c r="Q71" s="20"/>
      <c r="R71" s="20"/>
      <c r="S71" s="20"/>
      <c r="T71" s="20"/>
      <c r="U71" s="20"/>
      <c r="V71" s="20">
        <v>145253330</v>
      </c>
      <c r="W71" s="20">
        <v>107689913</v>
      </c>
      <c r="X71" s="20"/>
      <c r="Y71" s="19"/>
      <c r="Z71" s="22">
        <v>215379825</v>
      </c>
    </row>
    <row r="72" spans="1:26" ht="13.5" hidden="1">
      <c r="A72" s="38" t="s">
        <v>104</v>
      </c>
      <c r="B72" s="18">
        <v>77355614</v>
      </c>
      <c r="C72" s="18"/>
      <c r="D72" s="19">
        <v>88809970</v>
      </c>
      <c r="E72" s="20">
        <v>88809970</v>
      </c>
      <c r="F72" s="20">
        <v>7027576</v>
      </c>
      <c r="G72" s="20">
        <v>14148846</v>
      </c>
      <c r="H72" s="20">
        <v>8516103</v>
      </c>
      <c r="I72" s="20">
        <v>29692525</v>
      </c>
      <c r="J72" s="20">
        <v>6411855</v>
      </c>
      <c r="K72" s="20">
        <v>9081179</v>
      </c>
      <c r="L72" s="20">
        <v>8989635</v>
      </c>
      <c r="M72" s="20">
        <v>24482669</v>
      </c>
      <c r="N72" s="20"/>
      <c r="O72" s="20"/>
      <c r="P72" s="20"/>
      <c r="Q72" s="20"/>
      <c r="R72" s="20"/>
      <c r="S72" s="20"/>
      <c r="T72" s="20"/>
      <c r="U72" s="20"/>
      <c r="V72" s="20">
        <v>54175194</v>
      </c>
      <c r="W72" s="20">
        <v>44404985</v>
      </c>
      <c r="X72" s="20"/>
      <c r="Y72" s="19"/>
      <c r="Z72" s="22">
        <v>88809970</v>
      </c>
    </row>
    <row r="73" spans="1:26" ht="13.5" hidden="1">
      <c r="A73" s="38" t="s">
        <v>105</v>
      </c>
      <c r="B73" s="18">
        <v>62941452</v>
      </c>
      <c r="C73" s="18"/>
      <c r="D73" s="19">
        <v>67632626</v>
      </c>
      <c r="E73" s="20">
        <v>67632626</v>
      </c>
      <c r="F73" s="20">
        <v>5316347</v>
      </c>
      <c r="G73" s="20">
        <v>5513564</v>
      </c>
      <c r="H73" s="20">
        <v>5026001</v>
      </c>
      <c r="I73" s="20">
        <v>15855912</v>
      </c>
      <c r="J73" s="20">
        <v>5735922</v>
      </c>
      <c r="K73" s="20">
        <v>4607760</v>
      </c>
      <c r="L73" s="20">
        <v>5234563</v>
      </c>
      <c r="M73" s="20">
        <v>15578245</v>
      </c>
      <c r="N73" s="20"/>
      <c r="O73" s="20"/>
      <c r="P73" s="20"/>
      <c r="Q73" s="20"/>
      <c r="R73" s="20"/>
      <c r="S73" s="20"/>
      <c r="T73" s="20"/>
      <c r="U73" s="20"/>
      <c r="V73" s="20">
        <v>31434157</v>
      </c>
      <c r="W73" s="20">
        <v>33816313</v>
      </c>
      <c r="X73" s="20"/>
      <c r="Y73" s="19"/>
      <c r="Z73" s="22">
        <v>67632626</v>
      </c>
    </row>
    <row r="74" spans="1:26" ht="13.5" hidden="1">
      <c r="A74" s="38" t="s">
        <v>106</v>
      </c>
      <c r="B74" s="18">
        <v>230825</v>
      </c>
      <c r="C74" s="18"/>
      <c r="D74" s="19">
        <v>232098</v>
      </c>
      <c r="E74" s="20">
        <v>232098</v>
      </c>
      <c r="F74" s="20">
        <v>29820</v>
      </c>
      <c r="G74" s="20">
        <v>33393</v>
      </c>
      <c r="H74" s="20">
        <v>34625</v>
      </c>
      <c r="I74" s="20">
        <v>97838</v>
      </c>
      <c r="J74" s="20">
        <v>52446</v>
      </c>
      <c r="K74" s="20">
        <v>329</v>
      </c>
      <c r="L74" s="20">
        <v>22450</v>
      </c>
      <c r="M74" s="20">
        <v>75225</v>
      </c>
      <c r="N74" s="20"/>
      <c r="O74" s="20"/>
      <c r="P74" s="20"/>
      <c r="Q74" s="20"/>
      <c r="R74" s="20"/>
      <c r="S74" s="20"/>
      <c r="T74" s="20"/>
      <c r="U74" s="20"/>
      <c r="V74" s="20">
        <v>173063</v>
      </c>
      <c r="W74" s="20">
        <v>116049</v>
      </c>
      <c r="X74" s="20"/>
      <c r="Y74" s="19"/>
      <c r="Z74" s="22">
        <v>232098</v>
      </c>
    </row>
    <row r="75" spans="1:26" ht="13.5" hidden="1">
      <c r="A75" s="39" t="s">
        <v>107</v>
      </c>
      <c r="B75" s="27">
        <v>36882026</v>
      </c>
      <c r="C75" s="27"/>
      <c r="D75" s="28">
        <v>36854863</v>
      </c>
      <c r="E75" s="29">
        <v>36854863</v>
      </c>
      <c r="F75" s="29">
        <v>3320319</v>
      </c>
      <c r="G75" s="29">
        <v>3466841</v>
      </c>
      <c r="H75" s="29">
        <v>3850392</v>
      </c>
      <c r="I75" s="29">
        <v>10637552</v>
      </c>
      <c r="J75" s="29">
        <v>4029386</v>
      </c>
      <c r="K75" s="29">
        <v>4165818</v>
      </c>
      <c r="L75" s="29">
        <v>4301741</v>
      </c>
      <c r="M75" s="29">
        <v>12496945</v>
      </c>
      <c r="N75" s="29"/>
      <c r="O75" s="29"/>
      <c r="P75" s="29"/>
      <c r="Q75" s="29"/>
      <c r="R75" s="29"/>
      <c r="S75" s="29"/>
      <c r="T75" s="29"/>
      <c r="U75" s="29"/>
      <c r="V75" s="29">
        <v>23134497</v>
      </c>
      <c r="W75" s="29">
        <v>18427432</v>
      </c>
      <c r="X75" s="29"/>
      <c r="Y75" s="28"/>
      <c r="Z75" s="30">
        <v>36854863</v>
      </c>
    </row>
    <row r="76" spans="1:26" ht="13.5" hidden="1">
      <c r="A76" s="41" t="s">
        <v>109</v>
      </c>
      <c r="B76" s="31">
        <v>995274494</v>
      </c>
      <c r="C76" s="31"/>
      <c r="D76" s="32">
        <v>1469343096</v>
      </c>
      <c r="E76" s="33">
        <v>1469343096</v>
      </c>
      <c r="F76" s="33">
        <v>136828452</v>
      </c>
      <c r="G76" s="33">
        <v>135544769</v>
      </c>
      <c r="H76" s="33">
        <v>118783148</v>
      </c>
      <c r="I76" s="33">
        <v>391156369</v>
      </c>
      <c r="J76" s="33">
        <v>117511904</v>
      </c>
      <c r="K76" s="33">
        <v>118092492</v>
      </c>
      <c r="L76" s="33">
        <v>115347592</v>
      </c>
      <c r="M76" s="33">
        <v>350951988</v>
      </c>
      <c r="N76" s="33"/>
      <c r="O76" s="33"/>
      <c r="P76" s="33"/>
      <c r="Q76" s="33"/>
      <c r="R76" s="33"/>
      <c r="S76" s="33"/>
      <c r="T76" s="33"/>
      <c r="U76" s="33"/>
      <c r="V76" s="33">
        <v>742108357</v>
      </c>
      <c r="W76" s="33">
        <v>734671548</v>
      </c>
      <c r="X76" s="33"/>
      <c r="Y76" s="32"/>
      <c r="Z76" s="34">
        <v>1469343096</v>
      </c>
    </row>
    <row r="77" spans="1:26" ht="13.5" hidden="1">
      <c r="A77" s="36" t="s">
        <v>31</v>
      </c>
      <c r="B77" s="18">
        <v>189495097</v>
      </c>
      <c r="C77" s="18"/>
      <c r="D77" s="19">
        <v>255623868</v>
      </c>
      <c r="E77" s="20">
        <v>255623868</v>
      </c>
      <c r="F77" s="20">
        <v>23121738</v>
      </c>
      <c r="G77" s="20">
        <v>23017768</v>
      </c>
      <c r="H77" s="20">
        <v>23087227</v>
      </c>
      <c r="I77" s="20">
        <v>69226733</v>
      </c>
      <c r="J77" s="20">
        <v>23074060</v>
      </c>
      <c r="K77" s="20">
        <v>22613786</v>
      </c>
      <c r="L77" s="20">
        <v>23143079</v>
      </c>
      <c r="M77" s="20">
        <v>68830925</v>
      </c>
      <c r="N77" s="20"/>
      <c r="O77" s="20"/>
      <c r="P77" s="20"/>
      <c r="Q77" s="20"/>
      <c r="R77" s="20"/>
      <c r="S77" s="20"/>
      <c r="T77" s="20"/>
      <c r="U77" s="20"/>
      <c r="V77" s="20">
        <v>138057658</v>
      </c>
      <c r="W77" s="20">
        <v>127811934</v>
      </c>
      <c r="X77" s="20"/>
      <c r="Y77" s="19"/>
      <c r="Z77" s="22">
        <v>255623868</v>
      </c>
    </row>
    <row r="78" spans="1:26" ht="13.5" hidden="1">
      <c r="A78" s="37" t="s">
        <v>32</v>
      </c>
      <c r="B78" s="18">
        <v>777524077</v>
      </c>
      <c r="C78" s="18"/>
      <c r="D78" s="19">
        <v>1176878868</v>
      </c>
      <c r="E78" s="20">
        <v>1176878868</v>
      </c>
      <c r="F78" s="20">
        <v>110387175</v>
      </c>
      <c r="G78" s="20">
        <v>109012421</v>
      </c>
      <c r="H78" s="20">
        <v>91797289</v>
      </c>
      <c r="I78" s="20">
        <v>311196885</v>
      </c>
      <c r="J78" s="20">
        <v>90363092</v>
      </c>
      <c r="K78" s="20">
        <v>91235151</v>
      </c>
      <c r="L78" s="20">
        <v>87841385</v>
      </c>
      <c r="M78" s="20">
        <v>269439628</v>
      </c>
      <c r="N78" s="20"/>
      <c r="O78" s="20"/>
      <c r="P78" s="20"/>
      <c r="Q78" s="20"/>
      <c r="R78" s="20"/>
      <c r="S78" s="20"/>
      <c r="T78" s="20"/>
      <c r="U78" s="20"/>
      <c r="V78" s="20">
        <v>580636513</v>
      </c>
      <c r="W78" s="20">
        <v>588439434</v>
      </c>
      <c r="X78" s="20"/>
      <c r="Y78" s="19"/>
      <c r="Z78" s="22">
        <v>1176878868</v>
      </c>
    </row>
    <row r="79" spans="1:26" ht="13.5" hidden="1">
      <c r="A79" s="38" t="s">
        <v>102</v>
      </c>
      <c r="B79" s="18">
        <v>495309654</v>
      </c>
      <c r="C79" s="18"/>
      <c r="D79" s="19">
        <v>803581188</v>
      </c>
      <c r="E79" s="20">
        <v>803581188</v>
      </c>
      <c r="F79" s="20">
        <v>68811723</v>
      </c>
      <c r="G79" s="20">
        <v>61029645</v>
      </c>
      <c r="H79" s="20">
        <v>58139914</v>
      </c>
      <c r="I79" s="20">
        <v>187981282</v>
      </c>
      <c r="J79" s="20">
        <v>55867286</v>
      </c>
      <c r="K79" s="20">
        <v>53489193</v>
      </c>
      <c r="L79" s="20">
        <v>51646649</v>
      </c>
      <c r="M79" s="20">
        <v>161003128</v>
      </c>
      <c r="N79" s="20"/>
      <c r="O79" s="20"/>
      <c r="P79" s="20"/>
      <c r="Q79" s="20"/>
      <c r="R79" s="20"/>
      <c r="S79" s="20"/>
      <c r="T79" s="20"/>
      <c r="U79" s="20"/>
      <c r="V79" s="20">
        <v>348984410</v>
      </c>
      <c r="W79" s="20">
        <v>401790594</v>
      </c>
      <c r="X79" s="20"/>
      <c r="Y79" s="19"/>
      <c r="Z79" s="22">
        <v>803581188</v>
      </c>
    </row>
    <row r="80" spans="1:26" ht="13.5" hidden="1">
      <c r="A80" s="38" t="s">
        <v>103</v>
      </c>
      <c r="B80" s="18">
        <v>166415097</v>
      </c>
      <c r="C80" s="18"/>
      <c r="D80" s="19">
        <v>215606400</v>
      </c>
      <c r="E80" s="20">
        <v>215606400</v>
      </c>
      <c r="F80" s="20">
        <v>29162137</v>
      </c>
      <c r="G80" s="20">
        <v>28258406</v>
      </c>
      <c r="H80" s="20">
        <v>20055737</v>
      </c>
      <c r="I80" s="20">
        <v>77476280</v>
      </c>
      <c r="J80" s="20">
        <v>22261441</v>
      </c>
      <c r="K80" s="20">
        <v>23982932</v>
      </c>
      <c r="L80" s="20">
        <v>21931426</v>
      </c>
      <c r="M80" s="20">
        <v>68175799</v>
      </c>
      <c r="N80" s="20"/>
      <c r="O80" s="20"/>
      <c r="P80" s="20"/>
      <c r="Q80" s="20"/>
      <c r="R80" s="20"/>
      <c r="S80" s="20"/>
      <c r="T80" s="20"/>
      <c r="U80" s="20"/>
      <c r="V80" s="20">
        <v>145652079</v>
      </c>
      <c r="W80" s="20">
        <v>107803200</v>
      </c>
      <c r="X80" s="20"/>
      <c r="Y80" s="19"/>
      <c r="Z80" s="22">
        <v>215606400</v>
      </c>
    </row>
    <row r="81" spans="1:26" ht="13.5" hidden="1">
      <c r="A81" s="38" t="s">
        <v>104</v>
      </c>
      <c r="B81" s="18">
        <v>62158961</v>
      </c>
      <c r="C81" s="18"/>
      <c r="D81" s="19">
        <v>89834712</v>
      </c>
      <c r="E81" s="20">
        <v>89834712</v>
      </c>
      <c r="F81" s="20">
        <v>7075210</v>
      </c>
      <c r="G81" s="20">
        <v>14193417</v>
      </c>
      <c r="H81" s="20">
        <v>8558949</v>
      </c>
      <c r="I81" s="20">
        <v>29827576</v>
      </c>
      <c r="J81" s="20">
        <v>6484110</v>
      </c>
      <c r="K81" s="20">
        <v>9140592</v>
      </c>
      <c r="L81" s="20">
        <v>9015198</v>
      </c>
      <c r="M81" s="20">
        <v>24639900</v>
      </c>
      <c r="N81" s="20"/>
      <c r="O81" s="20"/>
      <c r="P81" s="20"/>
      <c r="Q81" s="20"/>
      <c r="R81" s="20"/>
      <c r="S81" s="20"/>
      <c r="T81" s="20"/>
      <c r="U81" s="20"/>
      <c r="V81" s="20">
        <v>54467476</v>
      </c>
      <c r="W81" s="20">
        <v>44917356</v>
      </c>
      <c r="X81" s="20"/>
      <c r="Y81" s="19"/>
      <c r="Z81" s="22">
        <v>89834712</v>
      </c>
    </row>
    <row r="82" spans="1:26" ht="13.5" hidden="1">
      <c r="A82" s="38" t="s">
        <v>105</v>
      </c>
      <c r="B82" s="18">
        <v>50503455</v>
      </c>
      <c r="C82" s="18"/>
      <c r="D82" s="19">
        <v>67856568</v>
      </c>
      <c r="E82" s="20">
        <v>67856568</v>
      </c>
      <c r="F82" s="20">
        <v>5338105</v>
      </c>
      <c r="G82" s="20">
        <v>5530953</v>
      </c>
      <c r="H82" s="20">
        <v>5042689</v>
      </c>
      <c r="I82" s="20">
        <v>15911747</v>
      </c>
      <c r="J82" s="20">
        <v>5750255</v>
      </c>
      <c r="K82" s="20">
        <v>4622434</v>
      </c>
      <c r="L82" s="20">
        <v>5248112</v>
      </c>
      <c r="M82" s="20">
        <v>15620801</v>
      </c>
      <c r="N82" s="20"/>
      <c r="O82" s="20"/>
      <c r="P82" s="20"/>
      <c r="Q82" s="20"/>
      <c r="R82" s="20"/>
      <c r="S82" s="20"/>
      <c r="T82" s="20"/>
      <c r="U82" s="20"/>
      <c r="V82" s="20">
        <v>31532548</v>
      </c>
      <c r="W82" s="20">
        <v>33928284</v>
      </c>
      <c r="X82" s="20"/>
      <c r="Y82" s="19"/>
      <c r="Z82" s="22">
        <v>67856568</v>
      </c>
    </row>
    <row r="83" spans="1:26" ht="13.5" hidden="1">
      <c r="A83" s="38" t="s">
        <v>106</v>
      </c>
      <c r="B83" s="18">
        <v>3136910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28255320</v>
      </c>
      <c r="C84" s="27"/>
      <c r="D84" s="28">
        <v>36840360</v>
      </c>
      <c r="E84" s="29">
        <v>36840360</v>
      </c>
      <c r="F84" s="29">
        <v>3319539</v>
      </c>
      <c r="G84" s="29">
        <v>3514580</v>
      </c>
      <c r="H84" s="29">
        <v>3898632</v>
      </c>
      <c r="I84" s="29">
        <v>10732751</v>
      </c>
      <c r="J84" s="29">
        <v>4074752</v>
      </c>
      <c r="K84" s="29">
        <v>4243555</v>
      </c>
      <c r="L84" s="29">
        <v>4363128</v>
      </c>
      <c r="M84" s="29">
        <v>12681435</v>
      </c>
      <c r="N84" s="29"/>
      <c r="O84" s="29"/>
      <c r="P84" s="29"/>
      <c r="Q84" s="29"/>
      <c r="R84" s="29"/>
      <c r="S84" s="29"/>
      <c r="T84" s="29"/>
      <c r="U84" s="29"/>
      <c r="V84" s="29">
        <v>23414186</v>
      </c>
      <c r="W84" s="29">
        <v>18420180</v>
      </c>
      <c r="X84" s="29"/>
      <c r="Y84" s="28"/>
      <c r="Z84" s="30">
        <v>36840360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230303644</v>
      </c>
      <c r="C5" s="18">
        <v>0</v>
      </c>
      <c r="D5" s="58">
        <v>257316829</v>
      </c>
      <c r="E5" s="59">
        <v>257316829</v>
      </c>
      <c r="F5" s="59">
        <v>21952843</v>
      </c>
      <c r="G5" s="59">
        <v>21939972</v>
      </c>
      <c r="H5" s="59">
        <v>21947192</v>
      </c>
      <c r="I5" s="59">
        <v>65840007</v>
      </c>
      <c r="J5" s="59">
        <v>22007535</v>
      </c>
      <c r="K5" s="59">
        <v>22017260</v>
      </c>
      <c r="L5" s="59">
        <v>22222812</v>
      </c>
      <c r="M5" s="59">
        <v>66247607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132087614</v>
      </c>
      <c r="W5" s="59">
        <v>128658415</v>
      </c>
      <c r="X5" s="59">
        <v>3429199</v>
      </c>
      <c r="Y5" s="60">
        <v>2.67</v>
      </c>
      <c r="Z5" s="61">
        <v>257316829</v>
      </c>
    </row>
    <row r="6" spans="1:26" ht="13.5">
      <c r="A6" s="57" t="s">
        <v>32</v>
      </c>
      <c r="B6" s="18">
        <v>555194862</v>
      </c>
      <c r="C6" s="18">
        <v>0</v>
      </c>
      <c r="D6" s="58">
        <v>634591915</v>
      </c>
      <c r="E6" s="59">
        <v>634591915</v>
      </c>
      <c r="F6" s="59">
        <v>49205544</v>
      </c>
      <c r="G6" s="59">
        <v>57623230</v>
      </c>
      <c r="H6" s="59">
        <v>56786421</v>
      </c>
      <c r="I6" s="59">
        <v>163615195</v>
      </c>
      <c r="J6" s="59">
        <v>48612344</v>
      </c>
      <c r="K6" s="59">
        <v>47511770</v>
      </c>
      <c r="L6" s="59">
        <v>45108686</v>
      </c>
      <c r="M6" s="59">
        <v>141232800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304847995</v>
      </c>
      <c r="W6" s="59">
        <v>317295958</v>
      </c>
      <c r="X6" s="59">
        <v>-12447963</v>
      </c>
      <c r="Y6" s="60">
        <v>-3.92</v>
      </c>
      <c r="Z6" s="61">
        <v>634591915</v>
      </c>
    </row>
    <row r="7" spans="1:26" ht="13.5">
      <c r="A7" s="57" t="s">
        <v>33</v>
      </c>
      <c r="B7" s="18">
        <v>20894052</v>
      </c>
      <c r="C7" s="18">
        <v>0</v>
      </c>
      <c r="D7" s="58">
        <v>23327500</v>
      </c>
      <c r="E7" s="59">
        <v>23327500</v>
      </c>
      <c r="F7" s="59">
        <v>64</v>
      </c>
      <c r="G7" s="59">
        <v>1079540</v>
      </c>
      <c r="H7" s="59">
        <v>1059978</v>
      </c>
      <c r="I7" s="59">
        <v>2139582</v>
      </c>
      <c r="J7" s="59">
        <v>1832853</v>
      </c>
      <c r="K7" s="59">
        <v>2178126</v>
      </c>
      <c r="L7" s="59">
        <v>3028944</v>
      </c>
      <c r="M7" s="59">
        <v>7039923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9179505</v>
      </c>
      <c r="W7" s="59">
        <v>11663750</v>
      </c>
      <c r="X7" s="59">
        <v>-2484245</v>
      </c>
      <c r="Y7" s="60">
        <v>-21.3</v>
      </c>
      <c r="Z7" s="61">
        <v>23327500</v>
      </c>
    </row>
    <row r="8" spans="1:26" ht="13.5">
      <c r="A8" s="57" t="s">
        <v>34</v>
      </c>
      <c r="B8" s="18">
        <v>91380081</v>
      </c>
      <c r="C8" s="18">
        <v>0</v>
      </c>
      <c r="D8" s="58">
        <v>100259190</v>
      </c>
      <c r="E8" s="59">
        <v>125959190</v>
      </c>
      <c r="F8" s="59">
        <v>38994000</v>
      </c>
      <c r="G8" s="59">
        <v>1486597</v>
      </c>
      <c r="H8" s="59">
        <v>0</v>
      </c>
      <c r="I8" s="59">
        <v>40480597</v>
      </c>
      <c r="J8" s="59">
        <v>0</v>
      </c>
      <c r="K8" s="59">
        <v>13320948</v>
      </c>
      <c r="L8" s="59">
        <v>28403000</v>
      </c>
      <c r="M8" s="59">
        <v>41723948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82204545</v>
      </c>
      <c r="W8" s="59">
        <v>62979595</v>
      </c>
      <c r="X8" s="59">
        <v>19224950</v>
      </c>
      <c r="Y8" s="60">
        <v>30.53</v>
      </c>
      <c r="Z8" s="61">
        <v>125959190</v>
      </c>
    </row>
    <row r="9" spans="1:26" ht="13.5">
      <c r="A9" s="57" t="s">
        <v>35</v>
      </c>
      <c r="B9" s="18">
        <v>107463648</v>
      </c>
      <c r="C9" s="18">
        <v>0</v>
      </c>
      <c r="D9" s="58">
        <v>125640554</v>
      </c>
      <c r="E9" s="59">
        <v>125640554</v>
      </c>
      <c r="F9" s="59">
        <v>5550566</v>
      </c>
      <c r="G9" s="59">
        <v>7190711</v>
      </c>
      <c r="H9" s="59">
        <v>7770395</v>
      </c>
      <c r="I9" s="59">
        <v>20511672</v>
      </c>
      <c r="J9" s="59">
        <v>6718241</v>
      </c>
      <c r="K9" s="59">
        <v>6982279</v>
      </c>
      <c r="L9" s="59">
        <v>9451661</v>
      </c>
      <c r="M9" s="59">
        <v>23152181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43663853</v>
      </c>
      <c r="W9" s="59">
        <v>62820277</v>
      </c>
      <c r="X9" s="59">
        <v>-19156424</v>
      </c>
      <c r="Y9" s="60">
        <v>-30.49</v>
      </c>
      <c r="Z9" s="61">
        <v>125640554</v>
      </c>
    </row>
    <row r="10" spans="1:26" ht="25.5">
      <c r="A10" s="62" t="s">
        <v>94</v>
      </c>
      <c r="B10" s="63">
        <f>SUM(B5:B9)</f>
        <v>1005236287</v>
      </c>
      <c r="C10" s="63">
        <f>SUM(C5:C9)</f>
        <v>0</v>
      </c>
      <c r="D10" s="64">
        <f aca="true" t="shared" si="0" ref="D10:Z10">SUM(D5:D9)</f>
        <v>1141135988</v>
      </c>
      <c r="E10" s="65">
        <f t="shared" si="0"/>
        <v>1166835988</v>
      </c>
      <c r="F10" s="65">
        <f t="shared" si="0"/>
        <v>115703017</v>
      </c>
      <c r="G10" s="65">
        <f t="shared" si="0"/>
        <v>89320050</v>
      </c>
      <c r="H10" s="65">
        <f t="shared" si="0"/>
        <v>87563986</v>
      </c>
      <c r="I10" s="65">
        <f t="shared" si="0"/>
        <v>292587053</v>
      </c>
      <c r="J10" s="65">
        <f t="shared" si="0"/>
        <v>79170973</v>
      </c>
      <c r="K10" s="65">
        <f t="shared" si="0"/>
        <v>92010383</v>
      </c>
      <c r="L10" s="65">
        <f t="shared" si="0"/>
        <v>108215103</v>
      </c>
      <c r="M10" s="65">
        <f t="shared" si="0"/>
        <v>279396459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571983512</v>
      </c>
      <c r="W10" s="65">
        <f t="shared" si="0"/>
        <v>583417995</v>
      </c>
      <c r="X10" s="65">
        <f t="shared" si="0"/>
        <v>-11434483</v>
      </c>
      <c r="Y10" s="66">
        <f>+IF(W10&lt;&gt;0,(X10/W10)*100,0)</f>
        <v>-1.9599126351939147</v>
      </c>
      <c r="Z10" s="67">
        <f t="shared" si="0"/>
        <v>1166835988</v>
      </c>
    </row>
    <row r="11" spans="1:26" ht="13.5">
      <c r="A11" s="57" t="s">
        <v>36</v>
      </c>
      <c r="B11" s="18">
        <v>289071173</v>
      </c>
      <c r="C11" s="18">
        <v>0</v>
      </c>
      <c r="D11" s="58">
        <v>326628544</v>
      </c>
      <c r="E11" s="59">
        <v>326628544</v>
      </c>
      <c r="F11" s="59">
        <v>25555633</v>
      </c>
      <c r="G11" s="59">
        <v>23557294</v>
      </c>
      <c r="H11" s="59">
        <v>23997792</v>
      </c>
      <c r="I11" s="59">
        <v>73110719</v>
      </c>
      <c r="J11" s="59">
        <v>24366969</v>
      </c>
      <c r="K11" s="59">
        <v>24495069</v>
      </c>
      <c r="L11" s="59">
        <v>28939370</v>
      </c>
      <c r="M11" s="59">
        <v>77801408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150912127</v>
      </c>
      <c r="W11" s="59">
        <v>163314272</v>
      </c>
      <c r="X11" s="59">
        <v>-12402145</v>
      </c>
      <c r="Y11" s="60">
        <v>-7.59</v>
      </c>
      <c r="Z11" s="61">
        <v>326628544</v>
      </c>
    </row>
    <row r="12" spans="1:26" ht="13.5">
      <c r="A12" s="57" t="s">
        <v>37</v>
      </c>
      <c r="B12" s="18">
        <v>15502253</v>
      </c>
      <c r="C12" s="18">
        <v>0</v>
      </c>
      <c r="D12" s="58">
        <v>16259105</v>
      </c>
      <c r="E12" s="59">
        <v>16259105</v>
      </c>
      <c r="F12" s="59">
        <v>1286560</v>
      </c>
      <c r="G12" s="59">
        <v>1311810</v>
      </c>
      <c r="H12" s="59">
        <v>1290583</v>
      </c>
      <c r="I12" s="59">
        <v>3888953</v>
      </c>
      <c r="J12" s="59">
        <v>1302296</v>
      </c>
      <c r="K12" s="59">
        <v>1280416</v>
      </c>
      <c r="L12" s="59">
        <v>1290054</v>
      </c>
      <c r="M12" s="59">
        <v>3872766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7761719</v>
      </c>
      <c r="W12" s="59">
        <v>8129553</v>
      </c>
      <c r="X12" s="59">
        <v>-367834</v>
      </c>
      <c r="Y12" s="60">
        <v>-4.52</v>
      </c>
      <c r="Z12" s="61">
        <v>16259105</v>
      </c>
    </row>
    <row r="13" spans="1:26" ht="13.5">
      <c r="A13" s="57" t="s">
        <v>95</v>
      </c>
      <c r="B13" s="18">
        <v>152322236</v>
      </c>
      <c r="C13" s="18">
        <v>0</v>
      </c>
      <c r="D13" s="58">
        <v>182792886</v>
      </c>
      <c r="E13" s="59">
        <v>182792886</v>
      </c>
      <c r="F13" s="59">
        <v>15232744</v>
      </c>
      <c r="G13" s="59">
        <v>15232744</v>
      </c>
      <c r="H13" s="59">
        <v>15232744</v>
      </c>
      <c r="I13" s="59">
        <v>45698232</v>
      </c>
      <c r="J13" s="59">
        <v>15232744</v>
      </c>
      <c r="K13" s="59">
        <v>15232744</v>
      </c>
      <c r="L13" s="59">
        <v>15232744</v>
      </c>
      <c r="M13" s="59">
        <v>45698232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91396464</v>
      </c>
      <c r="W13" s="59">
        <v>91396443</v>
      </c>
      <c r="X13" s="59">
        <v>21</v>
      </c>
      <c r="Y13" s="60">
        <v>0</v>
      </c>
      <c r="Z13" s="61">
        <v>182792886</v>
      </c>
    </row>
    <row r="14" spans="1:26" ht="13.5">
      <c r="A14" s="57" t="s">
        <v>38</v>
      </c>
      <c r="B14" s="18">
        <v>12170010</v>
      </c>
      <c r="C14" s="18">
        <v>0</v>
      </c>
      <c r="D14" s="58">
        <v>27221013</v>
      </c>
      <c r="E14" s="59">
        <v>27221013</v>
      </c>
      <c r="F14" s="59">
        <v>0</v>
      </c>
      <c r="G14" s="59">
        <v>536043</v>
      </c>
      <c r="H14" s="59">
        <v>0</v>
      </c>
      <c r="I14" s="59">
        <v>536043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536043</v>
      </c>
      <c r="W14" s="59">
        <v>13610507</v>
      </c>
      <c r="X14" s="59">
        <v>-13074464</v>
      </c>
      <c r="Y14" s="60">
        <v>-96.06</v>
      </c>
      <c r="Z14" s="61">
        <v>27221013</v>
      </c>
    </row>
    <row r="15" spans="1:26" ht="13.5">
      <c r="A15" s="57" t="s">
        <v>39</v>
      </c>
      <c r="B15" s="18">
        <v>288735083</v>
      </c>
      <c r="C15" s="18">
        <v>0</v>
      </c>
      <c r="D15" s="58">
        <v>327702771</v>
      </c>
      <c r="E15" s="59">
        <v>327702771</v>
      </c>
      <c r="F15" s="59">
        <v>504557</v>
      </c>
      <c r="G15" s="59">
        <v>36313678</v>
      </c>
      <c r="H15" s="59">
        <v>37629045</v>
      </c>
      <c r="I15" s="59">
        <v>74447280</v>
      </c>
      <c r="J15" s="59">
        <v>22652451</v>
      </c>
      <c r="K15" s="59">
        <v>20818449</v>
      </c>
      <c r="L15" s="59">
        <v>19779023</v>
      </c>
      <c r="M15" s="59">
        <v>63249923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137697203</v>
      </c>
      <c r="W15" s="59">
        <v>163851386</v>
      </c>
      <c r="X15" s="59">
        <v>-26154183</v>
      </c>
      <c r="Y15" s="60">
        <v>-15.96</v>
      </c>
      <c r="Z15" s="61">
        <v>327702771</v>
      </c>
    </row>
    <row r="16" spans="1:26" ht="13.5">
      <c r="A16" s="68" t="s">
        <v>40</v>
      </c>
      <c r="B16" s="18">
        <v>49878154</v>
      </c>
      <c r="C16" s="18">
        <v>0</v>
      </c>
      <c r="D16" s="58">
        <v>56348073</v>
      </c>
      <c r="E16" s="59">
        <v>56348073</v>
      </c>
      <c r="F16" s="59">
        <v>4578238</v>
      </c>
      <c r="G16" s="59">
        <v>4637059</v>
      </c>
      <c r="H16" s="59">
        <v>4758821</v>
      </c>
      <c r="I16" s="59">
        <v>13974118</v>
      </c>
      <c r="J16" s="59">
        <v>4754810</v>
      </c>
      <c r="K16" s="59">
        <v>4475055</v>
      </c>
      <c r="L16" s="59">
        <v>4665981</v>
      </c>
      <c r="M16" s="59">
        <v>13895846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27869964</v>
      </c>
      <c r="W16" s="59">
        <v>28174037</v>
      </c>
      <c r="X16" s="59">
        <v>-304073</v>
      </c>
      <c r="Y16" s="60">
        <v>-1.08</v>
      </c>
      <c r="Z16" s="61">
        <v>56348073</v>
      </c>
    </row>
    <row r="17" spans="1:26" ht="13.5">
      <c r="A17" s="57" t="s">
        <v>41</v>
      </c>
      <c r="B17" s="18">
        <v>241247569</v>
      </c>
      <c r="C17" s="18">
        <v>0</v>
      </c>
      <c r="D17" s="58">
        <v>273520147</v>
      </c>
      <c r="E17" s="59">
        <v>299220147</v>
      </c>
      <c r="F17" s="59">
        <v>15405752</v>
      </c>
      <c r="G17" s="59">
        <v>33352072</v>
      </c>
      <c r="H17" s="59">
        <v>16270264</v>
      </c>
      <c r="I17" s="59">
        <v>65028088</v>
      </c>
      <c r="J17" s="59">
        <v>21042375</v>
      </c>
      <c r="K17" s="59">
        <v>17728293</v>
      </c>
      <c r="L17" s="59">
        <v>18911367</v>
      </c>
      <c r="M17" s="59">
        <v>57682035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122710123</v>
      </c>
      <c r="W17" s="59">
        <v>149610074</v>
      </c>
      <c r="X17" s="59">
        <v>-26899951</v>
      </c>
      <c r="Y17" s="60">
        <v>-17.98</v>
      </c>
      <c r="Z17" s="61">
        <v>299220147</v>
      </c>
    </row>
    <row r="18" spans="1:26" ht="13.5">
      <c r="A18" s="69" t="s">
        <v>42</v>
      </c>
      <c r="B18" s="70">
        <f>SUM(B11:B17)</f>
        <v>1048926478</v>
      </c>
      <c r="C18" s="70">
        <f>SUM(C11:C17)</f>
        <v>0</v>
      </c>
      <c r="D18" s="71">
        <f aca="true" t="shared" si="1" ref="D18:Z18">SUM(D11:D17)</f>
        <v>1210472539</v>
      </c>
      <c r="E18" s="72">
        <f t="shared" si="1"/>
        <v>1236172539</v>
      </c>
      <c r="F18" s="72">
        <f t="shared" si="1"/>
        <v>62563484</v>
      </c>
      <c r="G18" s="72">
        <f t="shared" si="1"/>
        <v>114940700</v>
      </c>
      <c r="H18" s="72">
        <f t="shared" si="1"/>
        <v>99179249</v>
      </c>
      <c r="I18" s="72">
        <f t="shared" si="1"/>
        <v>276683433</v>
      </c>
      <c r="J18" s="72">
        <f t="shared" si="1"/>
        <v>89351645</v>
      </c>
      <c r="K18" s="72">
        <f t="shared" si="1"/>
        <v>84030026</v>
      </c>
      <c r="L18" s="72">
        <f t="shared" si="1"/>
        <v>88818539</v>
      </c>
      <c r="M18" s="72">
        <f t="shared" si="1"/>
        <v>262200210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538883643</v>
      </c>
      <c r="W18" s="72">
        <f t="shared" si="1"/>
        <v>618086272</v>
      </c>
      <c r="X18" s="72">
        <f t="shared" si="1"/>
        <v>-79202629</v>
      </c>
      <c r="Y18" s="66">
        <f>+IF(W18&lt;&gt;0,(X18/W18)*100,0)</f>
        <v>-12.814170543493319</v>
      </c>
      <c r="Z18" s="73">
        <f t="shared" si="1"/>
        <v>1236172539</v>
      </c>
    </row>
    <row r="19" spans="1:26" ht="13.5">
      <c r="A19" s="69" t="s">
        <v>43</v>
      </c>
      <c r="B19" s="74">
        <f>+B10-B18</f>
        <v>-43690191</v>
      </c>
      <c r="C19" s="74">
        <f>+C10-C18</f>
        <v>0</v>
      </c>
      <c r="D19" s="75">
        <f aca="true" t="shared" si="2" ref="D19:Z19">+D10-D18</f>
        <v>-69336551</v>
      </c>
      <c r="E19" s="76">
        <f t="shared" si="2"/>
        <v>-69336551</v>
      </c>
      <c r="F19" s="76">
        <f t="shared" si="2"/>
        <v>53139533</v>
      </c>
      <c r="G19" s="76">
        <f t="shared" si="2"/>
        <v>-25620650</v>
      </c>
      <c r="H19" s="76">
        <f t="shared" si="2"/>
        <v>-11615263</v>
      </c>
      <c r="I19" s="76">
        <f t="shared" si="2"/>
        <v>15903620</v>
      </c>
      <c r="J19" s="76">
        <f t="shared" si="2"/>
        <v>-10180672</v>
      </c>
      <c r="K19" s="76">
        <f t="shared" si="2"/>
        <v>7980357</v>
      </c>
      <c r="L19" s="76">
        <f t="shared" si="2"/>
        <v>19396564</v>
      </c>
      <c r="M19" s="76">
        <f t="shared" si="2"/>
        <v>17196249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33099869</v>
      </c>
      <c r="W19" s="76">
        <f>IF(E10=E18,0,W10-W18)</f>
        <v>-34668277</v>
      </c>
      <c r="X19" s="76">
        <f t="shared" si="2"/>
        <v>67768146</v>
      </c>
      <c r="Y19" s="77">
        <f>+IF(W19&lt;&gt;0,(X19/W19)*100,0)</f>
        <v>-195.4759563043759</v>
      </c>
      <c r="Z19" s="78">
        <f t="shared" si="2"/>
        <v>-69336551</v>
      </c>
    </row>
    <row r="20" spans="1:26" ht="13.5">
      <c r="A20" s="57" t="s">
        <v>44</v>
      </c>
      <c r="B20" s="18">
        <v>77855148</v>
      </c>
      <c r="C20" s="18">
        <v>0</v>
      </c>
      <c r="D20" s="58">
        <v>56725760</v>
      </c>
      <c r="E20" s="59">
        <v>92448264</v>
      </c>
      <c r="F20" s="59">
        <v>2534000</v>
      </c>
      <c r="G20" s="59">
        <v>4577403</v>
      </c>
      <c r="H20" s="59">
        <v>3383700</v>
      </c>
      <c r="I20" s="59">
        <v>10495103</v>
      </c>
      <c r="J20" s="59">
        <v>2000000</v>
      </c>
      <c r="K20" s="59">
        <v>22291052</v>
      </c>
      <c r="L20" s="59">
        <v>0</v>
      </c>
      <c r="M20" s="59">
        <v>24291052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34786155</v>
      </c>
      <c r="W20" s="59">
        <v>46224132</v>
      </c>
      <c r="X20" s="59">
        <v>-11437977</v>
      </c>
      <c r="Y20" s="60">
        <v>-24.74</v>
      </c>
      <c r="Z20" s="61">
        <v>92448264</v>
      </c>
    </row>
    <row r="21" spans="1:26" ht="13.5">
      <c r="A21" s="57" t="s">
        <v>96</v>
      </c>
      <c r="B21" s="79">
        <v>0</v>
      </c>
      <c r="C21" s="79">
        <v>0</v>
      </c>
      <c r="D21" s="80">
        <v>-32273040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34164957</v>
      </c>
      <c r="C22" s="85">
        <f>SUM(C19:C21)</f>
        <v>0</v>
      </c>
      <c r="D22" s="86">
        <f aca="true" t="shared" si="3" ref="D22:Z22">SUM(D19:D21)</f>
        <v>-44883831</v>
      </c>
      <c r="E22" s="87">
        <f t="shared" si="3"/>
        <v>23111713</v>
      </c>
      <c r="F22" s="87">
        <f t="shared" si="3"/>
        <v>55673533</v>
      </c>
      <c r="G22" s="87">
        <f t="shared" si="3"/>
        <v>-21043247</v>
      </c>
      <c r="H22" s="87">
        <f t="shared" si="3"/>
        <v>-8231563</v>
      </c>
      <c r="I22" s="87">
        <f t="shared" si="3"/>
        <v>26398723</v>
      </c>
      <c r="J22" s="87">
        <f t="shared" si="3"/>
        <v>-8180672</v>
      </c>
      <c r="K22" s="87">
        <f t="shared" si="3"/>
        <v>30271409</v>
      </c>
      <c r="L22" s="87">
        <f t="shared" si="3"/>
        <v>19396564</v>
      </c>
      <c r="M22" s="87">
        <f t="shared" si="3"/>
        <v>41487301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67886024</v>
      </c>
      <c r="W22" s="87">
        <f t="shared" si="3"/>
        <v>11555855</v>
      </c>
      <c r="X22" s="87">
        <f t="shared" si="3"/>
        <v>56330169</v>
      </c>
      <c r="Y22" s="88">
        <f>+IF(W22&lt;&gt;0,(X22/W22)*100,0)</f>
        <v>487.4599845705921</v>
      </c>
      <c r="Z22" s="89">
        <f t="shared" si="3"/>
        <v>23111713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34164957</v>
      </c>
      <c r="C24" s="74">
        <f>SUM(C22:C23)</f>
        <v>0</v>
      </c>
      <c r="D24" s="75">
        <f aca="true" t="shared" si="4" ref="D24:Z24">SUM(D22:D23)</f>
        <v>-44883831</v>
      </c>
      <c r="E24" s="76">
        <f t="shared" si="4"/>
        <v>23111713</v>
      </c>
      <c r="F24" s="76">
        <f t="shared" si="4"/>
        <v>55673533</v>
      </c>
      <c r="G24" s="76">
        <f t="shared" si="4"/>
        <v>-21043247</v>
      </c>
      <c r="H24" s="76">
        <f t="shared" si="4"/>
        <v>-8231563</v>
      </c>
      <c r="I24" s="76">
        <f t="shared" si="4"/>
        <v>26398723</v>
      </c>
      <c r="J24" s="76">
        <f t="shared" si="4"/>
        <v>-8180672</v>
      </c>
      <c r="K24" s="76">
        <f t="shared" si="4"/>
        <v>30271409</v>
      </c>
      <c r="L24" s="76">
        <f t="shared" si="4"/>
        <v>19396564</v>
      </c>
      <c r="M24" s="76">
        <f t="shared" si="4"/>
        <v>41487301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67886024</v>
      </c>
      <c r="W24" s="76">
        <f t="shared" si="4"/>
        <v>11555855</v>
      </c>
      <c r="X24" s="76">
        <f t="shared" si="4"/>
        <v>56330169</v>
      </c>
      <c r="Y24" s="77">
        <f>+IF(W24&lt;&gt;0,(X24/W24)*100,0)</f>
        <v>487.4599845705921</v>
      </c>
      <c r="Z24" s="78">
        <f t="shared" si="4"/>
        <v>23111713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228231650</v>
      </c>
      <c r="C27" s="21">
        <v>0</v>
      </c>
      <c r="D27" s="98">
        <v>269475860</v>
      </c>
      <c r="E27" s="99">
        <v>339062709</v>
      </c>
      <c r="F27" s="99">
        <v>2465274</v>
      </c>
      <c r="G27" s="99">
        <v>3250966</v>
      </c>
      <c r="H27" s="99">
        <v>10417799</v>
      </c>
      <c r="I27" s="99">
        <v>16134039</v>
      </c>
      <c r="J27" s="99">
        <v>19971897</v>
      </c>
      <c r="K27" s="99">
        <v>17104419</v>
      </c>
      <c r="L27" s="99">
        <v>13440916</v>
      </c>
      <c r="M27" s="99">
        <v>50517232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66651271</v>
      </c>
      <c r="W27" s="99">
        <v>169531355</v>
      </c>
      <c r="X27" s="99">
        <v>-102880084</v>
      </c>
      <c r="Y27" s="100">
        <v>-60.68</v>
      </c>
      <c r="Z27" s="101">
        <v>339062709</v>
      </c>
    </row>
    <row r="28" spans="1:26" ht="13.5">
      <c r="A28" s="102" t="s">
        <v>44</v>
      </c>
      <c r="B28" s="18">
        <v>77315879</v>
      </c>
      <c r="C28" s="18">
        <v>0</v>
      </c>
      <c r="D28" s="58">
        <v>56725760</v>
      </c>
      <c r="E28" s="59">
        <v>60378333</v>
      </c>
      <c r="F28" s="59">
        <v>1796534</v>
      </c>
      <c r="G28" s="59">
        <v>-814587</v>
      </c>
      <c r="H28" s="59">
        <v>3911754</v>
      </c>
      <c r="I28" s="59">
        <v>4893701</v>
      </c>
      <c r="J28" s="59">
        <v>2978851</v>
      </c>
      <c r="K28" s="59">
        <v>4362491</v>
      </c>
      <c r="L28" s="59">
        <v>3660201</v>
      </c>
      <c r="M28" s="59">
        <v>11001543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15895244</v>
      </c>
      <c r="W28" s="59">
        <v>30189167</v>
      </c>
      <c r="X28" s="59">
        <v>-14293923</v>
      </c>
      <c r="Y28" s="60">
        <v>-47.35</v>
      </c>
      <c r="Z28" s="61">
        <v>60378333</v>
      </c>
    </row>
    <row r="29" spans="1:26" ht="13.5">
      <c r="A29" s="57" t="s">
        <v>99</v>
      </c>
      <c r="B29" s="18">
        <v>7500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69575394</v>
      </c>
      <c r="C30" s="18">
        <v>0</v>
      </c>
      <c r="D30" s="58">
        <v>64610000</v>
      </c>
      <c r="E30" s="59">
        <v>109603889</v>
      </c>
      <c r="F30" s="59">
        <v>62099</v>
      </c>
      <c r="G30" s="59">
        <v>2896924</v>
      </c>
      <c r="H30" s="59">
        <v>3733342</v>
      </c>
      <c r="I30" s="59">
        <v>6692365</v>
      </c>
      <c r="J30" s="59">
        <v>7770931</v>
      </c>
      <c r="K30" s="59">
        <v>6528410</v>
      </c>
      <c r="L30" s="59">
        <v>3759347</v>
      </c>
      <c r="M30" s="59">
        <v>18058688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24751053</v>
      </c>
      <c r="W30" s="59">
        <v>54801945</v>
      </c>
      <c r="X30" s="59">
        <v>-30050892</v>
      </c>
      <c r="Y30" s="60">
        <v>-54.84</v>
      </c>
      <c r="Z30" s="61">
        <v>109603889</v>
      </c>
    </row>
    <row r="31" spans="1:26" ht="13.5">
      <c r="A31" s="57" t="s">
        <v>49</v>
      </c>
      <c r="B31" s="18">
        <v>81332877</v>
      </c>
      <c r="C31" s="18">
        <v>0</v>
      </c>
      <c r="D31" s="58">
        <v>148140100</v>
      </c>
      <c r="E31" s="59">
        <v>169080487</v>
      </c>
      <c r="F31" s="59">
        <v>606640</v>
      </c>
      <c r="G31" s="59">
        <v>1168629</v>
      </c>
      <c r="H31" s="59">
        <v>2772702</v>
      </c>
      <c r="I31" s="59">
        <v>4547971</v>
      </c>
      <c r="J31" s="59">
        <v>9222113</v>
      </c>
      <c r="K31" s="59">
        <v>6213518</v>
      </c>
      <c r="L31" s="59">
        <v>6021368</v>
      </c>
      <c r="M31" s="59">
        <v>21456999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26004970</v>
      </c>
      <c r="W31" s="59">
        <v>84540244</v>
      </c>
      <c r="X31" s="59">
        <v>-58535274</v>
      </c>
      <c r="Y31" s="60">
        <v>-69.24</v>
      </c>
      <c r="Z31" s="61">
        <v>169080487</v>
      </c>
    </row>
    <row r="32" spans="1:26" ht="13.5">
      <c r="A32" s="69" t="s">
        <v>50</v>
      </c>
      <c r="B32" s="21">
        <f>SUM(B28:B31)</f>
        <v>228231650</v>
      </c>
      <c r="C32" s="21">
        <f>SUM(C28:C31)</f>
        <v>0</v>
      </c>
      <c r="D32" s="98">
        <f aca="true" t="shared" si="5" ref="D32:Z32">SUM(D28:D31)</f>
        <v>269475860</v>
      </c>
      <c r="E32" s="99">
        <f t="shared" si="5"/>
        <v>339062709</v>
      </c>
      <c r="F32" s="99">
        <f t="shared" si="5"/>
        <v>2465273</v>
      </c>
      <c r="G32" s="99">
        <f t="shared" si="5"/>
        <v>3250966</v>
      </c>
      <c r="H32" s="99">
        <f t="shared" si="5"/>
        <v>10417798</v>
      </c>
      <c r="I32" s="99">
        <f t="shared" si="5"/>
        <v>16134037</v>
      </c>
      <c r="J32" s="99">
        <f t="shared" si="5"/>
        <v>19971895</v>
      </c>
      <c r="K32" s="99">
        <f t="shared" si="5"/>
        <v>17104419</v>
      </c>
      <c r="L32" s="99">
        <f t="shared" si="5"/>
        <v>13440916</v>
      </c>
      <c r="M32" s="99">
        <f t="shared" si="5"/>
        <v>50517230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66651267</v>
      </c>
      <c r="W32" s="99">
        <f t="shared" si="5"/>
        <v>169531356</v>
      </c>
      <c r="X32" s="99">
        <f t="shared" si="5"/>
        <v>-102880089</v>
      </c>
      <c r="Y32" s="100">
        <f>+IF(W32&lt;&gt;0,(X32/W32)*100,0)</f>
        <v>-60.68499151272051</v>
      </c>
      <c r="Z32" s="101">
        <f t="shared" si="5"/>
        <v>339062709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548826637</v>
      </c>
      <c r="C35" s="18">
        <v>0</v>
      </c>
      <c r="D35" s="58">
        <v>340243472</v>
      </c>
      <c r="E35" s="59">
        <v>270656622</v>
      </c>
      <c r="F35" s="59">
        <v>508335065</v>
      </c>
      <c r="G35" s="59">
        <v>489358305</v>
      </c>
      <c r="H35" s="59">
        <v>481376176</v>
      </c>
      <c r="I35" s="59">
        <v>481376176</v>
      </c>
      <c r="J35" s="59">
        <v>475076781</v>
      </c>
      <c r="K35" s="59">
        <v>501483393</v>
      </c>
      <c r="L35" s="59">
        <v>515097154</v>
      </c>
      <c r="M35" s="59">
        <v>515097154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515097154</v>
      </c>
      <c r="W35" s="59">
        <v>135328311</v>
      </c>
      <c r="X35" s="59">
        <v>379768843</v>
      </c>
      <c r="Y35" s="60">
        <v>280.63</v>
      </c>
      <c r="Z35" s="61">
        <v>270656622</v>
      </c>
    </row>
    <row r="36" spans="1:26" ht="13.5">
      <c r="A36" s="57" t="s">
        <v>53</v>
      </c>
      <c r="B36" s="18">
        <v>5899905560</v>
      </c>
      <c r="C36" s="18">
        <v>0</v>
      </c>
      <c r="D36" s="58">
        <v>6597202375</v>
      </c>
      <c r="E36" s="59">
        <v>6666789224</v>
      </c>
      <c r="F36" s="59">
        <v>6157206061</v>
      </c>
      <c r="G36" s="59">
        <v>5875035078</v>
      </c>
      <c r="H36" s="59">
        <v>5870220139</v>
      </c>
      <c r="I36" s="59">
        <v>5870220139</v>
      </c>
      <c r="J36" s="59">
        <v>5874959296</v>
      </c>
      <c r="K36" s="59">
        <v>5876830972</v>
      </c>
      <c r="L36" s="59">
        <v>5875039148</v>
      </c>
      <c r="M36" s="59">
        <v>5875039148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5875039148</v>
      </c>
      <c r="W36" s="59">
        <v>3333394612</v>
      </c>
      <c r="X36" s="59">
        <v>2541644536</v>
      </c>
      <c r="Y36" s="60">
        <v>76.25</v>
      </c>
      <c r="Z36" s="61">
        <v>6666789224</v>
      </c>
    </row>
    <row r="37" spans="1:26" ht="13.5">
      <c r="A37" s="57" t="s">
        <v>54</v>
      </c>
      <c r="B37" s="18">
        <v>213947535</v>
      </c>
      <c r="C37" s="18">
        <v>0</v>
      </c>
      <c r="D37" s="58">
        <v>134360594</v>
      </c>
      <c r="E37" s="59">
        <v>134360594</v>
      </c>
      <c r="F37" s="59">
        <v>142212469</v>
      </c>
      <c r="G37" s="59">
        <v>157364623</v>
      </c>
      <c r="H37" s="59">
        <v>140009774</v>
      </c>
      <c r="I37" s="59">
        <v>140009774</v>
      </c>
      <c r="J37" s="59">
        <v>130985838</v>
      </c>
      <c r="K37" s="59">
        <v>131682333</v>
      </c>
      <c r="L37" s="59">
        <v>133613851</v>
      </c>
      <c r="M37" s="59">
        <v>133613851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133613851</v>
      </c>
      <c r="W37" s="59">
        <v>67180297</v>
      </c>
      <c r="X37" s="59">
        <v>66433554</v>
      </c>
      <c r="Y37" s="60">
        <v>98.89</v>
      </c>
      <c r="Z37" s="61">
        <v>134360594</v>
      </c>
    </row>
    <row r="38" spans="1:26" ht="13.5">
      <c r="A38" s="57" t="s">
        <v>55</v>
      </c>
      <c r="B38" s="18">
        <v>182269856</v>
      </c>
      <c r="C38" s="18">
        <v>0</v>
      </c>
      <c r="D38" s="58">
        <v>305559767</v>
      </c>
      <c r="E38" s="59">
        <v>305559767</v>
      </c>
      <c r="F38" s="59">
        <v>197246705</v>
      </c>
      <c r="G38" s="59">
        <v>197246705</v>
      </c>
      <c r="H38" s="59">
        <v>197246705</v>
      </c>
      <c r="I38" s="59">
        <v>197246705</v>
      </c>
      <c r="J38" s="59">
        <v>197246705</v>
      </c>
      <c r="K38" s="59">
        <v>197246705</v>
      </c>
      <c r="L38" s="59">
        <v>197246705</v>
      </c>
      <c r="M38" s="59">
        <v>197246705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197246705</v>
      </c>
      <c r="W38" s="59">
        <v>152779884</v>
      </c>
      <c r="X38" s="59">
        <v>44466821</v>
      </c>
      <c r="Y38" s="60">
        <v>29.11</v>
      </c>
      <c r="Z38" s="61">
        <v>305559767</v>
      </c>
    </row>
    <row r="39" spans="1:26" ht="13.5">
      <c r="A39" s="57" t="s">
        <v>56</v>
      </c>
      <c r="B39" s="18">
        <v>6052514806</v>
      </c>
      <c r="C39" s="18">
        <v>0</v>
      </c>
      <c r="D39" s="58">
        <v>6497525486</v>
      </c>
      <c r="E39" s="59">
        <v>6497525485</v>
      </c>
      <c r="F39" s="59">
        <v>6326081952</v>
      </c>
      <c r="G39" s="59">
        <v>6009782056</v>
      </c>
      <c r="H39" s="59">
        <v>6014339837</v>
      </c>
      <c r="I39" s="59">
        <v>6014339837</v>
      </c>
      <c r="J39" s="59">
        <v>6021803534</v>
      </c>
      <c r="K39" s="59">
        <v>6049385327</v>
      </c>
      <c r="L39" s="59">
        <v>6059275746</v>
      </c>
      <c r="M39" s="59">
        <v>6059275746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6059275746</v>
      </c>
      <c r="W39" s="59">
        <v>3248762743</v>
      </c>
      <c r="X39" s="59">
        <v>2810513003</v>
      </c>
      <c r="Y39" s="60">
        <v>86.51</v>
      </c>
      <c r="Z39" s="61">
        <v>6497525485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221030876</v>
      </c>
      <c r="C42" s="18">
        <v>0</v>
      </c>
      <c r="D42" s="58">
        <v>212602945</v>
      </c>
      <c r="E42" s="59">
        <v>212602945</v>
      </c>
      <c r="F42" s="59">
        <v>18358765</v>
      </c>
      <c r="G42" s="59">
        <v>-11261418</v>
      </c>
      <c r="H42" s="59">
        <v>555634</v>
      </c>
      <c r="I42" s="59">
        <v>7652981</v>
      </c>
      <c r="J42" s="59">
        <v>28074810</v>
      </c>
      <c r="K42" s="59">
        <v>42497176</v>
      </c>
      <c r="L42" s="59">
        <v>34319245</v>
      </c>
      <c r="M42" s="59">
        <v>104891231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112544212</v>
      </c>
      <c r="W42" s="59">
        <v>111628132</v>
      </c>
      <c r="X42" s="59">
        <v>916080</v>
      </c>
      <c r="Y42" s="60">
        <v>0.82</v>
      </c>
      <c r="Z42" s="61">
        <v>212602945</v>
      </c>
    </row>
    <row r="43" spans="1:26" ht="13.5">
      <c r="A43" s="57" t="s">
        <v>59</v>
      </c>
      <c r="B43" s="18">
        <v>-227960767</v>
      </c>
      <c r="C43" s="18">
        <v>0</v>
      </c>
      <c r="D43" s="58">
        <v>-269325860</v>
      </c>
      <c r="E43" s="59">
        <v>-263912709</v>
      </c>
      <c r="F43" s="59">
        <v>-2465274</v>
      </c>
      <c r="G43" s="59">
        <v>50749035</v>
      </c>
      <c r="H43" s="59">
        <v>43582199</v>
      </c>
      <c r="I43" s="59">
        <v>91865960</v>
      </c>
      <c r="J43" s="59">
        <v>52028103</v>
      </c>
      <c r="K43" s="59">
        <v>-191104416</v>
      </c>
      <c r="L43" s="59">
        <v>82590493</v>
      </c>
      <c r="M43" s="59">
        <v>-56485820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35380140</v>
      </c>
      <c r="W43" s="59">
        <v>-246959387</v>
      </c>
      <c r="X43" s="59">
        <v>282339527</v>
      </c>
      <c r="Y43" s="60">
        <v>-114.33</v>
      </c>
      <c r="Z43" s="61">
        <v>-263912709</v>
      </c>
    </row>
    <row r="44" spans="1:26" ht="13.5">
      <c r="A44" s="57" t="s">
        <v>60</v>
      </c>
      <c r="B44" s="18">
        <v>5886059</v>
      </c>
      <c r="C44" s="18">
        <v>0</v>
      </c>
      <c r="D44" s="58">
        <v>76209477</v>
      </c>
      <c r="E44" s="59">
        <v>76209477</v>
      </c>
      <c r="F44" s="59">
        <v>2010131</v>
      </c>
      <c r="G44" s="59">
        <v>-1987179</v>
      </c>
      <c r="H44" s="59">
        <v>251406</v>
      </c>
      <c r="I44" s="59">
        <v>274358</v>
      </c>
      <c r="J44" s="59">
        <v>726922</v>
      </c>
      <c r="K44" s="59">
        <v>573117</v>
      </c>
      <c r="L44" s="59">
        <v>-3136893</v>
      </c>
      <c r="M44" s="59">
        <v>-1836854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-1562496</v>
      </c>
      <c r="W44" s="59">
        <v>78943826</v>
      </c>
      <c r="X44" s="59">
        <v>-80506322</v>
      </c>
      <c r="Y44" s="60">
        <v>-101.98</v>
      </c>
      <c r="Z44" s="61">
        <v>76209477</v>
      </c>
    </row>
    <row r="45" spans="1:26" ht="13.5">
      <c r="A45" s="69" t="s">
        <v>61</v>
      </c>
      <c r="B45" s="21">
        <v>57395683</v>
      </c>
      <c r="C45" s="21">
        <v>0</v>
      </c>
      <c r="D45" s="98">
        <v>68882216</v>
      </c>
      <c r="E45" s="99">
        <v>74295367</v>
      </c>
      <c r="F45" s="99">
        <v>67551481</v>
      </c>
      <c r="G45" s="99">
        <v>105051919</v>
      </c>
      <c r="H45" s="99">
        <v>149441158</v>
      </c>
      <c r="I45" s="99">
        <v>149441158</v>
      </c>
      <c r="J45" s="99">
        <v>230270993</v>
      </c>
      <c r="K45" s="99">
        <v>82236870</v>
      </c>
      <c r="L45" s="99">
        <v>196009715</v>
      </c>
      <c r="M45" s="99">
        <v>196009715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196009715</v>
      </c>
      <c r="W45" s="99">
        <v>-6991775</v>
      </c>
      <c r="X45" s="99">
        <v>203001490</v>
      </c>
      <c r="Y45" s="100">
        <v>-2903.43</v>
      </c>
      <c r="Z45" s="101">
        <v>74295367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29776500</v>
      </c>
      <c r="C49" s="51">
        <v>0</v>
      </c>
      <c r="D49" s="128">
        <v>4881369</v>
      </c>
      <c r="E49" s="53">
        <v>2769309</v>
      </c>
      <c r="F49" s="53">
        <v>0</v>
      </c>
      <c r="G49" s="53">
        <v>0</v>
      </c>
      <c r="H49" s="53">
        <v>0</v>
      </c>
      <c r="I49" s="53">
        <v>1967877</v>
      </c>
      <c r="J49" s="53">
        <v>0</v>
      </c>
      <c r="K49" s="53">
        <v>0</v>
      </c>
      <c r="L49" s="53">
        <v>0</v>
      </c>
      <c r="M49" s="53">
        <v>11728854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22828533</v>
      </c>
      <c r="W49" s="53">
        <v>0</v>
      </c>
      <c r="X49" s="53">
        <v>0</v>
      </c>
      <c r="Y49" s="53">
        <v>73952442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60850070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60850070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99.99999874568385</v>
      </c>
      <c r="H58" s="7">
        <f t="shared" si="6"/>
        <v>100</v>
      </c>
      <c r="I58" s="7">
        <f t="shared" si="6"/>
        <v>99.99999956507185</v>
      </c>
      <c r="J58" s="7">
        <f t="shared" si="6"/>
        <v>100</v>
      </c>
      <c r="K58" s="7">
        <f t="shared" si="6"/>
        <v>99.99999856535851</v>
      </c>
      <c r="L58" s="7">
        <f t="shared" si="6"/>
        <v>99.99999851843766</v>
      </c>
      <c r="M58" s="7">
        <f t="shared" si="6"/>
        <v>99.99999903845871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99.99999931494715</v>
      </c>
      <c r="W58" s="7">
        <f t="shared" si="6"/>
        <v>99.53361287487175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98.57621050282643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100.11101748733905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99.94697224437631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101.91813000646128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99.51344319984982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99.99996344339674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99.9993808624586</v>
      </c>
      <c r="H66" s="16">
        <f t="shared" si="7"/>
        <v>100</v>
      </c>
      <c r="I66" s="16">
        <f t="shared" si="7"/>
        <v>99.99978624577034</v>
      </c>
      <c r="J66" s="16">
        <f t="shared" si="7"/>
        <v>100</v>
      </c>
      <c r="K66" s="16">
        <f t="shared" si="7"/>
        <v>99.9994279045287</v>
      </c>
      <c r="L66" s="16">
        <f t="shared" si="7"/>
        <v>99.99939327015254</v>
      </c>
      <c r="M66" s="16">
        <f t="shared" si="7"/>
        <v>99.99961462869474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99.99969598918533</v>
      </c>
      <c r="W66" s="16">
        <f t="shared" si="7"/>
        <v>39.63624716753524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787302414</v>
      </c>
      <c r="C67" s="23"/>
      <c r="D67" s="24">
        <v>893913182</v>
      </c>
      <c r="E67" s="25">
        <v>893913182</v>
      </c>
      <c r="F67" s="25">
        <v>71309752</v>
      </c>
      <c r="G67" s="25">
        <v>79724717</v>
      </c>
      <c r="H67" s="25">
        <v>78888560</v>
      </c>
      <c r="I67" s="25">
        <v>229923029</v>
      </c>
      <c r="J67" s="25">
        <v>70799245</v>
      </c>
      <c r="K67" s="25">
        <v>69703826</v>
      </c>
      <c r="L67" s="25">
        <v>67496316</v>
      </c>
      <c r="M67" s="25">
        <v>207999387</v>
      </c>
      <c r="N67" s="25"/>
      <c r="O67" s="25"/>
      <c r="P67" s="25"/>
      <c r="Q67" s="25"/>
      <c r="R67" s="25"/>
      <c r="S67" s="25"/>
      <c r="T67" s="25"/>
      <c r="U67" s="25"/>
      <c r="V67" s="25">
        <v>437922416</v>
      </c>
      <c r="W67" s="25">
        <v>446956592</v>
      </c>
      <c r="X67" s="25"/>
      <c r="Y67" s="24"/>
      <c r="Z67" s="26">
        <v>893913182</v>
      </c>
    </row>
    <row r="68" spans="1:26" ht="13.5" hidden="1">
      <c r="A68" s="36" t="s">
        <v>31</v>
      </c>
      <c r="B68" s="18">
        <v>230303644</v>
      </c>
      <c r="C68" s="18"/>
      <c r="D68" s="19">
        <v>257316829</v>
      </c>
      <c r="E68" s="20">
        <v>257316829</v>
      </c>
      <c r="F68" s="20">
        <v>21952843</v>
      </c>
      <c r="G68" s="20">
        <v>21939972</v>
      </c>
      <c r="H68" s="20">
        <v>21947192</v>
      </c>
      <c r="I68" s="20">
        <v>65840007</v>
      </c>
      <c r="J68" s="20">
        <v>22007535</v>
      </c>
      <c r="K68" s="20">
        <v>22017260</v>
      </c>
      <c r="L68" s="20">
        <v>22222812</v>
      </c>
      <c r="M68" s="20">
        <v>66247607</v>
      </c>
      <c r="N68" s="20"/>
      <c r="O68" s="20"/>
      <c r="P68" s="20"/>
      <c r="Q68" s="20"/>
      <c r="R68" s="20"/>
      <c r="S68" s="20"/>
      <c r="T68" s="20"/>
      <c r="U68" s="20"/>
      <c r="V68" s="20">
        <v>132087614</v>
      </c>
      <c r="W68" s="20">
        <v>128658415</v>
      </c>
      <c r="X68" s="20"/>
      <c r="Y68" s="19"/>
      <c r="Z68" s="22">
        <v>257316829</v>
      </c>
    </row>
    <row r="69" spans="1:26" ht="13.5" hidden="1">
      <c r="A69" s="37" t="s">
        <v>32</v>
      </c>
      <c r="B69" s="18">
        <v>555194862</v>
      </c>
      <c r="C69" s="18"/>
      <c r="D69" s="19">
        <v>634591915</v>
      </c>
      <c r="E69" s="20">
        <v>634591915</v>
      </c>
      <c r="F69" s="20">
        <v>49205544</v>
      </c>
      <c r="G69" s="20">
        <v>57623230</v>
      </c>
      <c r="H69" s="20">
        <v>56786421</v>
      </c>
      <c r="I69" s="20">
        <v>163615195</v>
      </c>
      <c r="J69" s="20">
        <v>48612344</v>
      </c>
      <c r="K69" s="20">
        <v>47511770</v>
      </c>
      <c r="L69" s="20">
        <v>45108686</v>
      </c>
      <c r="M69" s="20">
        <v>141232800</v>
      </c>
      <c r="N69" s="20"/>
      <c r="O69" s="20"/>
      <c r="P69" s="20"/>
      <c r="Q69" s="20"/>
      <c r="R69" s="20"/>
      <c r="S69" s="20"/>
      <c r="T69" s="20"/>
      <c r="U69" s="20"/>
      <c r="V69" s="20">
        <v>304847995</v>
      </c>
      <c r="W69" s="20">
        <v>317295958</v>
      </c>
      <c r="X69" s="20"/>
      <c r="Y69" s="19"/>
      <c r="Z69" s="22">
        <v>634591915</v>
      </c>
    </row>
    <row r="70" spans="1:26" ht="13.5" hidden="1">
      <c r="A70" s="38" t="s">
        <v>102</v>
      </c>
      <c r="B70" s="18">
        <v>393197587</v>
      </c>
      <c r="C70" s="18"/>
      <c r="D70" s="19">
        <v>451005322</v>
      </c>
      <c r="E70" s="20">
        <v>451005322</v>
      </c>
      <c r="F70" s="20">
        <v>34591154</v>
      </c>
      <c r="G70" s="20">
        <v>42491123</v>
      </c>
      <c r="H70" s="20">
        <v>41704294</v>
      </c>
      <c r="I70" s="20">
        <v>118786571</v>
      </c>
      <c r="J70" s="20">
        <v>33236946</v>
      </c>
      <c r="K70" s="20">
        <v>32644896</v>
      </c>
      <c r="L70" s="20">
        <v>31175516</v>
      </c>
      <c r="M70" s="20">
        <v>97057358</v>
      </c>
      <c r="N70" s="20"/>
      <c r="O70" s="20"/>
      <c r="P70" s="20"/>
      <c r="Q70" s="20"/>
      <c r="R70" s="20"/>
      <c r="S70" s="20"/>
      <c r="T70" s="20"/>
      <c r="U70" s="20"/>
      <c r="V70" s="20">
        <v>215843929</v>
      </c>
      <c r="W70" s="20">
        <v>225502661</v>
      </c>
      <c r="X70" s="20"/>
      <c r="Y70" s="19"/>
      <c r="Z70" s="22">
        <v>451005322</v>
      </c>
    </row>
    <row r="71" spans="1:26" ht="13.5" hidden="1">
      <c r="A71" s="38" t="s">
        <v>103</v>
      </c>
      <c r="B71" s="18">
        <v>56617772</v>
      </c>
      <c r="C71" s="18"/>
      <c r="D71" s="19">
        <v>64213269</v>
      </c>
      <c r="E71" s="20">
        <v>64213269</v>
      </c>
      <c r="F71" s="20">
        <v>4693914</v>
      </c>
      <c r="G71" s="20">
        <v>5050700</v>
      </c>
      <c r="H71" s="20">
        <v>5020545</v>
      </c>
      <c r="I71" s="20">
        <v>14765159</v>
      </c>
      <c r="J71" s="20">
        <v>5394549</v>
      </c>
      <c r="K71" s="20">
        <v>4819309</v>
      </c>
      <c r="L71" s="20">
        <v>3924354</v>
      </c>
      <c r="M71" s="20">
        <v>14138212</v>
      </c>
      <c r="N71" s="20"/>
      <c r="O71" s="20"/>
      <c r="P71" s="20"/>
      <c r="Q71" s="20"/>
      <c r="R71" s="20"/>
      <c r="S71" s="20"/>
      <c r="T71" s="20"/>
      <c r="U71" s="20"/>
      <c r="V71" s="20">
        <v>28903371</v>
      </c>
      <c r="W71" s="20">
        <v>32106635</v>
      </c>
      <c r="X71" s="20"/>
      <c r="Y71" s="19"/>
      <c r="Z71" s="22">
        <v>64213269</v>
      </c>
    </row>
    <row r="72" spans="1:26" ht="13.5" hidden="1">
      <c r="A72" s="38" t="s">
        <v>104</v>
      </c>
      <c r="B72" s="18">
        <v>53853246</v>
      </c>
      <c r="C72" s="18"/>
      <c r="D72" s="19">
        <v>59192678</v>
      </c>
      <c r="E72" s="20">
        <v>59192678</v>
      </c>
      <c r="F72" s="20">
        <v>4859023</v>
      </c>
      <c r="G72" s="20">
        <v>5033138</v>
      </c>
      <c r="H72" s="20">
        <v>5002180</v>
      </c>
      <c r="I72" s="20">
        <v>14894341</v>
      </c>
      <c r="J72" s="20">
        <v>4899944</v>
      </c>
      <c r="K72" s="20">
        <v>4979576</v>
      </c>
      <c r="L72" s="20">
        <v>4927631</v>
      </c>
      <c r="M72" s="20">
        <v>14807151</v>
      </c>
      <c r="N72" s="20"/>
      <c r="O72" s="20"/>
      <c r="P72" s="20"/>
      <c r="Q72" s="20"/>
      <c r="R72" s="20"/>
      <c r="S72" s="20"/>
      <c r="T72" s="20"/>
      <c r="U72" s="20"/>
      <c r="V72" s="20">
        <v>29701492</v>
      </c>
      <c r="W72" s="20">
        <v>29596339</v>
      </c>
      <c r="X72" s="20"/>
      <c r="Y72" s="19"/>
      <c r="Z72" s="22">
        <v>59192678</v>
      </c>
    </row>
    <row r="73" spans="1:26" ht="13.5" hidden="1">
      <c r="A73" s="38" t="s">
        <v>105</v>
      </c>
      <c r="B73" s="18">
        <v>51526257</v>
      </c>
      <c r="C73" s="18"/>
      <c r="D73" s="19">
        <v>60180646</v>
      </c>
      <c r="E73" s="20">
        <v>60180646</v>
      </c>
      <c r="F73" s="20">
        <v>5061453</v>
      </c>
      <c r="G73" s="20">
        <v>5048269</v>
      </c>
      <c r="H73" s="20">
        <v>5059402</v>
      </c>
      <c r="I73" s="20">
        <v>15169124</v>
      </c>
      <c r="J73" s="20">
        <v>5080905</v>
      </c>
      <c r="K73" s="20">
        <v>5067989</v>
      </c>
      <c r="L73" s="20">
        <v>5081185</v>
      </c>
      <c r="M73" s="20">
        <v>15230079</v>
      </c>
      <c r="N73" s="20"/>
      <c r="O73" s="20"/>
      <c r="P73" s="20"/>
      <c r="Q73" s="20"/>
      <c r="R73" s="20"/>
      <c r="S73" s="20"/>
      <c r="T73" s="20"/>
      <c r="U73" s="20"/>
      <c r="V73" s="20">
        <v>30399203</v>
      </c>
      <c r="W73" s="20">
        <v>30090323</v>
      </c>
      <c r="X73" s="20"/>
      <c r="Y73" s="19"/>
      <c r="Z73" s="22">
        <v>60180646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1803908</v>
      </c>
      <c r="C75" s="27"/>
      <c r="D75" s="28">
        <v>2004438</v>
      </c>
      <c r="E75" s="29">
        <v>2004438</v>
      </c>
      <c r="F75" s="29">
        <v>151365</v>
      </c>
      <c r="G75" s="29">
        <v>161515</v>
      </c>
      <c r="H75" s="29">
        <v>154947</v>
      </c>
      <c r="I75" s="29">
        <v>467827</v>
      </c>
      <c r="J75" s="29">
        <v>179366</v>
      </c>
      <c r="K75" s="29">
        <v>174796</v>
      </c>
      <c r="L75" s="29">
        <v>164818</v>
      </c>
      <c r="M75" s="29">
        <v>518980</v>
      </c>
      <c r="N75" s="29"/>
      <c r="O75" s="29"/>
      <c r="P75" s="29"/>
      <c r="Q75" s="29"/>
      <c r="R75" s="29"/>
      <c r="S75" s="29"/>
      <c r="T75" s="29"/>
      <c r="U75" s="29"/>
      <c r="V75" s="29">
        <v>986807</v>
      </c>
      <c r="W75" s="29">
        <v>1002219</v>
      </c>
      <c r="X75" s="29"/>
      <c r="Y75" s="28"/>
      <c r="Z75" s="30">
        <v>2004438</v>
      </c>
    </row>
    <row r="76" spans="1:26" ht="13.5" hidden="1">
      <c r="A76" s="41" t="s">
        <v>109</v>
      </c>
      <c r="B76" s="31">
        <v>787302414</v>
      </c>
      <c r="C76" s="31"/>
      <c r="D76" s="32">
        <v>893913182</v>
      </c>
      <c r="E76" s="33">
        <v>893913182</v>
      </c>
      <c r="F76" s="33">
        <v>71309752</v>
      </c>
      <c r="G76" s="33">
        <v>79724716</v>
      </c>
      <c r="H76" s="33">
        <v>78888560</v>
      </c>
      <c r="I76" s="33">
        <v>229923028</v>
      </c>
      <c r="J76" s="33">
        <v>70799245</v>
      </c>
      <c r="K76" s="33">
        <v>69703825</v>
      </c>
      <c r="L76" s="33">
        <v>67496315</v>
      </c>
      <c r="M76" s="33">
        <v>207999385</v>
      </c>
      <c r="N76" s="33"/>
      <c r="O76" s="33"/>
      <c r="P76" s="33"/>
      <c r="Q76" s="33"/>
      <c r="R76" s="33"/>
      <c r="S76" s="33"/>
      <c r="T76" s="33"/>
      <c r="U76" s="33"/>
      <c r="V76" s="33">
        <v>437922413</v>
      </c>
      <c r="W76" s="33">
        <v>444872044</v>
      </c>
      <c r="X76" s="33"/>
      <c r="Y76" s="32"/>
      <c r="Z76" s="34">
        <v>893913182</v>
      </c>
    </row>
    <row r="77" spans="1:26" ht="13.5" hidden="1">
      <c r="A77" s="36" t="s">
        <v>31</v>
      </c>
      <c r="B77" s="18">
        <v>230303644</v>
      </c>
      <c r="C77" s="18"/>
      <c r="D77" s="19">
        <v>257316829</v>
      </c>
      <c r="E77" s="20">
        <v>257316829</v>
      </c>
      <c r="F77" s="20">
        <v>21952843</v>
      </c>
      <c r="G77" s="20">
        <v>21939972</v>
      </c>
      <c r="H77" s="20">
        <v>21947192</v>
      </c>
      <c r="I77" s="20">
        <v>65840007</v>
      </c>
      <c r="J77" s="20">
        <v>22007535</v>
      </c>
      <c r="K77" s="20">
        <v>22017260</v>
      </c>
      <c r="L77" s="20">
        <v>22222812</v>
      </c>
      <c r="M77" s="20">
        <v>66247607</v>
      </c>
      <c r="N77" s="20"/>
      <c r="O77" s="20"/>
      <c r="P77" s="20"/>
      <c r="Q77" s="20"/>
      <c r="R77" s="20"/>
      <c r="S77" s="20"/>
      <c r="T77" s="20"/>
      <c r="U77" s="20"/>
      <c r="V77" s="20">
        <v>132087614</v>
      </c>
      <c r="W77" s="20">
        <v>126826590</v>
      </c>
      <c r="X77" s="20"/>
      <c r="Y77" s="19"/>
      <c r="Z77" s="22">
        <v>257316829</v>
      </c>
    </row>
    <row r="78" spans="1:26" ht="13.5" hidden="1">
      <c r="A78" s="37" t="s">
        <v>32</v>
      </c>
      <c r="B78" s="18">
        <v>555194862</v>
      </c>
      <c r="C78" s="18"/>
      <c r="D78" s="19">
        <v>634591915</v>
      </c>
      <c r="E78" s="20">
        <v>634591915</v>
      </c>
      <c r="F78" s="20">
        <v>49205544</v>
      </c>
      <c r="G78" s="20">
        <v>57623230</v>
      </c>
      <c r="H78" s="20">
        <v>56786421</v>
      </c>
      <c r="I78" s="20">
        <v>163615195</v>
      </c>
      <c r="J78" s="20">
        <v>48612344</v>
      </c>
      <c r="K78" s="20">
        <v>47511770</v>
      </c>
      <c r="L78" s="20">
        <v>45108686</v>
      </c>
      <c r="M78" s="20">
        <v>141232800</v>
      </c>
      <c r="N78" s="20"/>
      <c r="O78" s="20"/>
      <c r="P78" s="20"/>
      <c r="Q78" s="20"/>
      <c r="R78" s="20"/>
      <c r="S78" s="20"/>
      <c r="T78" s="20"/>
      <c r="U78" s="20"/>
      <c r="V78" s="20">
        <v>304847995</v>
      </c>
      <c r="W78" s="20">
        <v>317648212</v>
      </c>
      <c r="X78" s="20"/>
      <c r="Y78" s="19"/>
      <c r="Z78" s="22">
        <v>634591915</v>
      </c>
    </row>
    <row r="79" spans="1:26" ht="13.5" hidden="1">
      <c r="A79" s="38" t="s">
        <v>102</v>
      </c>
      <c r="B79" s="18">
        <v>393197587</v>
      </c>
      <c r="C79" s="18"/>
      <c r="D79" s="19">
        <v>451005322</v>
      </c>
      <c r="E79" s="20">
        <v>451005322</v>
      </c>
      <c r="F79" s="20">
        <v>34591154</v>
      </c>
      <c r="G79" s="20">
        <v>42491123</v>
      </c>
      <c r="H79" s="20">
        <v>41704294</v>
      </c>
      <c r="I79" s="20">
        <v>118786571</v>
      </c>
      <c r="J79" s="20">
        <v>33236946</v>
      </c>
      <c r="K79" s="20">
        <v>32644896</v>
      </c>
      <c r="L79" s="20">
        <v>31175516</v>
      </c>
      <c r="M79" s="20">
        <v>97057358</v>
      </c>
      <c r="N79" s="20"/>
      <c r="O79" s="20"/>
      <c r="P79" s="20"/>
      <c r="Q79" s="20"/>
      <c r="R79" s="20"/>
      <c r="S79" s="20"/>
      <c r="T79" s="20"/>
      <c r="U79" s="20"/>
      <c r="V79" s="20">
        <v>215843929</v>
      </c>
      <c r="W79" s="20">
        <v>225383082</v>
      </c>
      <c r="X79" s="20"/>
      <c r="Y79" s="19"/>
      <c r="Z79" s="22">
        <v>451005322</v>
      </c>
    </row>
    <row r="80" spans="1:26" ht="13.5" hidden="1">
      <c r="A80" s="38" t="s">
        <v>103</v>
      </c>
      <c r="B80" s="18">
        <v>56617772</v>
      </c>
      <c r="C80" s="18"/>
      <c r="D80" s="19">
        <v>64213269</v>
      </c>
      <c r="E80" s="20">
        <v>64213269</v>
      </c>
      <c r="F80" s="20">
        <v>4693914</v>
      </c>
      <c r="G80" s="20">
        <v>5050700</v>
      </c>
      <c r="H80" s="20">
        <v>5020545</v>
      </c>
      <c r="I80" s="20">
        <v>14765159</v>
      </c>
      <c r="J80" s="20">
        <v>5394549</v>
      </c>
      <c r="K80" s="20">
        <v>4819309</v>
      </c>
      <c r="L80" s="20">
        <v>3924354</v>
      </c>
      <c r="M80" s="20">
        <v>14138212</v>
      </c>
      <c r="N80" s="20"/>
      <c r="O80" s="20"/>
      <c r="P80" s="20"/>
      <c r="Q80" s="20"/>
      <c r="R80" s="20"/>
      <c r="S80" s="20"/>
      <c r="T80" s="20"/>
      <c r="U80" s="20"/>
      <c r="V80" s="20">
        <v>28903371</v>
      </c>
      <c r="W80" s="20">
        <v>32722482</v>
      </c>
      <c r="X80" s="20"/>
      <c r="Y80" s="19"/>
      <c r="Z80" s="22">
        <v>64213269</v>
      </c>
    </row>
    <row r="81" spans="1:26" ht="13.5" hidden="1">
      <c r="A81" s="38" t="s">
        <v>104</v>
      </c>
      <c r="B81" s="18">
        <v>53853246</v>
      </c>
      <c r="C81" s="18"/>
      <c r="D81" s="19">
        <v>59192678</v>
      </c>
      <c r="E81" s="20">
        <v>59192678</v>
      </c>
      <c r="F81" s="20">
        <v>4859023</v>
      </c>
      <c r="G81" s="20">
        <v>5033138</v>
      </c>
      <c r="H81" s="20">
        <v>5002180</v>
      </c>
      <c r="I81" s="20">
        <v>14894341</v>
      </c>
      <c r="J81" s="20">
        <v>4899944</v>
      </c>
      <c r="K81" s="20">
        <v>4979576</v>
      </c>
      <c r="L81" s="20">
        <v>4927631</v>
      </c>
      <c r="M81" s="20">
        <v>14807151</v>
      </c>
      <c r="N81" s="20"/>
      <c r="O81" s="20"/>
      <c r="P81" s="20"/>
      <c r="Q81" s="20"/>
      <c r="R81" s="20"/>
      <c r="S81" s="20"/>
      <c r="T81" s="20"/>
      <c r="U81" s="20"/>
      <c r="V81" s="20">
        <v>29701492</v>
      </c>
      <c r="W81" s="20">
        <v>29452336</v>
      </c>
      <c r="X81" s="20"/>
      <c r="Y81" s="19"/>
      <c r="Z81" s="22">
        <v>59192678</v>
      </c>
    </row>
    <row r="82" spans="1:26" ht="13.5" hidden="1">
      <c r="A82" s="38" t="s">
        <v>105</v>
      </c>
      <c r="B82" s="18">
        <v>51526257</v>
      </c>
      <c r="C82" s="18"/>
      <c r="D82" s="19">
        <v>60180646</v>
      </c>
      <c r="E82" s="20">
        <v>60180646</v>
      </c>
      <c r="F82" s="20">
        <v>5061453</v>
      </c>
      <c r="G82" s="20">
        <v>5048269</v>
      </c>
      <c r="H82" s="20">
        <v>5059402</v>
      </c>
      <c r="I82" s="20">
        <v>15169124</v>
      </c>
      <c r="J82" s="20">
        <v>5080905</v>
      </c>
      <c r="K82" s="20">
        <v>5067989</v>
      </c>
      <c r="L82" s="20">
        <v>5081185</v>
      </c>
      <c r="M82" s="20">
        <v>15230079</v>
      </c>
      <c r="N82" s="20"/>
      <c r="O82" s="20"/>
      <c r="P82" s="20"/>
      <c r="Q82" s="20"/>
      <c r="R82" s="20"/>
      <c r="S82" s="20"/>
      <c r="T82" s="20"/>
      <c r="U82" s="20"/>
      <c r="V82" s="20">
        <v>30399203</v>
      </c>
      <c r="W82" s="20">
        <v>30090312</v>
      </c>
      <c r="X82" s="20"/>
      <c r="Y82" s="19"/>
      <c r="Z82" s="22">
        <v>60180646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1803908</v>
      </c>
      <c r="C84" s="27"/>
      <c r="D84" s="28">
        <v>2004438</v>
      </c>
      <c r="E84" s="29">
        <v>2004438</v>
      </c>
      <c r="F84" s="29">
        <v>151365</v>
      </c>
      <c r="G84" s="29">
        <v>161514</v>
      </c>
      <c r="H84" s="29">
        <v>154947</v>
      </c>
      <c r="I84" s="29">
        <v>467826</v>
      </c>
      <c r="J84" s="29">
        <v>179366</v>
      </c>
      <c r="K84" s="29">
        <v>174795</v>
      </c>
      <c r="L84" s="29">
        <v>164817</v>
      </c>
      <c r="M84" s="29">
        <v>518978</v>
      </c>
      <c r="N84" s="29"/>
      <c r="O84" s="29"/>
      <c r="P84" s="29"/>
      <c r="Q84" s="29"/>
      <c r="R84" s="29"/>
      <c r="S84" s="29"/>
      <c r="T84" s="29"/>
      <c r="U84" s="29"/>
      <c r="V84" s="29">
        <v>986804</v>
      </c>
      <c r="W84" s="29">
        <v>397242</v>
      </c>
      <c r="X84" s="29"/>
      <c r="Y84" s="28"/>
      <c r="Z84" s="30">
        <v>2004438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274316960</v>
      </c>
      <c r="C5" s="18">
        <v>0</v>
      </c>
      <c r="D5" s="58">
        <v>313814089</v>
      </c>
      <c r="E5" s="59">
        <v>313814089</v>
      </c>
      <c r="F5" s="59">
        <v>24278360</v>
      </c>
      <c r="G5" s="59">
        <v>24740718</v>
      </c>
      <c r="H5" s="59">
        <v>24282515</v>
      </c>
      <c r="I5" s="59">
        <v>73301593</v>
      </c>
      <c r="J5" s="59">
        <v>23903030</v>
      </c>
      <c r="K5" s="59">
        <v>24369036</v>
      </c>
      <c r="L5" s="59">
        <v>24875640</v>
      </c>
      <c r="M5" s="59">
        <v>73147706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146449299</v>
      </c>
      <c r="W5" s="59">
        <v>156907045</v>
      </c>
      <c r="X5" s="59">
        <v>-10457746</v>
      </c>
      <c r="Y5" s="60">
        <v>-6.66</v>
      </c>
      <c r="Z5" s="61">
        <v>313814089</v>
      </c>
    </row>
    <row r="6" spans="1:26" ht="13.5">
      <c r="A6" s="57" t="s">
        <v>32</v>
      </c>
      <c r="B6" s="18">
        <v>643307094</v>
      </c>
      <c r="C6" s="18">
        <v>0</v>
      </c>
      <c r="D6" s="58">
        <v>761357718</v>
      </c>
      <c r="E6" s="59">
        <v>761357718</v>
      </c>
      <c r="F6" s="59">
        <v>54773230</v>
      </c>
      <c r="G6" s="59">
        <v>61855067</v>
      </c>
      <c r="H6" s="59">
        <v>62463474</v>
      </c>
      <c r="I6" s="59">
        <v>179091771</v>
      </c>
      <c r="J6" s="59">
        <v>54587911</v>
      </c>
      <c r="K6" s="59">
        <v>56097539</v>
      </c>
      <c r="L6" s="59">
        <v>63191983</v>
      </c>
      <c r="M6" s="59">
        <v>173877433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352969204</v>
      </c>
      <c r="W6" s="59">
        <v>380678859</v>
      </c>
      <c r="X6" s="59">
        <v>-27709655</v>
      </c>
      <c r="Y6" s="60">
        <v>-7.28</v>
      </c>
      <c r="Z6" s="61">
        <v>761357718</v>
      </c>
    </row>
    <row r="7" spans="1:26" ht="13.5">
      <c r="A7" s="57" t="s">
        <v>33</v>
      </c>
      <c r="B7" s="18">
        <v>3246046</v>
      </c>
      <c r="C7" s="18">
        <v>0</v>
      </c>
      <c r="D7" s="58">
        <v>5780262</v>
      </c>
      <c r="E7" s="59">
        <v>5780262</v>
      </c>
      <c r="F7" s="59">
        <v>30984</v>
      </c>
      <c r="G7" s="59">
        <v>218677</v>
      </c>
      <c r="H7" s="59">
        <v>84896</v>
      </c>
      <c r="I7" s="59">
        <v>334557</v>
      </c>
      <c r="J7" s="59">
        <v>166153</v>
      </c>
      <c r="K7" s="59">
        <v>330981</v>
      </c>
      <c r="L7" s="59">
        <v>171289</v>
      </c>
      <c r="M7" s="59">
        <v>668423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1002980</v>
      </c>
      <c r="W7" s="59">
        <v>2890131</v>
      </c>
      <c r="X7" s="59">
        <v>-1887151</v>
      </c>
      <c r="Y7" s="60">
        <v>-65.3</v>
      </c>
      <c r="Z7" s="61">
        <v>5780262</v>
      </c>
    </row>
    <row r="8" spans="1:26" ht="13.5">
      <c r="A8" s="57" t="s">
        <v>34</v>
      </c>
      <c r="B8" s="18">
        <v>382170797</v>
      </c>
      <c r="C8" s="18">
        <v>0</v>
      </c>
      <c r="D8" s="58">
        <v>346325000</v>
      </c>
      <c r="E8" s="59">
        <v>346325000</v>
      </c>
      <c r="F8" s="59">
        <v>142579000</v>
      </c>
      <c r="G8" s="59">
        <v>517422</v>
      </c>
      <c r="H8" s="59">
        <v>2624704</v>
      </c>
      <c r="I8" s="59">
        <v>145721126</v>
      </c>
      <c r="J8" s="59">
        <v>5126946</v>
      </c>
      <c r="K8" s="59">
        <v>3229217</v>
      </c>
      <c r="L8" s="59">
        <v>116148734</v>
      </c>
      <c r="M8" s="59">
        <v>124504897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270226023</v>
      </c>
      <c r="W8" s="59">
        <v>173162500</v>
      </c>
      <c r="X8" s="59">
        <v>97063523</v>
      </c>
      <c r="Y8" s="60">
        <v>56.05</v>
      </c>
      <c r="Z8" s="61">
        <v>346325000</v>
      </c>
    </row>
    <row r="9" spans="1:26" ht="13.5">
      <c r="A9" s="57" t="s">
        <v>35</v>
      </c>
      <c r="B9" s="18">
        <v>208621803</v>
      </c>
      <c r="C9" s="18">
        <v>0</v>
      </c>
      <c r="D9" s="58">
        <v>184174934</v>
      </c>
      <c r="E9" s="59">
        <v>184174934</v>
      </c>
      <c r="F9" s="59">
        <v>14169937</v>
      </c>
      <c r="G9" s="59">
        <v>13594293</v>
      </c>
      <c r="H9" s="59">
        <v>15561373</v>
      </c>
      <c r="I9" s="59">
        <v>43325603</v>
      </c>
      <c r="J9" s="59">
        <v>14564446</v>
      </c>
      <c r="K9" s="59">
        <v>14814877</v>
      </c>
      <c r="L9" s="59">
        <v>17764186</v>
      </c>
      <c r="M9" s="59">
        <v>47143509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90469112</v>
      </c>
      <c r="W9" s="59">
        <v>92087467</v>
      </c>
      <c r="X9" s="59">
        <v>-1618355</v>
      </c>
      <c r="Y9" s="60">
        <v>-1.76</v>
      </c>
      <c r="Z9" s="61">
        <v>184174934</v>
      </c>
    </row>
    <row r="10" spans="1:26" ht="25.5">
      <c r="A10" s="62" t="s">
        <v>94</v>
      </c>
      <c r="B10" s="63">
        <f>SUM(B5:B9)</f>
        <v>1511662700</v>
      </c>
      <c r="C10" s="63">
        <f>SUM(C5:C9)</f>
        <v>0</v>
      </c>
      <c r="D10" s="64">
        <f aca="true" t="shared" si="0" ref="D10:Z10">SUM(D5:D9)</f>
        <v>1611452003</v>
      </c>
      <c r="E10" s="65">
        <f t="shared" si="0"/>
        <v>1611452003</v>
      </c>
      <c r="F10" s="65">
        <f t="shared" si="0"/>
        <v>235831511</v>
      </c>
      <c r="G10" s="65">
        <f t="shared" si="0"/>
        <v>100926177</v>
      </c>
      <c r="H10" s="65">
        <f t="shared" si="0"/>
        <v>105016962</v>
      </c>
      <c r="I10" s="65">
        <f t="shared" si="0"/>
        <v>441774650</v>
      </c>
      <c r="J10" s="65">
        <f t="shared" si="0"/>
        <v>98348486</v>
      </c>
      <c r="K10" s="65">
        <f t="shared" si="0"/>
        <v>98841650</v>
      </c>
      <c r="L10" s="65">
        <f t="shared" si="0"/>
        <v>222151832</v>
      </c>
      <c r="M10" s="65">
        <f t="shared" si="0"/>
        <v>419341968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861116618</v>
      </c>
      <c r="W10" s="65">
        <f t="shared" si="0"/>
        <v>805726002</v>
      </c>
      <c r="X10" s="65">
        <f t="shared" si="0"/>
        <v>55390616</v>
      </c>
      <c r="Y10" s="66">
        <f>+IF(W10&lt;&gt;0,(X10/W10)*100,0)</f>
        <v>6.874621876730745</v>
      </c>
      <c r="Z10" s="67">
        <f t="shared" si="0"/>
        <v>1611452003</v>
      </c>
    </row>
    <row r="11" spans="1:26" ht="13.5">
      <c r="A11" s="57" t="s">
        <v>36</v>
      </c>
      <c r="B11" s="18">
        <v>403136012</v>
      </c>
      <c r="C11" s="18">
        <v>0</v>
      </c>
      <c r="D11" s="58">
        <v>450542793</v>
      </c>
      <c r="E11" s="59">
        <v>450542793</v>
      </c>
      <c r="F11" s="59">
        <v>32744526</v>
      </c>
      <c r="G11" s="59">
        <v>34922125</v>
      </c>
      <c r="H11" s="59">
        <v>34908505</v>
      </c>
      <c r="I11" s="59">
        <v>102575156</v>
      </c>
      <c r="J11" s="59">
        <v>36433620</v>
      </c>
      <c r="K11" s="59">
        <v>36246686</v>
      </c>
      <c r="L11" s="59">
        <v>37255139</v>
      </c>
      <c r="M11" s="59">
        <v>109935445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212510601</v>
      </c>
      <c r="W11" s="59">
        <v>225271397</v>
      </c>
      <c r="X11" s="59">
        <v>-12760796</v>
      </c>
      <c r="Y11" s="60">
        <v>-5.66</v>
      </c>
      <c r="Z11" s="61">
        <v>450542793</v>
      </c>
    </row>
    <row r="12" spans="1:26" ht="13.5">
      <c r="A12" s="57" t="s">
        <v>37</v>
      </c>
      <c r="B12" s="18">
        <v>20925396</v>
      </c>
      <c r="C12" s="18">
        <v>0</v>
      </c>
      <c r="D12" s="58">
        <v>22081902</v>
      </c>
      <c r="E12" s="59">
        <v>22081902</v>
      </c>
      <c r="F12" s="59">
        <v>1777370</v>
      </c>
      <c r="G12" s="59">
        <v>1777370</v>
      </c>
      <c r="H12" s="59">
        <v>1777370</v>
      </c>
      <c r="I12" s="59">
        <v>5332110</v>
      </c>
      <c r="J12" s="59">
        <v>1731694</v>
      </c>
      <c r="K12" s="59">
        <v>1742545</v>
      </c>
      <c r="L12" s="59">
        <v>1731231</v>
      </c>
      <c r="M12" s="59">
        <v>5205470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10537580</v>
      </c>
      <c r="W12" s="59">
        <v>11040951</v>
      </c>
      <c r="X12" s="59">
        <v>-503371</v>
      </c>
      <c r="Y12" s="60">
        <v>-4.56</v>
      </c>
      <c r="Z12" s="61">
        <v>22081902</v>
      </c>
    </row>
    <row r="13" spans="1:26" ht="13.5">
      <c r="A13" s="57" t="s">
        <v>95</v>
      </c>
      <c r="B13" s="18">
        <v>241410787</v>
      </c>
      <c r="C13" s="18">
        <v>0</v>
      </c>
      <c r="D13" s="58">
        <v>282004100</v>
      </c>
      <c r="E13" s="59">
        <v>282004100</v>
      </c>
      <c r="F13" s="59">
        <v>0</v>
      </c>
      <c r="G13" s="59">
        <v>37735019</v>
      </c>
      <c r="H13" s="59">
        <v>17555594</v>
      </c>
      <c r="I13" s="59">
        <v>55290613</v>
      </c>
      <c r="J13" s="59">
        <v>25486982</v>
      </c>
      <c r="K13" s="59">
        <v>4043276</v>
      </c>
      <c r="L13" s="59">
        <v>23293911</v>
      </c>
      <c r="M13" s="59">
        <v>52824169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108114782</v>
      </c>
      <c r="W13" s="59">
        <v>141002050</v>
      </c>
      <c r="X13" s="59">
        <v>-32887268</v>
      </c>
      <c r="Y13" s="60">
        <v>-23.32</v>
      </c>
      <c r="Z13" s="61">
        <v>282004100</v>
      </c>
    </row>
    <row r="14" spans="1:26" ht="13.5">
      <c r="A14" s="57" t="s">
        <v>38</v>
      </c>
      <c r="B14" s="18">
        <v>29486300</v>
      </c>
      <c r="C14" s="18">
        <v>0</v>
      </c>
      <c r="D14" s="58">
        <v>41602341</v>
      </c>
      <c r="E14" s="59">
        <v>41602341</v>
      </c>
      <c r="F14" s="59">
        <v>14</v>
      </c>
      <c r="G14" s="59">
        <v>14948</v>
      </c>
      <c r="H14" s="59">
        <v>814440</v>
      </c>
      <c r="I14" s="59">
        <v>829402</v>
      </c>
      <c r="J14" s="59">
        <v>0</v>
      </c>
      <c r="K14" s="59">
        <v>2</v>
      </c>
      <c r="L14" s="59">
        <v>10784297</v>
      </c>
      <c r="M14" s="59">
        <v>10784299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11613701</v>
      </c>
      <c r="W14" s="59">
        <v>20801171</v>
      </c>
      <c r="X14" s="59">
        <v>-9187470</v>
      </c>
      <c r="Y14" s="60">
        <v>-44.17</v>
      </c>
      <c r="Z14" s="61">
        <v>41602341</v>
      </c>
    </row>
    <row r="15" spans="1:26" ht="13.5">
      <c r="A15" s="57" t="s">
        <v>39</v>
      </c>
      <c r="B15" s="18">
        <v>461146970</v>
      </c>
      <c r="C15" s="18">
        <v>0</v>
      </c>
      <c r="D15" s="58">
        <v>440480739</v>
      </c>
      <c r="E15" s="59">
        <v>440480739</v>
      </c>
      <c r="F15" s="59">
        <v>2812792</v>
      </c>
      <c r="G15" s="59">
        <v>3966403</v>
      </c>
      <c r="H15" s="59">
        <v>97060783</v>
      </c>
      <c r="I15" s="59">
        <v>103839978</v>
      </c>
      <c r="J15" s="59">
        <v>35119856</v>
      </c>
      <c r="K15" s="59">
        <v>6554752</v>
      </c>
      <c r="L15" s="59">
        <v>35691142</v>
      </c>
      <c r="M15" s="59">
        <v>77365750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181205728</v>
      </c>
      <c r="W15" s="59">
        <v>220240370</v>
      </c>
      <c r="X15" s="59">
        <v>-39034642</v>
      </c>
      <c r="Y15" s="60">
        <v>-17.72</v>
      </c>
      <c r="Z15" s="61">
        <v>440480739</v>
      </c>
    </row>
    <row r="16" spans="1:26" ht="13.5">
      <c r="A16" s="68" t="s">
        <v>40</v>
      </c>
      <c r="B16" s="18">
        <v>21310084</v>
      </c>
      <c r="C16" s="18">
        <v>0</v>
      </c>
      <c r="D16" s="58">
        <v>25601330</v>
      </c>
      <c r="E16" s="59">
        <v>25601330</v>
      </c>
      <c r="F16" s="59">
        <v>0</v>
      </c>
      <c r="G16" s="59">
        <v>76489</v>
      </c>
      <c r="H16" s="59">
        <v>292864</v>
      </c>
      <c r="I16" s="59">
        <v>369353</v>
      </c>
      <c r="J16" s="59">
        <v>4857606</v>
      </c>
      <c r="K16" s="59">
        <v>169463</v>
      </c>
      <c r="L16" s="59">
        <v>4966428</v>
      </c>
      <c r="M16" s="59">
        <v>9993497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10362850</v>
      </c>
      <c r="W16" s="59">
        <v>12800665</v>
      </c>
      <c r="X16" s="59">
        <v>-2437815</v>
      </c>
      <c r="Y16" s="60">
        <v>-19.04</v>
      </c>
      <c r="Z16" s="61">
        <v>25601330</v>
      </c>
    </row>
    <row r="17" spans="1:26" ht="13.5">
      <c r="A17" s="57" t="s">
        <v>41</v>
      </c>
      <c r="B17" s="18">
        <v>615551804</v>
      </c>
      <c r="C17" s="18">
        <v>0</v>
      </c>
      <c r="D17" s="58">
        <v>587306366</v>
      </c>
      <c r="E17" s="59">
        <v>587306366</v>
      </c>
      <c r="F17" s="59">
        <v>10416295</v>
      </c>
      <c r="G17" s="59">
        <v>28331496</v>
      </c>
      <c r="H17" s="59">
        <v>50759988</v>
      </c>
      <c r="I17" s="59">
        <v>89507779</v>
      </c>
      <c r="J17" s="59">
        <v>65272233</v>
      </c>
      <c r="K17" s="59">
        <v>51621090</v>
      </c>
      <c r="L17" s="59">
        <v>53194162</v>
      </c>
      <c r="M17" s="59">
        <v>170087485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259595264</v>
      </c>
      <c r="W17" s="59">
        <v>293653183</v>
      </c>
      <c r="X17" s="59">
        <v>-34057919</v>
      </c>
      <c r="Y17" s="60">
        <v>-11.6</v>
      </c>
      <c r="Z17" s="61">
        <v>587306366</v>
      </c>
    </row>
    <row r="18" spans="1:26" ht="13.5">
      <c r="A18" s="69" t="s">
        <v>42</v>
      </c>
      <c r="B18" s="70">
        <f>SUM(B11:B17)</f>
        <v>1792967353</v>
      </c>
      <c r="C18" s="70">
        <f>SUM(C11:C17)</f>
        <v>0</v>
      </c>
      <c r="D18" s="71">
        <f aca="true" t="shared" si="1" ref="D18:Z18">SUM(D11:D17)</f>
        <v>1849619571</v>
      </c>
      <c r="E18" s="72">
        <f t="shared" si="1"/>
        <v>1849619571</v>
      </c>
      <c r="F18" s="72">
        <f t="shared" si="1"/>
        <v>47750997</v>
      </c>
      <c r="G18" s="72">
        <f t="shared" si="1"/>
        <v>106823850</v>
      </c>
      <c r="H18" s="72">
        <f t="shared" si="1"/>
        <v>203169544</v>
      </c>
      <c r="I18" s="72">
        <f t="shared" si="1"/>
        <v>357744391</v>
      </c>
      <c r="J18" s="72">
        <f t="shared" si="1"/>
        <v>168901991</v>
      </c>
      <c r="K18" s="72">
        <f t="shared" si="1"/>
        <v>100377814</v>
      </c>
      <c r="L18" s="72">
        <f t="shared" si="1"/>
        <v>166916310</v>
      </c>
      <c r="M18" s="72">
        <f t="shared" si="1"/>
        <v>436196115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793940506</v>
      </c>
      <c r="W18" s="72">
        <f t="shared" si="1"/>
        <v>924809787</v>
      </c>
      <c r="X18" s="72">
        <f t="shared" si="1"/>
        <v>-130869281</v>
      </c>
      <c r="Y18" s="66">
        <f>+IF(W18&lt;&gt;0,(X18/W18)*100,0)</f>
        <v>-14.150940316551818</v>
      </c>
      <c r="Z18" s="73">
        <f t="shared" si="1"/>
        <v>1849619571</v>
      </c>
    </row>
    <row r="19" spans="1:26" ht="13.5">
      <c r="A19" s="69" t="s">
        <v>43</v>
      </c>
      <c r="B19" s="74">
        <f>+B10-B18</f>
        <v>-281304653</v>
      </c>
      <c r="C19" s="74">
        <f>+C10-C18</f>
        <v>0</v>
      </c>
      <c r="D19" s="75">
        <f aca="true" t="shared" si="2" ref="D19:Z19">+D10-D18</f>
        <v>-238167568</v>
      </c>
      <c r="E19" s="76">
        <f t="shared" si="2"/>
        <v>-238167568</v>
      </c>
      <c r="F19" s="76">
        <f t="shared" si="2"/>
        <v>188080514</v>
      </c>
      <c r="G19" s="76">
        <f t="shared" si="2"/>
        <v>-5897673</v>
      </c>
      <c r="H19" s="76">
        <f t="shared" si="2"/>
        <v>-98152582</v>
      </c>
      <c r="I19" s="76">
        <f t="shared" si="2"/>
        <v>84030259</v>
      </c>
      <c r="J19" s="76">
        <f t="shared" si="2"/>
        <v>-70553505</v>
      </c>
      <c r="K19" s="76">
        <f t="shared" si="2"/>
        <v>-1536164</v>
      </c>
      <c r="L19" s="76">
        <f t="shared" si="2"/>
        <v>55235522</v>
      </c>
      <c r="M19" s="76">
        <f t="shared" si="2"/>
        <v>-16854147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67176112</v>
      </c>
      <c r="W19" s="76">
        <f>IF(E10=E18,0,W10-W18)</f>
        <v>-119083785</v>
      </c>
      <c r="X19" s="76">
        <f t="shared" si="2"/>
        <v>186259897</v>
      </c>
      <c r="Y19" s="77">
        <f>+IF(W19&lt;&gt;0,(X19/W19)*100,0)</f>
        <v>-156.41079681839136</v>
      </c>
      <c r="Z19" s="78">
        <f t="shared" si="2"/>
        <v>-238167568</v>
      </c>
    </row>
    <row r="20" spans="1:26" ht="13.5">
      <c r="A20" s="57" t="s">
        <v>44</v>
      </c>
      <c r="B20" s="18">
        <v>168277079</v>
      </c>
      <c r="C20" s="18">
        <v>0</v>
      </c>
      <c r="D20" s="58">
        <v>394816000</v>
      </c>
      <c r="E20" s="59">
        <v>394816000</v>
      </c>
      <c r="F20" s="59">
        <v>0</v>
      </c>
      <c r="G20" s="59">
        <v>3717733</v>
      </c>
      <c r="H20" s="59">
        <v>18570509</v>
      </c>
      <c r="I20" s="59">
        <v>22288242</v>
      </c>
      <c r="J20" s="59">
        <v>34835613</v>
      </c>
      <c r="K20" s="59">
        <v>22720496</v>
      </c>
      <c r="L20" s="59">
        <v>67554231</v>
      </c>
      <c r="M20" s="59">
        <v>125110340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147398582</v>
      </c>
      <c r="W20" s="59">
        <v>197408000</v>
      </c>
      <c r="X20" s="59">
        <v>-50009418</v>
      </c>
      <c r="Y20" s="60">
        <v>-25.33</v>
      </c>
      <c r="Z20" s="61">
        <v>394816000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-113027574</v>
      </c>
      <c r="C22" s="85">
        <f>SUM(C19:C21)</f>
        <v>0</v>
      </c>
      <c r="D22" s="86">
        <f aca="true" t="shared" si="3" ref="D22:Z22">SUM(D19:D21)</f>
        <v>156648432</v>
      </c>
      <c r="E22" s="87">
        <f t="shared" si="3"/>
        <v>156648432</v>
      </c>
      <c r="F22" s="87">
        <f t="shared" si="3"/>
        <v>188080514</v>
      </c>
      <c r="G22" s="87">
        <f t="shared" si="3"/>
        <v>-2179940</v>
      </c>
      <c r="H22" s="87">
        <f t="shared" si="3"/>
        <v>-79582073</v>
      </c>
      <c r="I22" s="87">
        <f t="shared" si="3"/>
        <v>106318501</v>
      </c>
      <c r="J22" s="87">
        <f t="shared" si="3"/>
        <v>-35717892</v>
      </c>
      <c r="K22" s="87">
        <f t="shared" si="3"/>
        <v>21184332</v>
      </c>
      <c r="L22" s="87">
        <f t="shared" si="3"/>
        <v>122789753</v>
      </c>
      <c r="M22" s="87">
        <f t="shared" si="3"/>
        <v>108256193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214574694</v>
      </c>
      <c r="W22" s="87">
        <f t="shared" si="3"/>
        <v>78324215</v>
      </c>
      <c r="X22" s="87">
        <f t="shared" si="3"/>
        <v>136250479</v>
      </c>
      <c r="Y22" s="88">
        <f>+IF(W22&lt;&gt;0,(X22/W22)*100,0)</f>
        <v>173.95703104078348</v>
      </c>
      <c r="Z22" s="89">
        <f t="shared" si="3"/>
        <v>156648432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-113027574</v>
      </c>
      <c r="C24" s="74">
        <f>SUM(C22:C23)</f>
        <v>0</v>
      </c>
      <c r="D24" s="75">
        <f aca="true" t="shared" si="4" ref="D24:Z24">SUM(D22:D23)</f>
        <v>156648432</v>
      </c>
      <c r="E24" s="76">
        <f t="shared" si="4"/>
        <v>156648432</v>
      </c>
      <c r="F24" s="76">
        <f t="shared" si="4"/>
        <v>188080514</v>
      </c>
      <c r="G24" s="76">
        <f t="shared" si="4"/>
        <v>-2179940</v>
      </c>
      <c r="H24" s="76">
        <f t="shared" si="4"/>
        <v>-79582073</v>
      </c>
      <c r="I24" s="76">
        <f t="shared" si="4"/>
        <v>106318501</v>
      </c>
      <c r="J24" s="76">
        <f t="shared" si="4"/>
        <v>-35717892</v>
      </c>
      <c r="K24" s="76">
        <f t="shared" si="4"/>
        <v>21184332</v>
      </c>
      <c r="L24" s="76">
        <f t="shared" si="4"/>
        <v>122789753</v>
      </c>
      <c r="M24" s="76">
        <f t="shared" si="4"/>
        <v>108256193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214574694</v>
      </c>
      <c r="W24" s="76">
        <f t="shared" si="4"/>
        <v>78324215</v>
      </c>
      <c r="X24" s="76">
        <f t="shared" si="4"/>
        <v>136250479</v>
      </c>
      <c r="Y24" s="77">
        <f>+IF(W24&lt;&gt;0,(X24/W24)*100,0)</f>
        <v>173.95703104078348</v>
      </c>
      <c r="Z24" s="78">
        <f t="shared" si="4"/>
        <v>156648432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237411663</v>
      </c>
      <c r="C27" s="21">
        <v>0</v>
      </c>
      <c r="D27" s="98">
        <v>575919271</v>
      </c>
      <c r="E27" s="99">
        <v>575919271</v>
      </c>
      <c r="F27" s="99">
        <v>673341</v>
      </c>
      <c r="G27" s="99">
        <v>5886890</v>
      </c>
      <c r="H27" s="99">
        <v>21521129</v>
      </c>
      <c r="I27" s="99">
        <v>28081360</v>
      </c>
      <c r="J27" s="99">
        <v>32979427</v>
      </c>
      <c r="K27" s="99">
        <v>30739196</v>
      </c>
      <c r="L27" s="99">
        <v>17293736</v>
      </c>
      <c r="M27" s="99">
        <v>81012359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109093719</v>
      </c>
      <c r="W27" s="99">
        <v>287959636</v>
      </c>
      <c r="X27" s="99">
        <v>-178865917</v>
      </c>
      <c r="Y27" s="100">
        <v>-62.11</v>
      </c>
      <c r="Z27" s="101">
        <v>575919271</v>
      </c>
    </row>
    <row r="28" spans="1:26" ht="13.5">
      <c r="A28" s="102" t="s">
        <v>44</v>
      </c>
      <c r="B28" s="18">
        <v>163787859</v>
      </c>
      <c r="C28" s="18">
        <v>0</v>
      </c>
      <c r="D28" s="58">
        <v>332813474</v>
      </c>
      <c r="E28" s="59">
        <v>332813474</v>
      </c>
      <c r="F28" s="59">
        <v>673341</v>
      </c>
      <c r="G28" s="59">
        <v>1867391</v>
      </c>
      <c r="H28" s="59">
        <v>17544983</v>
      </c>
      <c r="I28" s="59">
        <v>20085715</v>
      </c>
      <c r="J28" s="59">
        <v>29613834</v>
      </c>
      <c r="K28" s="59">
        <v>23006628</v>
      </c>
      <c r="L28" s="59">
        <v>10759516</v>
      </c>
      <c r="M28" s="59">
        <v>63379978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83465693</v>
      </c>
      <c r="W28" s="59">
        <v>166406737</v>
      </c>
      <c r="X28" s="59">
        <v>-82941044</v>
      </c>
      <c r="Y28" s="60">
        <v>-49.84</v>
      </c>
      <c r="Z28" s="61">
        <v>332813474</v>
      </c>
    </row>
    <row r="29" spans="1:26" ht="13.5">
      <c r="A29" s="57" t="s">
        <v>99</v>
      </c>
      <c r="B29" s="18">
        <v>3903825</v>
      </c>
      <c r="C29" s="18">
        <v>0</v>
      </c>
      <c r="D29" s="58">
        <v>2500000</v>
      </c>
      <c r="E29" s="59">
        <v>2500000</v>
      </c>
      <c r="F29" s="59">
        <v>0</v>
      </c>
      <c r="G29" s="59">
        <v>0</v>
      </c>
      <c r="H29" s="59">
        <v>0</v>
      </c>
      <c r="I29" s="59">
        <v>0</v>
      </c>
      <c r="J29" s="59">
        <v>541538</v>
      </c>
      <c r="K29" s="59">
        <v>0</v>
      </c>
      <c r="L29" s="59">
        <v>0</v>
      </c>
      <c r="M29" s="59">
        <v>541538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541538</v>
      </c>
      <c r="W29" s="59">
        <v>1250000</v>
      </c>
      <c r="X29" s="59">
        <v>-708462</v>
      </c>
      <c r="Y29" s="60">
        <v>-56.68</v>
      </c>
      <c r="Z29" s="61">
        <v>2500000</v>
      </c>
    </row>
    <row r="30" spans="1:26" ht="13.5">
      <c r="A30" s="57" t="s">
        <v>48</v>
      </c>
      <c r="B30" s="18">
        <v>28496678</v>
      </c>
      <c r="C30" s="18">
        <v>0</v>
      </c>
      <c r="D30" s="58">
        <v>105050000</v>
      </c>
      <c r="E30" s="59">
        <v>105050000</v>
      </c>
      <c r="F30" s="59">
        <v>0</v>
      </c>
      <c r="G30" s="59">
        <v>2635350</v>
      </c>
      <c r="H30" s="59">
        <v>113661</v>
      </c>
      <c r="I30" s="59">
        <v>2749011</v>
      </c>
      <c r="J30" s="59">
        <v>540290</v>
      </c>
      <c r="K30" s="59">
        <v>3263419</v>
      </c>
      <c r="L30" s="59">
        <v>3263419</v>
      </c>
      <c r="M30" s="59">
        <v>7067128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9816139</v>
      </c>
      <c r="W30" s="59">
        <v>52525000</v>
      </c>
      <c r="X30" s="59">
        <v>-42708861</v>
      </c>
      <c r="Y30" s="60">
        <v>-81.31</v>
      </c>
      <c r="Z30" s="61">
        <v>105050000</v>
      </c>
    </row>
    <row r="31" spans="1:26" ht="13.5">
      <c r="A31" s="57" t="s">
        <v>49</v>
      </c>
      <c r="B31" s="18">
        <v>41223301</v>
      </c>
      <c r="C31" s="18">
        <v>0</v>
      </c>
      <c r="D31" s="58">
        <v>135555797</v>
      </c>
      <c r="E31" s="59">
        <v>135555797</v>
      </c>
      <c r="F31" s="59">
        <v>0</v>
      </c>
      <c r="G31" s="59">
        <v>1384149</v>
      </c>
      <c r="H31" s="59">
        <v>3862485</v>
      </c>
      <c r="I31" s="59">
        <v>5246634</v>
      </c>
      <c r="J31" s="59">
        <v>2283767</v>
      </c>
      <c r="K31" s="59">
        <v>4469149</v>
      </c>
      <c r="L31" s="59">
        <v>3270801</v>
      </c>
      <c r="M31" s="59">
        <v>10023717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15270351</v>
      </c>
      <c r="W31" s="59">
        <v>67777899</v>
      </c>
      <c r="X31" s="59">
        <v>-52507548</v>
      </c>
      <c r="Y31" s="60">
        <v>-77.47</v>
      </c>
      <c r="Z31" s="61">
        <v>135555797</v>
      </c>
    </row>
    <row r="32" spans="1:26" ht="13.5">
      <c r="A32" s="69" t="s">
        <v>50</v>
      </c>
      <c r="B32" s="21">
        <f>SUM(B28:B31)</f>
        <v>237411663</v>
      </c>
      <c r="C32" s="21">
        <f>SUM(C28:C31)</f>
        <v>0</v>
      </c>
      <c r="D32" s="98">
        <f aca="true" t="shared" si="5" ref="D32:Z32">SUM(D28:D31)</f>
        <v>575919271</v>
      </c>
      <c r="E32" s="99">
        <f t="shared" si="5"/>
        <v>575919271</v>
      </c>
      <c r="F32" s="99">
        <f t="shared" si="5"/>
        <v>673341</v>
      </c>
      <c r="G32" s="99">
        <f t="shared" si="5"/>
        <v>5886890</v>
      </c>
      <c r="H32" s="99">
        <f t="shared" si="5"/>
        <v>21521129</v>
      </c>
      <c r="I32" s="99">
        <f t="shared" si="5"/>
        <v>28081360</v>
      </c>
      <c r="J32" s="99">
        <f t="shared" si="5"/>
        <v>32979429</v>
      </c>
      <c r="K32" s="99">
        <f t="shared" si="5"/>
        <v>30739196</v>
      </c>
      <c r="L32" s="99">
        <f t="shared" si="5"/>
        <v>17293736</v>
      </c>
      <c r="M32" s="99">
        <f t="shared" si="5"/>
        <v>81012361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109093721</v>
      </c>
      <c r="W32" s="99">
        <f t="shared" si="5"/>
        <v>287959636</v>
      </c>
      <c r="X32" s="99">
        <f t="shared" si="5"/>
        <v>-178865915</v>
      </c>
      <c r="Y32" s="100">
        <f>+IF(W32&lt;&gt;0,(X32/W32)*100,0)</f>
        <v>-62.11492606554066</v>
      </c>
      <c r="Z32" s="101">
        <f t="shared" si="5"/>
        <v>575919271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146543247</v>
      </c>
      <c r="C35" s="18">
        <v>0</v>
      </c>
      <c r="D35" s="58">
        <v>319738611</v>
      </c>
      <c r="E35" s="59">
        <v>319738611</v>
      </c>
      <c r="F35" s="59">
        <v>0</v>
      </c>
      <c r="G35" s="59">
        <v>203173112</v>
      </c>
      <c r="H35" s="59">
        <v>144652</v>
      </c>
      <c r="I35" s="59">
        <v>144652</v>
      </c>
      <c r="J35" s="59">
        <v>163991688</v>
      </c>
      <c r="K35" s="59">
        <v>186203341</v>
      </c>
      <c r="L35" s="59">
        <v>223503641</v>
      </c>
      <c r="M35" s="59">
        <v>223503641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223503641</v>
      </c>
      <c r="W35" s="59">
        <v>159869306</v>
      </c>
      <c r="X35" s="59">
        <v>63634335</v>
      </c>
      <c r="Y35" s="60">
        <v>39.8</v>
      </c>
      <c r="Z35" s="61">
        <v>319738611</v>
      </c>
    </row>
    <row r="36" spans="1:26" ht="13.5">
      <c r="A36" s="57" t="s">
        <v>53</v>
      </c>
      <c r="B36" s="18">
        <v>5562924054</v>
      </c>
      <c r="C36" s="18">
        <v>0</v>
      </c>
      <c r="D36" s="58">
        <v>5701656207</v>
      </c>
      <c r="E36" s="59">
        <v>5701656207</v>
      </c>
      <c r="F36" s="59">
        <v>0</v>
      </c>
      <c r="G36" s="59">
        <v>5531467859</v>
      </c>
      <c r="H36" s="59">
        <v>5531234</v>
      </c>
      <c r="I36" s="59">
        <v>5531234</v>
      </c>
      <c r="J36" s="59">
        <v>5551281132</v>
      </c>
      <c r="K36" s="59">
        <v>5554021972</v>
      </c>
      <c r="L36" s="59">
        <v>5543342187</v>
      </c>
      <c r="M36" s="59">
        <v>5543342187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5543342187</v>
      </c>
      <c r="W36" s="59">
        <v>2850828104</v>
      </c>
      <c r="X36" s="59">
        <v>2692514083</v>
      </c>
      <c r="Y36" s="60">
        <v>94.45</v>
      </c>
      <c r="Z36" s="61">
        <v>5701656207</v>
      </c>
    </row>
    <row r="37" spans="1:26" ht="13.5">
      <c r="A37" s="57" t="s">
        <v>54</v>
      </c>
      <c r="B37" s="18">
        <v>635875198</v>
      </c>
      <c r="C37" s="18">
        <v>0</v>
      </c>
      <c r="D37" s="58">
        <v>208559667</v>
      </c>
      <c r="E37" s="59">
        <v>208559667</v>
      </c>
      <c r="F37" s="59">
        <v>0</v>
      </c>
      <c r="G37" s="59">
        <v>474590812</v>
      </c>
      <c r="H37" s="59">
        <v>495999</v>
      </c>
      <c r="I37" s="59">
        <v>495999</v>
      </c>
      <c r="J37" s="59">
        <v>176422496</v>
      </c>
      <c r="K37" s="59">
        <v>580300997</v>
      </c>
      <c r="L37" s="59">
        <v>489553400</v>
      </c>
      <c r="M37" s="59">
        <v>489553400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489553400</v>
      </c>
      <c r="W37" s="59">
        <v>104279834</v>
      </c>
      <c r="X37" s="59">
        <v>385273566</v>
      </c>
      <c r="Y37" s="60">
        <v>369.46</v>
      </c>
      <c r="Z37" s="61">
        <v>208559667</v>
      </c>
    </row>
    <row r="38" spans="1:26" ht="13.5">
      <c r="A38" s="57" t="s">
        <v>55</v>
      </c>
      <c r="B38" s="18">
        <v>422983603</v>
      </c>
      <c r="C38" s="18">
        <v>0</v>
      </c>
      <c r="D38" s="58">
        <v>559187128</v>
      </c>
      <c r="E38" s="59">
        <v>559187128</v>
      </c>
      <c r="F38" s="59">
        <v>0</v>
      </c>
      <c r="G38" s="59">
        <v>423321577</v>
      </c>
      <c r="H38" s="59">
        <v>424471</v>
      </c>
      <c r="I38" s="59">
        <v>424471</v>
      </c>
      <c r="J38" s="59">
        <v>426235325</v>
      </c>
      <c r="K38" s="59">
        <v>419676900</v>
      </c>
      <c r="L38" s="59">
        <v>415830527</v>
      </c>
      <c r="M38" s="59">
        <v>415830527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415830527</v>
      </c>
      <c r="W38" s="59">
        <v>279593564</v>
      </c>
      <c r="X38" s="59">
        <v>136236963</v>
      </c>
      <c r="Y38" s="60">
        <v>48.73</v>
      </c>
      <c r="Z38" s="61">
        <v>559187128</v>
      </c>
    </row>
    <row r="39" spans="1:26" ht="13.5">
      <c r="A39" s="57" t="s">
        <v>56</v>
      </c>
      <c r="B39" s="18">
        <v>4650608500</v>
      </c>
      <c r="C39" s="18">
        <v>0</v>
      </c>
      <c r="D39" s="58">
        <v>5253648023</v>
      </c>
      <c r="E39" s="59">
        <v>5253648023</v>
      </c>
      <c r="F39" s="59">
        <v>0</v>
      </c>
      <c r="G39" s="59">
        <v>4836728582</v>
      </c>
      <c r="H39" s="59">
        <v>4755416</v>
      </c>
      <c r="I39" s="59">
        <v>4755416</v>
      </c>
      <c r="J39" s="59">
        <v>5112615000</v>
      </c>
      <c r="K39" s="59">
        <v>4740247416</v>
      </c>
      <c r="L39" s="59">
        <v>4861461900</v>
      </c>
      <c r="M39" s="59">
        <v>4861461900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4861461900</v>
      </c>
      <c r="W39" s="59">
        <v>2626824012</v>
      </c>
      <c r="X39" s="59">
        <v>2234637888</v>
      </c>
      <c r="Y39" s="60">
        <v>85.07</v>
      </c>
      <c r="Z39" s="61">
        <v>5253648023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234027425</v>
      </c>
      <c r="C42" s="18">
        <v>0</v>
      </c>
      <c r="D42" s="58">
        <v>452793775</v>
      </c>
      <c r="E42" s="59">
        <v>452793775</v>
      </c>
      <c r="F42" s="59">
        <v>78945379</v>
      </c>
      <c r="G42" s="59">
        <v>-11082197</v>
      </c>
      <c r="H42" s="59">
        <v>-43684843</v>
      </c>
      <c r="I42" s="59">
        <v>24178339</v>
      </c>
      <c r="J42" s="59">
        <v>75938599</v>
      </c>
      <c r="K42" s="59">
        <v>-98636454</v>
      </c>
      <c r="L42" s="59">
        <v>131788019</v>
      </c>
      <c r="M42" s="59">
        <v>109090164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133268503</v>
      </c>
      <c r="W42" s="59">
        <v>272154256</v>
      </c>
      <c r="X42" s="59">
        <v>-138885753</v>
      </c>
      <c r="Y42" s="60">
        <v>-51.03</v>
      </c>
      <c r="Z42" s="61">
        <v>452793775</v>
      </c>
    </row>
    <row r="43" spans="1:26" ht="13.5">
      <c r="A43" s="57" t="s">
        <v>59</v>
      </c>
      <c r="B43" s="18">
        <v>-231415280</v>
      </c>
      <c r="C43" s="18">
        <v>0</v>
      </c>
      <c r="D43" s="58">
        <v>-489876773</v>
      </c>
      <c r="E43" s="59">
        <v>-489876773</v>
      </c>
      <c r="F43" s="59">
        <v>-1380859</v>
      </c>
      <c r="G43" s="59">
        <v>-5154048</v>
      </c>
      <c r="H43" s="59">
        <v>-18632683</v>
      </c>
      <c r="I43" s="59">
        <v>-25167590</v>
      </c>
      <c r="J43" s="59">
        <v>-31029725</v>
      </c>
      <c r="K43" s="59">
        <v>-30383026</v>
      </c>
      <c r="L43" s="59">
        <v>-16581305</v>
      </c>
      <c r="M43" s="59">
        <v>-77994056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-103161646</v>
      </c>
      <c r="W43" s="59">
        <v>-135734675</v>
      </c>
      <c r="X43" s="59">
        <v>32573029</v>
      </c>
      <c r="Y43" s="60">
        <v>-24</v>
      </c>
      <c r="Z43" s="61">
        <v>-489876773</v>
      </c>
    </row>
    <row r="44" spans="1:26" ht="13.5">
      <c r="A44" s="57" t="s">
        <v>60</v>
      </c>
      <c r="B44" s="18">
        <v>-29860762</v>
      </c>
      <c r="C44" s="18">
        <v>0</v>
      </c>
      <c r="D44" s="58">
        <v>148606688</v>
      </c>
      <c r="E44" s="59">
        <v>148606688</v>
      </c>
      <c r="F44" s="59">
        <v>0</v>
      </c>
      <c r="G44" s="59">
        <v>0</v>
      </c>
      <c r="H44" s="59">
        <v>-1177886</v>
      </c>
      <c r="I44" s="59">
        <v>-1177886</v>
      </c>
      <c r="J44" s="59">
        <v>0</v>
      </c>
      <c r="K44" s="59">
        <v>0</v>
      </c>
      <c r="L44" s="59">
        <v>-5827610</v>
      </c>
      <c r="M44" s="59">
        <v>-5827610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-7005496</v>
      </c>
      <c r="W44" s="59">
        <v>-8311998</v>
      </c>
      <c r="X44" s="59">
        <v>1306502</v>
      </c>
      <c r="Y44" s="60">
        <v>-15.72</v>
      </c>
      <c r="Z44" s="61">
        <v>148606688</v>
      </c>
    </row>
    <row r="45" spans="1:26" ht="13.5">
      <c r="A45" s="69" t="s">
        <v>61</v>
      </c>
      <c r="B45" s="21">
        <v>8543390</v>
      </c>
      <c r="C45" s="21">
        <v>0</v>
      </c>
      <c r="D45" s="98">
        <v>221679873</v>
      </c>
      <c r="E45" s="99">
        <v>221679873</v>
      </c>
      <c r="F45" s="99">
        <v>71013600</v>
      </c>
      <c r="G45" s="99">
        <v>54777355</v>
      </c>
      <c r="H45" s="99">
        <v>-8718057</v>
      </c>
      <c r="I45" s="99">
        <v>-8718057</v>
      </c>
      <c r="J45" s="99">
        <v>36190817</v>
      </c>
      <c r="K45" s="99">
        <v>-92828663</v>
      </c>
      <c r="L45" s="99">
        <v>16550441</v>
      </c>
      <c r="M45" s="99">
        <v>16550441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16550441</v>
      </c>
      <c r="W45" s="99">
        <v>238263766</v>
      </c>
      <c r="X45" s="99">
        <v>-221713325</v>
      </c>
      <c r="Y45" s="100">
        <v>-93.05</v>
      </c>
      <c r="Z45" s="101">
        <v>221679873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75458124</v>
      </c>
      <c r="C49" s="51">
        <v>0</v>
      </c>
      <c r="D49" s="128">
        <v>502868</v>
      </c>
      <c r="E49" s="53">
        <v>20282172</v>
      </c>
      <c r="F49" s="53">
        <v>0</v>
      </c>
      <c r="G49" s="53">
        <v>0</v>
      </c>
      <c r="H49" s="53">
        <v>0</v>
      </c>
      <c r="I49" s="53">
        <v>14034168</v>
      </c>
      <c r="J49" s="53">
        <v>0</v>
      </c>
      <c r="K49" s="53">
        <v>0</v>
      </c>
      <c r="L49" s="53">
        <v>0</v>
      </c>
      <c r="M49" s="53">
        <v>14094771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352116958</v>
      </c>
      <c r="W49" s="53">
        <v>0</v>
      </c>
      <c r="X49" s="53">
        <v>0</v>
      </c>
      <c r="Y49" s="53">
        <v>476489061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129461000</v>
      </c>
      <c r="C51" s="51">
        <v>0</v>
      </c>
      <c r="D51" s="128">
        <v>3762000</v>
      </c>
      <c r="E51" s="53">
        <v>74000</v>
      </c>
      <c r="F51" s="53">
        <v>0</v>
      </c>
      <c r="G51" s="53">
        <v>0</v>
      </c>
      <c r="H51" s="53">
        <v>0</v>
      </c>
      <c r="I51" s="53">
        <v>187000</v>
      </c>
      <c r="J51" s="53">
        <v>0</v>
      </c>
      <c r="K51" s="53">
        <v>0</v>
      </c>
      <c r="L51" s="53">
        <v>0</v>
      </c>
      <c r="M51" s="53">
        <v>135000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133619000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99.97522312034498</v>
      </c>
      <c r="C58" s="5">
        <f>IF(C67=0,0,+(C76/C67)*100)</f>
        <v>0</v>
      </c>
      <c r="D58" s="6">
        <f aca="true" t="shared" si="6" ref="D58:Z58">IF(D67=0,0,+(D76/D67)*100)</f>
        <v>93.86570108766503</v>
      </c>
      <c r="E58" s="7">
        <f t="shared" si="6"/>
        <v>93.86570108766503</v>
      </c>
      <c r="F58" s="7">
        <f t="shared" si="6"/>
        <v>90.29087347443556</v>
      </c>
      <c r="G58" s="7">
        <f t="shared" si="6"/>
        <v>89.20094993097494</v>
      </c>
      <c r="H58" s="7">
        <f t="shared" si="6"/>
        <v>116.63741102239004</v>
      </c>
      <c r="I58" s="7">
        <f t="shared" si="6"/>
        <v>98.94119743316865</v>
      </c>
      <c r="J58" s="7">
        <f t="shared" si="6"/>
        <v>119.73279169989566</v>
      </c>
      <c r="K58" s="7">
        <f t="shared" si="6"/>
        <v>97.51428070152063</v>
      </c>
      <c r="L58" s="7">
        <f t="shared" si="6"/>
        <v>98.10993910880435</v>
      </c>
      <c r="M58" s="7">
        <f t="shared" si="6"/>
        <v>104.78628375091392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101.83197218371494</v>
      </c>
      <c r="W58" s="7">
        <f t="shared" si="6"/>
        <v>83.58158451757294</v>
      </c>
      <c r="X58" s="7">
        <f t="shared" si="6"/>
        <v>0</v>
      </c>
      <c r="Y58" s="7">
        <f t="shared" si="6"/>
        <v>0</v>
      </c>
      <c r="Z58" s="8">
        <f t="shared" si="6"/>
        <v>93.86570108766503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99.99999968133999</v>
      </c>
      <c r="E59" s="10">
        <f t="shared" si="7"/>
        <v>99.99999968133999</v>
      </c>
      <c r="F59" s="10">
        <f t="shared" si="7"/>
        <v>275.62789661245654</v>
      </c>
      <c r="G59" s="10">
        <f t="shared" si="7"/>
        <v>296.27306693362743</v>
      </c>
      <c r="H59" s="10">
        <f t="shared" si="7"/>
        <v>401.39727289368506</v>
      </c>
      <c r="I59" s="10">
        <f t="shared" si="7"/>
        <v>324.259487784938</v>
      </c>
      <c r="J59" s="10">
        <f t="shared" si="7"/>
        <v>383.0216252918563</v>
      </c>
      <c r="K59" s="10">
        <f t="shared" si="7"/>
        <v>312.7698362791208</v>
      </c>
      <c r="L59" s="10">
        <f t="shared" si="7"/>
        <v>311.591750001206</v>
      </c>
      <c r="M59" s="10">
        <f t="shared" si="7"/>
        <v>335.32590892187375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329.78688412841086</v>
      </c>
      <c r="W59" s="10">
        <f t="shared" si="7"/>
        <v>83.22916348338597</v>
      </c>
      <c r="X59" s="10">
        <f t="shared" si="7"/>
        <v>0</v>
      </c>
      <c r="Y59" s="10">
        <f t="shared" si="7"/>
        <v>0</v>
      </c>
      <c r="Z59" s="11">
        <f t="shared" si="7"/>
        <v>99.99999968133999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91.48925551444925</v>
      </c>
      <c r="E60" s="13">
        <f t="shared" si="7"/>
        <v>91.48925551444925</v>
      </c>
      <c r="F60" s="13">
        <f t="shared" si="7"/>
        <v>11.013891274989625</v>
      </c>
      <c r="G60" s="13">
        <f t="shared" si="7"/>
        <v>9.064718982520866</v>
      </c>
      <c r="H60" s="13">
        <f t="shared" si="7"/>
        <v>8.623159512389593</v>
      </c>
      <c r="I60" s="13">
        <f t="shared" si="7"/>
        <v>9.506844957158863</v>
      </c>
      <c r="J60" s="13">
        <f t="shared" si="7"/>
        <v>7.85063015142675</v>
      </c>
      <c r="K60" s="13">
        <f t="shared" si="7"/>
        <v>7.121262485329348</v>
      </c>
      <c r="L60" s="13">
        <f t="shared" si="7"/>
        <v>16.451015629625044</v>
      </c>
      <c r="M60" s="13">
        <f t="shared" si="7"/>
        <v>10.740940142588832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10.114777038735651</v>
      </c>
      <c r="W60" s="13">
        <f t="shared" si="7"/>
        <v>84.31396978545118</v>
      </c>
      <c r="X60" s="13">
        <f t="shared" si="7"/>
        <v>0</v>
      </c>
      <c r="Y60" s="13">
        <f t="shared" si="7"/>
        <v>0</v>
      </c>
      <c r="Z60" s="14">
        <f t="shared" si="7"/>
        <v>91.48925551444925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89.96743165629408</v>
      </c>
      <c r="E61" s="13">
        <f t="shared" si="7"/>
        <v>89.96743165629408</v>
      </c>
      <c r="F61" s="13">
        <f t="shared" si="7"/>
        <v>13.229925866564027</v>
      </c>
      <c r="G61" s="13">
        <f t="shared" si="7"/>
        <v>10.634060223934744</v>
      </c>
      <c r="H61" s="13">
        <f t="shared" si="7"/>
        <v>10.039309487565696</v>
      </c>
      <c r="I61" s="13">
        <f t="shared" si="7"/>
        <v>11.202859729629436</v>
      </c>
      <c r="J61" s="13">
        <f t="shared" si="7"/>
        <v>9.440470090422</v>
      </c>
      <c r="K61" s="13">
        <f t="shared" si="7"/>
        <v>8.512637796482004</v>
      </c>
      <c r="L61" s="13">
        <f t="shared" si="7"/>
        <v>19.211346361627964</v>
      </c>
      <c r="M61" s="13">
        <f t="shared" si="7"/>
        <v>12.753780202943855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11.963938023665404</v>
      </c>
      <c r="W61" s="13">
        <f t="shared" si="7"/>
        <v>84.39913776639119</v>
      </c>
      <c r="X61" s="13">
        <f t="shared" si="7"/>
        <v>0</v>
      </c>
      <c r="Y61" s="13">
        <f t="shared" si="7"/>
        <v>0</v>
      </c>
      <c r="Z61" s="14">
        <f t="shared" si="7"/>
        <v>89.96743165629408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100.00000314545964</v>
      </c>
      <c r="E62" s="13">
        <f t="shared" si="7"/>
        <v>100.00000314545964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84.53544832362098</v>
      </c>
      <c r="X62" s="13">
        <f t="shared" si="7"/>
        <v>0</v>
      </c>
      <c r="Y62" s="13">
        <f t="shared" si="7"/>
        <v>0</v>
      </c>
      <c r="Z62" s="14">
        <f t="shared" si="7"/>
        <v>100.00000314545964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100.00000571631256</v>
      </c>
      <c r="E63" s="13">
        <f t="shared" si="7"/>
        <v>100.00000571631256</v>
      </c>
      <c r="F63" s="13">
        <f t="shared" si="7"/>
        <v>0.07482726007764445</v>
      </c>
      <c r="G63" s="13">
        <f t="shared" si="7"/>
        <v>0.00959990225554067</v>
      </c>
      <c r="H63" s="13">
        <f t="shared" si="7"/>
        <v>0.009339041228701248</v>
      </c>
      <c r="I63" s="13">
        <f t="shared" si="7"/>
        <v>0.03150528957230188</v>
      </c>
      <c r="J63" s="13">
        <f t="shared" si="7"/>
        <v>0.007599460655420913</v>
      </c>
      <c r="K63" s="13">
        <f t="shared" si="7"/>
        <v>0.004587831957447163</v>
      </c>
      <c r="L63" s="13">
        <f t="shared" si="7"/>
        <v>0.007652743289819592</v>
      </c>
      <c r="M63" s="13">
        <f t="shared" si="7"/>
        <v>0.006583463770197041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0.01872107868652912</v>
      </c>
      <c r="W63" s="13">
        <f t="shared" si="7"/>
        <v>92.23388680192681</v>
      </c>
      <c r="X63" s="13">
        <f t="shared" si="7"/>
        <v>0</v>
      </c>
      <c r="Y63" s="13">
        <f t="shared" si="7"/>
        <v>0</v>
      </c>
      <c r="Z63" s="14">
        <f t="shared" si="7"/>
        <v>100.00000571631256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99.99999244752739</v>
      </c>
      <c r="E64" s="13">
        <f t="shared" si="7"/>
        <v>99.99999244752739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81.28394874203298</v>
      </c>
      <c r="X64" s="13">
        <f t="shared" si="7"/>
        <v>0</v>
      </c>
      <c r="Y64" s="13">
        <f t="shared" si="7"/>
        <v>0</v>
      </c>
      <c r="Z64" s="14">
        <f t="shared" si="7"/>
        <v>99.99999244752739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98.93287897070635</v>
      </c>
      <c r="C66" s="15">
        <f t="shared" si="7"/>
        <v>0</v>
      </c>
      <c r="D66" s="4">
        <f t="shared" si="7"/>
        <v>89.14792119722443</v>
      </c>
      <c r="E66" s="16">
        <f t="shared" si="7"/>
        <v>89.14792119722443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65.35486912483141</v>
      </c>
      <c r="X66" s="16">
        <f t="shared" si="7"/>
        <v>0</v>
      </c>
      <c r="Y66" s="16">
        <f t="shared" si="7"/>
        <v>0</v>
      </c>
      <c r="Z66" s="17">
        <f t="shared" si="7"/>
        <v>89.14792119722443</v>
      </c>
    </row>
    <row r="67" spans="1:26" ht="13.5" hidden="1">
      <c r="A67" s="40" t="s">
        <v>108</v>
      </c>
      <c r="B67" s="23">
        <v>939436294</v>
      </c>
      <c r="C67" s="23"/>
      <c r="D67" s="24">
        <v>1099696933</v>
      </c>
      <c r="E67" s="25">
        <v>1099696933</v>
      </c>
      <c r="F67" s="25">
        <v>80795095</v>
      </c>
      <c r="G67" s="25">
        <v>88459901</v>
      </c>
      <c r="H67" s="25">
        <v>88184123</v>
      </c>
      <c r="I67" s="25">
        <v>257439119</v>
      </c>
      <c r="J67" s="25">
        <v>80044295</v>
      </c>
      <c r="K67" s="25">
        <v>82258564</v>
      </c>
      <c r="L67" s="25">
        <v>89599653</v>
      </c>
      <c r="M67" s="25">
        <v>251902512</v>
      </c>
      <c r="N67" s="25"/>
      <c r="O67" s="25"/>
      <c r="P67" s="25"/>
      <c r="Q67" s="25"/>
      <c r="R67" s="25"/>
      <c r="S67" s="25"/>
      <c r="T67" s="25"/>
      <c r="U67" s="25"/>
      <c r="V67" s="25">
        <v>509341631</v>
      </c>
      <c r="W67" s="25">
        <v>549848468</v>
      </c>
      <c r="X67" s="25"/>
      <c r="Y67" s="24"/>
      <c r="Z67" s="26">
        <v>1099696933</v>
      </c>
    </row>
    <row r="68" spans="1:26" ht="13.5" hidden="1">
      <c r="A68" s="36" t="s">
        <v>31</v>
      </c>
      <c r="B68" s="18">
        <v>274316960</v>
      </c>
      <c r="C68" s="18"/>
      <c r="D68" s="19">
        <v>313814089</v>
      </c>
      <c r="E68" s="20">
        <v>313814089</v>
      </c>
      <c r="F68" s="20">
        <v>24278360</v>
      </c>
      <c r="G68" s="20">
        <v>24740718</v>
      </c>
      <c r="H68" s="20">
        <v>24282515</v>
      </c>
      <c r="I68" s="20">
        <v>73301593</v>
      </c>
      <c r="J68" s="20">
        <v>23903030</v>
      </c>
      <c r="K68" s="20">
        <v>24369036</v>
      </c>
      <c r="L68" s="20">
        <v>24875640</v>
      </c>
      <c r="M68" s="20">
        <v>73147706</v>
      </c>
      <c r="N68" s="20"/>
      <c r="O68" s="20"/>
      <c r="P68" s="20"/>
      <c r="Q68" s="20"/>
      <c r="R68" s="20"/>
      <c r="S68" s="20"/>
      <c r="T68" s="20"/>
      <c r="U68" s="20"/>
      <c r="V68" s="20">
        <v>146449299</v>
      </c>
      <c r="W68" s="20">
        <v>156907045</v>
      </c>
      <c r="X68" s="20"/>
      <c r="Y68" s="19"/>
      <c r="Z68" s="22">
        <v>313814089</v>
      </c>
    </row>
    <row r="69" spans="1:26" ht="13.5" hidden="1">
      <c r="A69" s="37" t="s">
        <v>32</v>
      </c>
      <c r="B69" s="18">
        <v>643307094</v>
      </c>
      <c r="C69" s="18"/>
      <c r="D69" s="19">
        <v>761357718</v>
      </c>
      <c r="E69" s="20">
        <v>761357718</v>
      </c>
      <c r="F69" s="20">
        <v>54773230</v>
      </c>
      <c r="G69" s="20">
        <v>61855067</v>
      </c>
      <c r="H69" s="20">
        <v>62463474</v>
      </c>
      <c r="I69" s="20">
        <v>179091771</v>
      </c>
      <c r="J69" s="20">
        <v>54587911</v>
      </c>
      <c r="K69" s="20">
        <v>56097539</v>
      </c>
      <c r="L69" s="20">
        <v>63191983</v>
      </c>
      <c r="M69" s="20">
        <v>173877433</v>
      </c>
      <c r="N69" s="20"/>
      <c r="O69" s="20"/>
      <c r="P69" s="20"/>
      <c r="Q69" s="20"/>
      <c r="R69" s="20"/>
      <c r="S69" s="20"/>
      <c r="T69" s="20"/>
      <c r="U69" s="20"/>
      <c r="V69" s="20">
        <v>352969204</v>
      </c>
      <c r="W69" s="20">
        <v>380678860</v>
      </c>
      <c r="X69" s="20"/>
      <c r="Y69" s="19"/>
      <c r="Z69" s="22">
        <v>761357718</v>
      </c>
    </row>
    <row r="70" spans="1:26" ht="13.5" hidden="1">
      <c r="A70" s="38" t="s">
        <v>102</v>
      </c>
      <c r="B70" s="18">
        <v>543808308</v>
      </c>
      <c r="C70" s="18"/>
      <c r="D70" s="19">
        <v>645868583</v>
      </c>
      <c r="E70" s="20">
        <v>645868583</v>
      </c>
      <c r="F70" s="20">
        <v>45591034</v>
      </c>
      <c r="G70" s="20">
        <v>52725449</v>
      </c>
      <c r="H70" s="20">
        <v>53651170</v>
      </c>
      <c r="I70" s="20">
        <v>151967653</v>
      </c>
      <c r="J70" s="20">
        <v>45393820</v>
      </c>
      <c r="K70" s="20">
        <v>46927722</v>
      </c>
      <c r="L70" s="20">
        <v>54111866</v>
      </c>
      <c r="M70" s="20">
        <v>146433408</v>
      </c>
      <c r="N70" s="20"/>
      <c r="O70" s="20"/>
      <c r="P70" s="20"/>
      <c r="Q70" s="20"/>
      <c r="R70" s="20"/>
      <c r="S70" s="20"/>
      <c r="T70" s="20"/>
      <c r="U70" s="20"/>
      <c r="V70" s="20">
        <v>298401061</v>
      </c>
      <c r="W70" s="20">
        <v>322934292</v>
      </c>
      <c r="X70" s="20"/>
      <c r="Y70" s="19"/>
      <c r="Z70" s="22">
        <v>645868583</v>
      </c>
    </row>
    <row r="71" spans="1:26" ht="13.5" hidden="1">
      <c r="A71" s="38" t="s">
        <v>103</v>
      </c>
      <c r="B71" s="18">
        <v>25335347</v>
      </c>
      <c r="C71" s="18"/>
      <c r="D71" s="19">
        <v>31791856</v>
      </c>
      <c r="E71" s="20">
        <v>31791856</v>
      </c>
      <c r="F71" s="20">
        <v>2448407</v>
      </c>
      <c r="G71" s="20">
        <v>2264794</v>
      </c>
      <c r="H71" s="20">
        <v>2100633</v>
      </c>
      <c r="I71" s="20">
        <v>6813834</v>
      </c>
      <c r="J71" s="20">
        <v>2360118</v>
      </c>
      <c r="K71" s="20">
        <v>2316443</v>
      </c>
      <c r="L71" s="20">
        <v>2279921</v>
      </c>
      <c r="M71" s="20">
        <v>6956482</v>
      </c>
      <c r="N71" s="20"/>
      <c r="O71" s="20"/>
      <c r="P71" s="20"/>
      <c r="Q71" s="20"/>
      <c r="R71" s="20"/>
      <c r="S71" s="20"/>
      <c r="T71" s="20"/>
      <c r="U71" s="20"/>
      <c r="V71" s="20">
        <v>13770316</v>
      </c>
      <c r="W71" s="20">
        <v>15895928</v>
      </c>
      <c r="X71" s="20"/>
      <c r="Y71" s="19"/>
      <c r="Z71" s="22">
        <v>31791856</v>
      </c>
    </row>
    <row r="72" spans="1:26" ht="13.5" hidden="1">
      <c r="A72" s="38" t="s">
        <v>104</v>
      </c>
      <c r="B72" s="18">
        <v>15134173</v>
      </c>
      <c r="C72" s="18"/>
      <c r="D72" s="19">
        <v>17493795</v>
      </c>
      <c r="E72" s="20">
        <v>17493795</v>
      </c>
      <c r="F72" s="20">
        <v>1341757</v>
      </c>
      <c r="G72" s="20">
        <v>1375014</v>
      </c>
      <c r="H72" s="20">
        <v>1263513</v>
      </c>
      <c r="I72" s="20">
        <v>3980284</v>
      </c>
      <c r="J72" s="20">
        <v>1381677</v>
      </c>
      <c r="K72" s="20">
        <v>1438588</v>
      </c>
      <c r="L72" s="20">
        <v>1372057</v>
      </c>
      <c r="M72" s="20">
        <v>4192322</v>
      </c>
      <c r="N72" s="20"/>
      <c r="O72" s="20"/>
      <c r="P72" s="20"/>
      <c r="Q72" s="20"/>
      <c r="R72" s="20"/>
      <c r="S72" s="20"/>
      <c r="T72" s="20"/>
      <c r="U72" s="20"/>
      <c r="V72" s="20">
        <v>8172606</v>
      </c>
      <c r="W72" s="20">
        <v>8746898</v>
      </c>
      <c r="X72" s="20"/>
      <c r="Y72" s="19"/>
      <c r="Z72" s="22">
        <v>17493795</v>
      </c>
    </row>
    <row r="73" spans="1:26" ht="13.5" hidden="1">
      <c r="A73" s="38" t="s">
        <v>105</v>
      </c>
      <c r="B73" s="18">
        <v>59029266</v>
      </c>
      <c r="C73" s="18"/>
      <c r="D73" s="19">
        <v>66203484</v>
      </c>
      <c r="E73" s="20">
        <v>66203484</v>
      </c>
      <c r="F73" s="20">
        <v>5392032</v>
      </c>
      <c r="G73" s="20">
        <v>5489810</v>
      </c>
      <c r="H73" s="20">
        <v>5448158</v>
      </c>
      <c r="I73" s="20">
        <v>16330000</v>
      </c>
      <c r="J73" s="20">
        <v>5452296</v>
      </c>
      <c r="K73" s="20">
        <v>5414786</v>
      </c>
      <c r="L73" s="20">
        <v>5428139</v>
      </c>
      <c r="M73" s="20">
        <v>16295221</v>
      </c>
      <c r="N73" s="20"/>
      <c r="O73" s="20"/>
      <c r="P73" s="20"/>
      <c r="Q73" s="20"/>
      <c r="R73" s="20"/>
      <c r="S73" s="20"/>
      <c r="T73" s="20"/>
      <c r="U73" s="20"/>
      <c r="V73" s="20">
        <v>32625221</v>
      </c>
      <c r="W73" s="20">
        <v>33101742</v>
      </c>
      <c r="X73" s="20"/>
      <c r="Y73" s="19"/>
      <c r="Z73" s="22">
        <v>66203484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21812240</v>
      </c>
      <c r="C75" s="27"/>
      <c r="D75" s="28">
        <v>24525126</v>
      </c>
      <c r="E75" s="29">
        <v>24525126</v>
      </c>
      <c r="F75" s="29">
        <v>1743505</v>
      </c>
      <c r="G75" s="29">
        <v>1864116</v>
      </c>
      <c r="H75" s="29">
        <v>1438134</v>
      </c>
      <c r="I75" s="29">
        <v>5045755</v>
      </c>
      <c r="J75" s="29">
        <v>1553354</v>
      </c>
      <c r="K75" s="29">
        <v>1791989</v>
      </c>
      <c r="L75" s="29">
        <v>1532030</v>
      </c>
      <c r="M75" s="29">
        <v>4877373</v>
      </c>
      <c r="N75" s="29"/>
      <c r="O75" s="29"/>
      <c r="P75" s="29"/>
      <c r="Q75" s="29"/>
      <c r="R75" s="29"/>
      <c r="S75" s="29"/>
      <c r="T75" s="29"/>
      <c r="U75" s="29"/>
      <c r="V75" s="29">
        <v>9923128</v>
      </c>
      <c r="W75" s="29">
        <v>12262563</v>
      </c>
      <c r="X75" s="29"/>
      <c r="Y75" s="28"/>
      <c r="Z75" s="30">
        <v>24525126</v>
      </c>
    </row>
    <row r="76" spans="1:26" ht="13.5" hidden="1">
      <c r="A76" s="41" t="s">
        <v>109</v>
      </c>
      <c r="B76" s="31">
        <v>939203531</v>
      </c>
      <c r="C76" s="31"/>
      <c r="D76" s="32">
        <v>1032238236</v>
      </c>
      <c r="E76" s="33">
        <v>1032238236</v>
      </c>
      <c r="F76" s="33">
        <v>72950597</v>
      </c>
      <c r="G76" s="33">
        <v>78907072</v>
      </c>
      <c r="H76" s="33">
        <v>102855678</v>
      </c>
      <c r="I76" s="33">
        <v>254713347</v>
      </c>
      <c r="J76" s="33">
        <v>95839269</v>
      </c>
      <c r="K76" s="33">
        <v>80213847</v>
      </c>
      <c r="L76" s="33">
        <v>87906165</v>
      </c>
      <c r="M76" s="33">
        <v>263959281</v>
      </c>
      <c r="N76" s="33"/>
      <c r="O76" s="33"/>
      <c r="P76" s="33"/>
      <c r="Q76" s="33"/>
      <c r="R76" s="33"/>
      <c r="S76" s="33"/>
      <c r="T76" s="33"/>
      <c r="U76" s="33"/>
      <c r="V76" s="33">
        <v>518672628</v>
      </c>
      <c r="W76" s="33">
        <v>459572062</v>
      </c>
      <c r="X76" s="33"/>
      <c r="Y76" s="32"/>
      <c r="Z76" s="34">
        <v>1032238236</v>
      </c>
    </row>
    <row r="77" spans="1:26" ht="13.5" hidden="1">
      <c r="A77" s="36" t="s">
        <v>31</v>
      </c>
      <c r="B77" s="18">
        <v>274316960</v>
      </c>
      <c r="C77" s="18"/>
      <c r="D77" s="19">
        <v>313814088</v>
      </c>
      <c r="E77" s="20">
        <v>313814088</v>
      </c>
      <c r="F77" s="20">
        <v>66917933</v>
      </c>
      <c r="G77" s="20">
        <v>73300084</v>
      </c>
      <c r="H77" s="20">
        <v>97469353</v>
      </c>
      <c r="I77" s="20">
        <v>237687370</v>
      </c>
      <c r="J77" s="20">
        <v>91553774</v>
      </c>
      <c r="K77" s="20">
        <v>76218994</v>
      </c>
      <c r="L77" s="20">
        <v>77510442</v>
      </c>
      <c r="M77" s="20">
        <v>245283210</v>
      </c>
      <c r="N77" s="20"/>
      <c r="O77" s="20"/>
      <c r="P77" s="20"/>
      <c r="Q77" s="20"/>
      <c r="R77" s="20"/>
      <c r="S77" s="20"/>
      <c r="T77" s="20"/>
      <c r="U77" s="20"/>
      <c r="V77" s="20">
        <v>482970580</v>
      </c>
      <c r="W77" s="20">
        <v>130592421</v>
      </c>
      <c r="X77" s="20"/>
      <c r="Y77" s="19"/>
      <c r="Z77" s="22">
        <v>313814088</v>
      </c>
    </row>
    <row r="78" spans="1:26" ht="13.5" hidden="1">
      <c r="A78" s="37" t="s">
        <v>32</v>
      </c>
      <c r="B78" s="18">
        <v>643307094</v>
      </c>
      <c r="C78" s="18"/>
      <c r="D78" s="19">
        <v>696560508</v>
      </c>
      <c r="E78" s="20">
        <v>696560508</v>
      </c>
      <c r="F78" s="20">
        <v>6032664</v>
      </c>
      <c r="G78" s="20">
        <v>5606988</v>
      </c>
      <c r="H78" s="20">
        <v>5386325</v>
      </c>
      <c r="I78" s="20">
        <v>17025977</v>
      </c>
      <c r="J78" s="20">
        <v>4285495</v>
      </c>
      <c r="K78" s="20">
        <v>3994853</v>
      </c>
      <c r="L78" s="20">
        <v>10395723</v>
      </c>
      <c r="M78" s="20">
        <v>18676071</v>
      </c>
      <c r="N78" s="20"/>
      <c r="O78" s="20"/>
      <c r="P78" s="20"/>
      <c r="Q78" s="20"/>
      <c r="R78" s="20"/>
      <c r="S78" s="20"/>
      <c r="T78" s="20"/>
      <c r="U78" s="20"/>
      <c r="V78" s="20">
        <v>35702048</v>
      </c>
      <c r="W78" s="20">
        <v>320965459</v>
      </c>
      <c r="X78" s="20"/>
      <c r="Y78" s="19"/>
      <c r="Z78" s="22">
        <v>696560508</v>
      </c>
    </row>
    <row r="79" spans="1:26" ht="13.5" hidden="1">
      <c r="A79" s="38" t="s">
        <v>102</v>
      </c>
      <c r="B79" s="18">
        <v>543808308</v>
      </c>
      <c r="C79" s="18"/>
      <c r="D79" s="19">
        <v>581071376</v>
      </c>
      <c r="E79" s="20">
        <v>581071376</v>
      </c>
      <c r="F79" s="20">
        <v>6031660</v>
      </c>
      <c r="G79" s="20">
        <v>5606856</v>
      </c>
      <c r="H79" s="20">
        <v>5386207</v>
      </c>
      <c r="I79" s="20">
        <v>17024723</v>
      </c>
      <c r="J79" s="20">
        <v>4285390</v>
      </c>
      <c r="K79" s="20">
        <v>3994787</v>
      </c>
      <c r="L79" s="20">
        <v>10395618</v>
      </c>
      <c r="M79" s="20">
        <v>18675795</v>
      </c>
      <c r="N79" s="20"/>
      <c r="O79" s="20"/>
      <c r="P79" s="20"/>
      <c r="Q79" s="20"/>
      <c r="R79" s="20"/>
      <c r="S79" s="20"/>
      <c r="T79" s="20"/>
      <c r="U79" s="20"/>
      <c r="V79" s="20">
        <v>35700518</v>
      </c>
      <c r="W79" s="20">
        <v>272553758</v>
      </c>
      <c r="X79" s="20"/>
      <c r="Y79" s="19"/>
      <c r="Z79" s="22">
        <v>581071376</v>
      </c>
    </row>
    <row r="80" spans="1:26" ht="13.5" hidden="1">
      <c r="A80" s="38" t="s">
        <v>103</v>
      </c>
      <c r="B80" s="18">
        <v>25335347</v>
      </c>
      <c r="C80" s="18"/>
      <c r="D80" s="19">
        <v>31791857</v>
      </c>
      <c r="E80" s="20">
        <v>31791857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13437694</v>
      </c>
      <c r="X80" s="20"/>
      <c r="Y80" s="19"/>
      <c r="Z80" s="22">
        <v>31791857</v>
      </c>
    </row>
    <row r="81" spans="1:26" ht="13.5" hidden="1">
      <c r="A81" s="38" t="s">
        <v>104</v>
      </c>
      <c r="B81" s="18">
        <v>15134173</v>
      </c>
      <c r="C81" s="18"/>
      <c r="D81" s="19">
        <v>17493796</v>
      </c>
      <c r="E81" s="20">
        <v>17493796</v>
      </c>
      <c r="F81" s="20">
        <v>1004</v>
      </c>
      <c r="G81" s="20">
        <v>132</v>
      </c>
      <c r="H81" s="20">
        <v>118</v>
      </c>
      <c r="I81" s="20">
        <v>1254</v>
      </c>
      <c r="J81" s="20">
        <v>105</v>
      </c>
      <c r="K81" s="20">
        <v>66</v>
      </c>
      <c r="L81" s="20">
        <v>105</v>
      </c>
      <c r="M81" s="20">
        <v>276</v>
      </c>
      <c r="N81" s="20"/>
      <c r="O81" s="20"/>
      <c r="P81" s="20"/>
      <c r="Q81" s="20"/>
      <c r="R81" s="20"/>
      <c r="S81" s="20"/>
      <c r="T81" s="20"/>
      <c r="U81" s="20"/>
      <c r="V81" s="20">
        <v>1530</v>
      </c>
      <c r="W81" s="20">
        <v>8067604</v>
      </c>
      <c r="X81" s="20"/>
      <c r="Y81" s="19"/>
      <c r="Z81" s="22">
        <v>17493796</v>
      </c>
    </row>
    <row r="82" spans="1:26" ht="13.5" hidden="1">
      <c r="A82" s="38" t="s">
        <v>105</v>
      </c>
      <c r="B82" s="18">
        <v>59029266</v>
      </c>
      <c r="C82" s="18"/>
      <c r="D82" s="19">
        <v>66203479</v>
      </c>
      <c r="E82" s="20">
        <v>66203479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26906403</v>
      </c>
      <c r="X82" s="20"/>
      <c r="Y82" s="19"/>
      <c r="Z82" s="22">
        <v>66203479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21579477</v>
      </c>
      <c r="C84" s="27"/>
      <c r="D84" s="28">
        <v>21863640</v>
      </c>
      <c r="E84" s="29">
        <v>21863640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8014182</v>
      </c>
      <c r="X84" s="29"/>
      <c r="Y84" s="28"/>
      <c r="Z84" s="30">
        <v>21863640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331348092</v>
      </c>
      <c r="C5" s="18">
        <v>0</v>
      </c>
      <c r="D5" s="58">
        <v>367940837</v>
      </c>
      <c r="E5" s="59">
        <v>367940837</v>
      </c>
      <c r="F5" s="59">
        <v>166812572</v>
      </c>
      <c r="G5" s="59">
        <v>0</v>
      </c>
      <c r="H5" s="59">
        <v>34450095</v>
      </c>
      <c r="I5" s="59">
        <v>201262667</v>
      </c>
      <c r="J5" s="59">
        <v>18685067</v>
      </c>
      <c r="K5" s="59">
        <v>18701176</v>
      </c>
      <c r="L5" s="59">
        <v>18726437</v>
      </c>
      <c r="M5" s="59">
        <v>56112680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257375347</v>
      </c>
      <c r="W5" s="59">
        <v>183970419</v>
      </c>
      <c r="X5" s="59">
        <v>73404928</v>
      </c>
      <c r="Y5" s="60">
        <v>39.9</v>
      </c>
      <c r="Z5" s="61">
        <v>367940837</v>
      </c>
    </row>
    <row r="6" spans="1:26" ht="13.5">
      <c r="A6" s="57" t="s">
        <v>32</v>
      </c>
      <c r="B6" s="18">
        <v>838429273</v>
      </c>
      <c r="C6" s="18">
        <v>0</v>
      </c>
      <c r="D6" s="58">
        <v>879233192</v>
      </c>
      <c r="E6" s="59">
        <v>879233192</v>
      </c>
      <c r="F6" s="59">
        <v>51943959</v>
      </c>
      <c r="G6" s="59">
        <v>26459675</v>
      </c>
      <c r="H6" s="59">
        <v>479564317</v>
      </c>
      <c r="I6" s="59">
        <v>557967951</v>
      </c>
      <c r="J6" s="59">
        <v>-112919024</v>
      </c>
      <c r="K6" s="59">
        <v>-55229499</v>
      </c>
      <c r="L6" s="59">
        <v>193190090</v>
      </c>
      <c r="M6" s="59">
        <v>25041567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583009518</v>
      </c>
      <c r="W6" s="59">
        <v>439616596</v>
      </c>
      <c r="X6" s="59">
        <v>143392922</v>
      </c>
      <c r="Y6" s="60">
        <v>32.62</v>
      </c>
      <c r="Z6" s="61">
        <v>879233192</v>
      </c>
    </row>
    <row r="7" spans="1:26" ht="13.5">
      <c r="A7" s="57" t="s">
        <v>33</v>
      </c>
      <c r="B7" s="18">
        <v>15173351</v>
      </c>
      <c r="C7" s="18">
        <v>0</v>
      </c>
      <c r="D7" s="58">
        <v>9000000</v>
      </c>
      <c r="E7" s="59">
        <v>9000000</v>
      </c>
      <c r="F7" s="59">
        <v>-2092406</v>
      </c>
      <c r="G7" s="59">
        <v>395982</v>
      </c>
      <c r="H7" s="59">
        <v>883113</v>
      </c>
      <c r="I7" s="59">
        <v>-813311</v>
      </c>
      <c r="J7" s="59">
        <v>1727735</v>
      </c>
      <c r="K7" s="59">
        <v>270765</v>
      </c>
      <c r="L7" s="59">
        <v>825589</v>
      </c>
      <c r="M7" s="59">
        <v>2824089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2010778</v>
      </c>
      <c r="W7" s="59">
        <v>4500000</v>
      </c>
      <c r="X7" s="59">
        <v>-2489222</v>
      </c>
      <c r="Y7" s="60">
        <v>-55.32</v>
      </c>
      <c r="Z7" s="61">
        <v>9000000</v>
      </c>
    </row>
    <row r="8" spans="1:26" ht="13.5">
      <c r="A8" s="57" t="s">
        <v>34</v>
      </c>
      <c r="B8" s="18">
        <v>166865416</v>
      </c>
      <c r="C8" s="18">
        <v>0</v>
      </c>
      <c r="D8" s="58">
        <v>163882887</v>
      </c>
      <c r="E8" s="59">
        <v>163882887</v>
      </c>
      <c r="F8" s="59">
        <v>58937168</v>
      </c>
      <c r="G8" s="59">
        <v>0</v>
      </c>
      <c r="H8" s="59">
        <v>0</v>
      </c>
      <c r="I8" s="59">
        <v>58937168</v>
      </c>
      <c r="J8" s="59">
        <v>760578</v>
      </c>
      <c r="K8" s="59">
        <v>865000</v>
      </c>
      <c r="L8" s="59">
        <v>48635000</v>
      </c>
      <c r="M8" s="59">
        <v>50260578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109197746</v>
      </c>
      <c r="W8" s="59">
        <v>81941444</v>
      </c>
      <c r="X8" s="59">
        <v>27256302</v>
      </c>
      <c r="Y8" s="60">
        <v>33.26</v>
      </c>
      <c r="Z8" s="61">
        <v>163882887</v>
      </c>
    </row>
    <row r="9" spans="1:26" ht="13.5">
      <c r="A9" s="57" t="s">
        <v>35</v>
      </c>
      <c r="B9" s="18">
        <v>93022373</v>
      </c>
      <c r="C9" s="18">
        <v>0</v>
      </c>
      <c r="D9" s="58">
        <v>90661908</v>
      </c>
      <c r="E9" s="59">
        <v>90661908</v>
      </c>
      <c r="F9" s="59">
        <v>10458782</v>
      </c>
      <c r="G9" s="59">
        <v>3460852</v>
      </c>
      <c r="H9" s="59">
        <v>21510955</v>
      </c>
      <c r="I9" s="59">
        <v>35430589</v>
      </c>
      <c r="J9" s="59">
        <v>17967264</v>
      </c>
      <c r="K9" s="59">
        <v>9907568</v>
      </c>
      <c r="L9" s="59">
        <v>8663440</v>
      </c>
      <c r="M9" s="59">
        <v>36538272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71968861</v>
      </c>
      <c r="W9" s="59">
        <v>45330954</v>
      </c>
      <c r="X9" s="59">
        <v>26637907</v>
      </c>
      <c r="Y9" s="60">
        <v>58.76</v>
      </c>
      <c r="Z9" s="61">
        <v>90661908</v>
      </c>
    </row>
    <row r="10" spans="1:26" ht="25.5">
      <c r="A10" s="62" t="s">
        <v>94</v>
      </c>
      <c r="B10" s="63">
        <f>SUM(B5:B9)</f>
        <v>1444838505</v>
      </c>
      <c r="C10" s="63">
        <f>SUM(C5:C9)</f>
        <v>0</v>
      </c>
      <c r="D10" s="64">
        <f aca="true" t="shared" si="0" ref="D10:Z10">SUM(D5:D9)</f>
        <v>1510718824</v>
      </c>
      <c r="E10" s="65">
        <f t="shared" si="0"/>
        <v>1510718824</v>
      </c>
      <c r="F10" s="65">
        <f t="shared" si="0"/>
        <v>286060075</v>
      </c>
      <c r="G10" s="65">
        <f t="shared" si="0"/>
        <v>30316509</v>
      </c>
      <c r="H10" s="65">
        <f t="shared" si="0"/>
        <v>536408480</v>
      </c>
      <c r="I10" s="65">
        <f t="shared" si="0"/>
        <v>852785064</v>
      </c>
      <c r="J10" s="65">
        <f t="shared" si="0"/>
        <v>-73778380</v>
      </c>
      <c r="K10" s="65">
        <f t="shared" si="0"/>
        <v>-25484990</v>
      </c>
      <c r="L10" s="65">
        <f t="shared" si="0"/>
        <v>270040556</v>
      </c>
      <c r="M10" s="65">
        <f t="shared" si="0"/>
        <v>170777186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1023562250</v>
      </c>
      <c r="W10" s="65">
        <f t="shared" si="0"/>
        <v>755359413</v>
      </c>
      <c r="X10" s="65">
        <f t="shared" si="0"/>
        <v>268202837</v>
      </c>
      <c r="Y10" s="66">
        <f>+IF(W10&lt;&gt;0,(X10/W10)*100,0)</f>
        <v>35.50665185130883</v>
      </c>
      <c r="Z10" s="67">
        <f t="shared" si="0"/>
        <v>1510718824</v>
      </c>
    </row>
    <row r="11" spans="1:26" ht="13.5">
      <c r="A11" s="57" t="s">
        <v>36</v>
      </c>
      <c r="B11" s="18">
        <v>435428320</v>
      </c>
      <c r="C11" s="18">
        <v>0</v>
      </c>
      <c r="D11" s="58">
        <v>490534216</v>
      </c>
      <c r="E11" s="59">
        <v>490534216</v>
      </c>
      <c r="F11" s="59">
        <v>58012983</v>
      </c>
      <c r="G11" s="59">
        <v>16909544</v>
      </c>
      <c r="H11" s="59">
        <v>35376957</v>
      </c>
      <c r="I11" s="59">
        <v>110299484</v>
      </c>
      <c r="J11" s="59">
        <v>33775354</v>
      </c>
      <c r="K11" s="59">
        <v>37317819</v>
      </c>
      <c r="L11" s="59">
        <v>44107055</v>
      </c>
      <c r="M11" s="59">
        <v>115200228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225499712</v>
      </c>
      <c r="W11" s="59">
        <v>245267108</v>
      </c>
      <c r="X11" s="59">
        <v>-19767396</v>
      </c>
      <c r="Y11" s="60">
        <v>-8.06</v>
      </c>
      <c r="Z11" s="61">
        <v>490534216</v>
      </c>
    </row>
    <row r="12" spans="1:26" ht="13.5">
      <c r="A12" s="57" t="s">
        <v>37</v>
      </c>
      <c r="B12" s="18">
        <v>17242806</v>
      </c>
      <c r="C12" s="18">
        <v>0</v>
      </c>
      <c r="D12" s="58">
        <v>18606643</v>
      </c>
      <c r="E12" s="59">
        <v>18606643</v>
      </c>
      <c r="F12" s="59">
        <v>1389430</v>
      </c>
      <c r="G12" s="59">
        <v>1413427</v>
      </c>
      <c r="H12" s="59">
        <v>1405103</v>
      </c>
      <c r="I12" s="59">
        <v>4207960</v>
      </c>
      <c r="J12" s="59">
        <v>1396672</v>
      </c>
      <c r="K12" s="59">
        <v>1412465</v>
      </c>
      <c r="L12" s="59">
        <v>1372069</v>
      </c>
      <c r="M12" s="59">
        <v>4181206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8389166</v>
      </c>
      <c r="W12" s="59">
        <v>9303322</v>
      </c>
      <c r="X12" s="59">
        <v>-914156</v>
      </c>
      <c r="Y12" s="60">
        <v>-9.83</v>
      </c>
      <c r="Z12" s="61">
        <v>18606643</v>
      </c>
    </row>
    <row r="13" spans="1:26" ht="13.5">
      <c r="A13" s="57" t="s">
        <v>95</v>
      </c>
      <c r="B13" s="18">
        <v>42291492</v>
      </c>
      <c r="C13" s="18">
        <v>0</v>
      </c>
      <c r="D13" s="58">
        <v>49150000</v>
      </c>
      <c r="E13" s="59">
        <v>49150000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24575000</v>
      </c>
      <c r="X13" s="59">
        <v>-24575000</v>
      </c>
      <c r="Y13" s="60">
        <v>-100</v>
      </c>
      <c r="Z13" s="61">
        <v>49150000</v>
      </c>
    </row>
    <row r="14" spans="1:26" ht="13.5">
      <c r="A14" s="57" t="s">
        <v>38</v>
      </c>
      <c r="B14" s="18">
        <v>24693752</v>
      </c>
      <c r="C14" s="18">
        <v>0</v>
      </c>
      <c r="D14" s="58">
        <v>36717953</v>
      </c>
      <c r="E14" s="59">
        <v>36717953</v>
      </c>
      <c r="F14" s="59">
        <v>7497</v>
      </c>
      <c r="G14" s="59">
        <v>0</v>
      </c>
      <c r="H14" s="59">
        <v>164918</v>
      </c>
      <c r="I14" s="59">
        <v>172415</v>
      </c>
      <c r="J14" s="59">
        <v>950</v>
      </c>
      <c r="K14" s="59">
        <v>60323</v>
      </c>
      <c r="L14" s="59">
        <v>13632431</v>
      </c>
      <c r="M14" s="59">
        <v>13693704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13866119</v>
      </c>
      <c r="W14" s="59">
        <v>18358977</v>
      </c>
      <c r="X14" s="59">
        <v>-4492858</v>
      </c>
      <c r="Y14" s="60">
        <v>-24.47</v>
      </c>
      <c r="Z14" s="61">
        <v>36717953</v>
      </c>
    </row>
    <row r="15" spans="1:26" ht="13.5">
      <c r="A15" s="57" t="s">
        <v>39</v>
      </c>
      <c r="B15" s="18">
        <v>416058107</v>
      </c>
      <c r="C15" s="18">
        <v>0</v>
      </c>
      <c r="D15" s="58">
        <v>462299979</v>
      </c>
      <c r="E15" s="59">
        <v>462299979</v>
      </c>
      <c r="F15" s="59">
        <v>4649883</v>
      </c>
      <c r="G15" s="59">
        <v>46385729</v>
      </c>
      <c r="H15" s="59">
        <v>54479681</v>
      </c>
      <c r="I15" s="59">
        <v>105515293</v>
      </c>
      <c r="J15" s="59">
        <v>26303821</v>
      </c>
      <c r="K15" s="59">
        <v>28234033</v>
      </c>
      <c r="L15" s="59">
        <v>43285126</v>
      </c>
      <c r="M15" s="59">
        <v>97822980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203338273</v>
      </c>
      <c r="W15" s="59">
        <v>231149990</v>
      </c>
      <c r="X15" s="59">
        <v>-27811717</v>
      </c>
      <c r="Y15" s="60">
        <v>-12.03</v>
      </c>
      <c r="Z15" s="61">
        <v>462299979</v>
      </c>
    </row>
    <row r="16" spans="1:26" ht="13.5">
      <c r="A16" s="68" t="s">
        <v>40</v>
      </c>
      <c r="B16" s="18">
        <v>2622586</v>
      </c>
      <c r="C16" s="18">
        <v>0</v>
      </c>
      <c r="D16" s="58">
        <v>54070000</v>
      </c>
      <c r="E16" s="59">
        <v>54070000</v>
      </c>
      <c r="F16" s="59">
        <v>1956099</v>
      </c>
      <c r="G16" s="59">
        <v>870000</v>
      </c>
      <c r="H16" s="59">
        <v>1912829</v>
      </c>
      <c r="I16" s="59">
        <v>4738928</v>
      </c>
      <c r="J16" s="59">
        <v>1005266</v>
      </c>
      <c r="K16" s="59">
        <v>888956</v>
      </c>
      <c r="L16" s="59">
        <v>891043</v>
      </c>
      <c r="M16" s="59">
        <v>2785265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7524193</v>
      </c>
      <c r="W16" s="59">
        <v>27035000</v>
      </c>
      <c r="X16" s="59">
        <v>-19510807</v>
      </c>
      <c r="Y16" s="60">
        <v>-72.17</v>
      </c>
      <c r="Z16" s="61">
        <v>54070000</v>
      </c>
    </row>
    <row r="17" spans="1:26" ht="13.5">
      <c r="A17" s="57" t="s">
        <v>41</v>
      </c>
      <c r="B17" s="18">
        <v>353500309</v>
      </c>
      <c r="C17" s="18">
        <v>0</v>
      </c>
      <c r="D17" s="58">
        <v>384224604</v>
      </c>
      <c r="E17" s="59">
        <v>384224604</v>
      </c>
      <c r="F17" s="59">
        <v>13007046</v>
      </c>
      <c r="G17" s="59">
        <v>20227959</v>
      </c>
      <c r="H17" s="59">
        <v>161348413</v>
      </c>
      <c r="I17" s="59">
        <v>194583418</v>
      </c>
      <c r="J17" s="59">
        <v>21470138</v>
      </c>
      <c r="K17" s="59">
        <v>24839721</v>
      </c>
      <c r="L17" s="59">
        <v>26742736</v>
      </c>
      <c r="M17" s="59">
        <v>73052595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267636013</v>
      </c>
      <c r="W17" s="59">
        <v>192112302</v>
      </c>
      <c r="X17" s="59">
        <v>75523711</v>
      </c>
      <c r="Y17" s="60">
        <v>39.31</v>
      </c>
      <c r="Z17" s="61">
        <v>384224604</v>
      </c>
    </row>
    <row r="18" spans="1:26" ht="13.5">
      <c r="A18" s="69" t="s">
        <v>42</v>
      </c>
      <c r="B18" s="70">
        <f>SUM(B11:B17)</f>
        <v>1291837372</v>
      </c>
      <c r="C18" s="70">
        <f>SUM(C11:C17)</f>
        <v>0</v>
      </c>
      <c r="D18" s="71">
        <f aca="true" t="shared" si="1" ref="D18:Z18">SUM(D11:D17)</f>
        <v>1495603395</v>
      </c>
      <c r="E18" s="72">
        <f t="shared" si="1"/>
        <v>1495603395</v>
      </c>
      <c r="F18" s="72">
        <f t="shared" si="1"/>
        <v>79022938</v>
      </c>
      <c r="G18" s="72">
        <f t="shared" si="1"/>
        <v>85806659</v>
      </c>
      <c r="H18" s="72">
        <f t="shared" si="1"/>
        <v>254687901</v>
      </c>
      <c r="I18" s="72">
        <f t="shared" si="1"/>
        <v>419517498</v>
      </c>
      <c r="J18" s="72">
        <f t="shared" si="1"/>
        <v>83952201</v>
      </c>
      <c r="K18" s="72">
        <f t="shared" si="1"/>
        <v>92753317</v>
      </c>
      <c r="L18" s="72">
        <f t="shared" si="1"/>
        <v>130030460</v>
      </c>
      <c r="M18" s="72">
        <f t="shared" si="1"/>
        <v>306735978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726253476</v>
      </c>
      <c r="W18" s="72">
        <f t="shared" si="1"/>
        <v>747801699</v>
      </c>
      <c r="X18" s="72">
        <f t="shared" si="1"/>
        <v>-21548223</v>
      </c>
      <c r="Y18" s="66">
        <f>+IF(W18&lt;&gt;0,(X18/W18)*100,0)</f>
        <v>-2.881542396709639</v>
      </c>
      <c r="Z18" s="73">
        <f t="shared" si="1"/>
        <v>1495603395</v>
      </c>
    </row>
    <row r="19" spans="1:26" ht="13.5">
      <c r="A19" s="69" t="s">
        <v>43</v>
      </c>
      <c r="B19" s="74">
        <f>+B10-B18</f>
        <v>153001133</v>
      </c>
      <c r="C19" s="74">
        <f>+C10-C18</f>
        <v>0</v>
      </c>
      <c r="D19" s="75">
        <f aca="true" t="shared" si="2" ref="D19:Z19">+D10-D18</f>
        <v>15115429</v>
      </c>
      <c r="E19" s="76">
        <f t="shared" si="2"/>
        <v>15115429</v>
      </c>
      <c r="F19" s="76">
        <f t="shared" si="2"/>
        <v>207037137</v>
      </c>
      <c r="G19" s="76">
        <f t="shared" si="2"/>
        <v>-55490150</v>
      </c>
      <c r="H19" s="76">
        <f t="shared" si="2"/>
        <v>281720579</v>
      </c>
      <c r="I19" s="76">
        <f t="shared" si="2"/>
        <v>433267566</v>
      </c>
      <c r="J19" s="76">
        <f t="shared" si="2"/>
        <v>-157730581</v>
      </c>
      <c r="K19" s="76">
        <f t="shared" si="2"/>
        <v>-118238307</v>
      </c>
      <c r="L19" s="76">
        <f t="shared" si="2"/>
        <v>140010096</v>
      </c>
      <c r="M19" s="76">
        <f t="shared" si="2"/>
        <v>-135958792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297308774</v>
      </c>
      <c r="W19" s="76">
        <f>IF(E10=E18,0,W10-W18)</f>
        <v>7557714</v>
      </c>
      <c r="X19" s="76">
        <f t="shared" si="2"/>
        <v>289751060</v>
      </c>
      <c r="Y19" s="77">
        <f>+IF(W19&lt;&gt;0,(X19/W19)*100,0)</f>
        <v>3833.845260617166</v>
      </c>
      <c r="Z19" s="78">
        <f t="shared" si="2"/>
        <v>15115429</v>
      </c>
    </row>
    <row r="20" spans="1:26" ht="13.5">
      <c r="A20" s="57" t="s">
        <v>44</v>
      </c>
      <c r="B20" s="18">
        <v>109957776</v>
      </c>
      <c r="C20" s="18">
        <v>0</v>
      </c>
      <c r="D20" s="58">
        <v>95767113</v>
      </c>
      <c r="E20" s="59">
        <v>95767113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47883557</v>
      </c>
      <c r="X20" s="59">
        <v>-47883557</v>
      </c>
      <c r="Y20" s="60">
        <v>-100</v>
      </c>
      <c r="Z20" s="61">
        <v>95767113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262958909</v>
      </c>
      <c r="C22" s="85">
        <f>SUM(C19:C21)</f>
        <v>0</v>
      </c>
      <c r="D22" s="86">
        <f aca="true" t="shared" si="3" ref="D22:Z22">SUM(D19:D21)</f>
        <v>110882542</v>
      </c>
      <c r="E22" s="87">
        <f t="shared" si="3"/>
        <v>110882542</v>
      </c>
      <c r="F22" s="87">
        <f t="shared" si="3"/>
        <v>207037137</v>
      </c>
      <c r="G22" s="87">
        <f t="shared" si="3"/>
        <v>-55490150</v>
      </c>
      <c r="H22" s="87">
        <f t="shared" si="3"/>
        <v>281720579</v>
      </c>
      <c r="I22" s="87">
        <f t="shared" si="3"/>
        <v>433267566</v>
      </c>
      <c r="J22" s="87">
        <f t="shared" si="3"/>
        <v>-157730581</v>
      </c>
      <c r="K22" s="87">
        <f t="shared" si="3"/>
        <v>-118238307</v>
      </c>
      <c r="L22" s="87">
        <f t="shared" si="3"/>
        <v>140010096</v>
      </c>
      <c r="M22" s="87">
        <f t="shared" si="3"/>
        <v>-135958792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297308774</v>
      </c>
      <c r="W22" s="87">
        <f t="shared" si="3"/>
        <v>55441271</v>
      </c>
      <c r="X22" s="87">
        <f t="shared" si="3"/>
        <v>241867503</v>
      </c>
      <c r="Y22" s="88">
        <f>+IF(W22&lt;&gt;0,(X22/W22)*100,0)</f>
        <v>436.25894326989726</v>
      </c>
      <c r="Z22" s="89">
        <f t="shared" si="3"/>
        <v>110882542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262958909</v>
      </c>
      <c r="C24" s="74">
        <f>SUM(C22:C23)</f>
        <v>0</v>
      </c>
      <c r="D24" s="75">
        <f aca="true" t="shared" si="4" ref="D24:Z24">SUM(D22:D23)</f>
        <v>110882542</v>
      </c>
      <c r="E24" s="76">
        <f t="shared" si="4"/>
        <v>110882542</v>
      </c>
      <c r="F24" s="76">
        <f t="shared" si="4"/>
        <v>207037137</v>
      </c>
      <c r="G24" s="76">
        <f t="shared" si="4"/>
        <v>-55490150</v>
      </c>
      <c r="H24" s="76">
        <f t="shared" si="4"/>
        <v>281720579</v>
      </c>
      <c r="I24" s="76">
        <f t="shared" si="4"/>
        <v>433267566</v>
      </c>
      <c r="J24" s="76">
        <f t="shared" si="4"/>
        <v>-157730581</v>
      </c>
      <c r="K24" s="76">
        <f t="shared" si="4"/>
        <v>-118238307</v>
      </c>
      <c r="L24" s="76">
        <f t="shared" si="4"/>
        <v>140010096</v>
      </c>
      <c r="M24" s="76">
        <f t="shared" si="4"/>
        <v>-135958792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297308774</v>
      </c>
      <c r="W24" s="76">
        <f t="shared" si="4"/>
        <v>55441271</v>
      </c>
      <c r="X24" s="76">
        <f t="shared" si="4"/>
        <v>241867503</v>
      </c>
      <c r="Y24" s="77">
        <f>+IF(W24&lt;&gt;0,(X24/W24)*100,0)</f>
        <v>436.25894326989726</v>
      </c>
      <c r="Z24" s="78">
        <f t="shared" si="4"/>
        <v>110882542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179281092</v>
      </c>
      <c r="C27" s="21">
        <v>0</v>
      </c>
      <c r="D27" s="98">
        <v>238867113</v>
      </c>
      <c r="E27" s="99">
        <v>238867113</v>
      </c>
      <c r="F27" s="99">
        <v>0</v>
      </c>
      <c r="G27" s="99">
        <v>10734514</v>
      </c>
      <c r="H27" s="99">
        <v>15923875</v>
      </c>
      <c r="I27" s="99">
        <v>26658389</v>
      </c>
      <c r="J27" s="99">
        <v>10502535</v>
      </c>
      <c r="K27" s="99">
        <v>10868166</v>
      </c>
      <c r="L27" s="99">
        <v>24787744</v>
      </c>
      <c r="M27" s="99">
        <v>46158445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72816834</v>
      </c>
      <c r="W27" s="99">
        <v>119433557</v>
      </c>
      <c r="X27" s="99">
        <v>-46616723</v>
      </c>
      <c r="Y27" s="100">
        <v>-39.03</v>
      </c>
      <c r="Z27" s="101">
        <v>238867113</v>
      </c>
    </row>
    <row r="28" spans="1:26" ht="13.5">
      <c r="A28" s="102" t="s">
        <v>44</v>
      </c>
      <c r="B28" s="18">
        <v>109957676</v>
      </c>
      <c r="C28" s="18">
        <v>0</v>
      </c>
      <c r="D28" s="58">
        <v>95767113</v>
      </c>
      <c r="E28" s="59">
        <v>95767113</v>
      </c>
      <c r="F28" s="59">
        <v>0</v>
      </c>
      <c r="G28" s="59">
        <v>3268825</v>
      </c>
      <c r="H28" s="59">
        <v>6783379</v>
      </c>
      <c r="I28" s="59">
        <v>10052204</v>
      </c>
      <c r="J28" s="59">
        <v>6652316</v>
      </c>
      <c r="K28" s="59">
        <v>5018174</v>
      </c>
      <c r="L28" s="59">
        <v>17668584</v>
      </c>
      <c r="M28" s="59">
        <v>29339074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39391278</v>
      </c>
      <c r="W28" s="59">
        <v>47883557</v>
      </c>
      <c r="X28" s="59">
        <v>-8492279</v>
      </c>
      <c r="Y28" s="60">
        <v>-17.74</v>
      </c>
      <c r="Z28" s="61">
        <v>95767113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57072801</v>
      </c>
      <c r="C30" s="18">
        <v>0</v>
      </c>
      <c r="D30" s="58">
        <v>54100000</v>
      </c>
      <c r="E30" s="59">
        <v>54100000</v>
      </c>
      <c r="F30" s="59">
        <v>0</v>
      </c>
      <c r="G30" s="59">
        <v>7030423</v>
      </c>
      <c r="H30" s="59">
        <v>2455174</v>
      </c>
      <c r="I30" s="59">
        <v>9485597</v>
      </c>
      <c r="J30" s="59">
        <v>345281</v>
      </c>
      <c r="K30" s="59">
        <v>3427640</v>
      </c>
      <c r="L30" s="59">
        <v>1487660</v>
      </c>
      <c r="M30" s="59">
        <v>5260581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14746178</v>
      </c>
      <c r="W30" s="59">
        <v>27050000</v>
      </c>
      <c r="X30" s="59">
        <v>-12303822</v>
      </c>
      <c r="Y30" s="60">
        <v>-45.49</v>
      </c>
      <c r="Z30" s="61">
        <v>54100000</v>
      </c>
    </row>
    <row r="31" spans="1:26" ht="13.5">
      <c r="A31" s="57" t="s">
        <v>49</v>
      </c>
      <c r="B31" s="18">
        <v>12250615</v>
      </c>
      <c r="C31" s="18">
        <v>0</v>
      </c>
      <c r="D31" s="58">
        <v>89000000</v>
      </c>
      <c r="E31" s="59">
        <v>89000000</v>
      </c>
      <c r="F31" s="59">
        <v>0</v>
      </c>
      <c r="G31" s="59">
        <v>435266</v>
      </c>
      <c r="H31" s="59">
        <v>6685322</v>
      </c>
      <c r="I31" s="59">
        <v>7120588</v>
      </c>
      <c r="J31" s="59">
        <v>3504938</v>
      </c>
      <c r="K31" s="59">
        <v>2422352</v>
      </c>
      <c r="L31" s="59">
        <v>5631500</v>
      </c>
      <c r="M31" s="59">
        <v>11558790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18679378</v>
      </c>
      <c r="W31" s="59">
        <v>44500000</v>
      </c>
      <c r="X31" s="59">
        <v>-25820622</v>
      </c>
      <c r="Y31" s="60">
        <v>-58.02</v>
      </c>
      <c r="Z31" s="61">
        <v>89000000</v>
      </c>
    </row>
    <row r="32" spans="1:26" ht="13.5">
      <c r="A32" s="69" t="s">
        <v>50</v>
      </c>
      <c r="B32" s="21">
        <f>SUM(B28:B31)</f>
        <v>179281092</v>
      </c>
      <c r="C32" s="21">
        <f>SUM(C28:C31)</f>
        <v>0</v>
      </c>
      <c r="D32" s="98">
        <f aca="true" t="shared" si="5" ref="D32:Z32">SUM(D28:D31)</f>
        <v>238867113</v>
      </c>
      <c r="E32" s="99">
        <f t="shared" si="5"/>
        <v>238867113</v>
      </c>
      <c r="F32" s="99">
        <f t="shared" si="5"/>
        <v>0</v>
      </c>
      <c r="G32" s="99">
        <f t="shared" si="5"/>
        <v>10734514</v>
      </c>
      <c r="H32" s="99">
        <f t="shared" si="5"/>
        <v>15923875</v>
      </c>
      <c r="I32" s="99">
        <f t="shared" si="5"/>
        <v>26658389</v>
      </c>
      <c r="J32" s="99">
        <f t="shared" si="5"/>
        <v>10502535</v>
      </c>
      <c r="K32" s="99">
        <f t="shared" si="5"/>
        <v>10868166</v>
      </c>
      <c r="L32" s="99">
        <f t="shared" si="5"/>
        <v>24787744</v>
      </c>
      <c r="M32" s="99">
        <f t="shared" si="5"/>
        <v>46158445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72816834</v>
      </c>
      <c r="W32" s="99">
        <f t="shared" si="5"/>
        <v>119433557</v>
      </c>
      <c r="X32" s="99">
        <f t="shared" si="5"/>
        <v>-46616723</v>
      </c>
      <c r="Y32" s="100">
        <f>+IF(W32&lt;&gt;0,(X32/W32)*100,0)</f>
        <v>-39.031511889074864</v>
      </c>
      <c r="Z32" s="101">
        <f t="shared" si="5"/>
        <v>238867113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790296463</v>
      </c>
      <c r="C35" s="18">
        <v>0</v>
      </c>
      <c r="D35" s="58">
        <v>594955888</v>
      </c>
      <c r="E35" s="59">
        <v>594955888</v>
      </c>
      <c r="F35" s="59">
        <v>920604574</v>
      </c>
      <c r="G35" s="59">
        <v>864985744</v>
      </c>
      <c r="H35" s="59">
        <v>1121068669</v>
      </c>
      <c r="I35" s="59">
        <v>1121068669</v>
      </c>
      <c r="J35" s="59">
        <v>990557591</v>
      </c>
      <c r="K35" s="59">
        <v>869752587</v>
      </c>
      <c r="L35" s="59">
        <v>1004942596</v>
      </c>
      <c r="M35" s="59">
        <v>1004942596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1004942596</v>
      </c>
      <c r="W35" s="59">
        <v>297477944</v>
      </c>
      <c r="X35" s="59">
        <v>707464652</v>
      </c>
      <c r="Y35" s="60">
        <v>237.82</v>
      </c>
      <c r="Z35" s="61">
        <v>594955888</v>
      </c>
    </row>
    <row r="36" spans="1:26" ht="13.5">
      <c r="A36" s="57" t="s">
        <v>53</v>
      </c>
      <c r="B36" s="18">
        <v>1253200917</v>
      </c>
      <c r="C36" s="18">
        <v>0</v>
      </c>
      <c r="D36" s="58">
        <v>1429004079</v>
      </c>
      <c r="E36" s="59">
        <v>1429004079</v>
      </c>
      <c r="F36" s="59">
        <v>1167218642</v>
      </c>
      <c r="G36" s="59">
        <v>1274972442</v>
      </c>
      <c r="H36" s="59">
        <v>1290241135</v>
      </c>
      <c r="I36" s="59">
        <v>1290241135</v>
      </c>
      <c r="J36" s="59">
        <v>1299106723</v>
      </c>
      <c r="K36" s="59">
        <v>1294818332</v>
      </c>
      <c r="L36" s="59">
        <v>1319290734</v>
      </c>
      <c r="M36" s="59">
        <v>1319290734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1319290734</v>
      </c>
      <c r="W36" s="59">
        <v>714502040</v>
      </c>
      <c r="X36" s="59">
        <v>604788694</v>
      </c>
      <c r="Y36" s="60">
        <v>84.64</v>
      </c>
      <c r="Z36" s="61">
        <v>1429004079</v>
      </c>
    </row>
    <row r="37" spans="1:26" ht="13.5">
      <c r="A37" s="57" t="s">
        <v>54</v>
      </c>
      <c r="B37" s="18">
        <v>244699437</v>
      </c>
      <c r="C37" s="18">
        <v>0</v>
      </c>
      <c r="D37" s="58">
        <v>211293443</v>
      </c>
      <c r="E37" s="59">
        <v>211293443</v>
      </c>
      <c r="F37" s="59">
        <v>127756040</v>
      </c>
      <c r="G37" s="59">
        <v>136731781</v>
      </c>
      <c r="H37" s="59">
        <v>124223679</v>
      </c>
      <c r="I37" s="59">
        <v>124223679</v>
      </c>
      <c r="J37" s="59">
        <v>154283347</v>
      </c>
      <c r="K37" s="59">
        <v>157952076</v>
      </c>
      <c r="L37" s="59">
        <v>184070589</v>
      </c>
      <c r="M37" s="59">
        <v>184070589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184070589</v>
      </c>
      <c r="W37" s="59">
        <v>105646722</v>
      </c>
      <c r="X37" s="59">
        <v>78423867</v>
      </c>
      <c r="Y37" s="60">
        <v>74.23</v>
      </c>
      <c r="Z37" s="61">
        <v>211293443</v>
      </c>
    </row>
    <row r="38" spans="1:26" ht="13.5">
      <c r="A38" s="57" t="s">
        <v>55</v>
      </c>
      <c r="B38" s="18">
        <v>423134919</v>
      </c>
      <c r="C38" s="18">
        <v>0</v>
      </c>
      <c r="D38" s="58">
        <v>517321720</v>
      </c>
      <c r="E38" s="59">
        <v>517321720</v>
      </c>
      <c r="F38" s="59">
        <v>426349281</v>
      </c>
      <c r="G38" s="59">
        <v>462832678</v>
      </c>
      <c r="H38" s="59">
        <v>464971812</v>
      </c>
      <c r="I38" s="59">
        <v>464971812</v>
      </c>
      <c r="J38" s="59">
        <v>470997233</v>
      </c>
      <c r="K38" s="59">
        <v>473657128</v>
      </c>
      <c r="L38" s="59">
        <v>467190932</v>
      </c>
      <c r="M38" s="59">
        <v>467190932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467190932</v>
      </c>
      <c r="W38" s="59">
        <v>258660860</v>
      </c>
      <c r="X38" s="59">
        <v>208530072</v>
      </c>
      <c r="Y38" s="60">
        <v>80.62</v>
      </c>
      <c r="Z38" s="61">
        <v>517321720</v>
      </c>
    </row>
    <row r="39" spans="1:26" ht="13.5">
      <c r="A39" s="57" t="s">
        <v>56</v>
      </c>
      <c r="B39" s="18">
        <v>1375663024</v>
      </c>
      <c r="C39" s="18">
        <v>0</v>
      </c>
      <c r="D39" s="58">
        <v>1295344804</v>
      </c>
      <c r="E39" s="59">
        <v>1295344804</v>
      </c>
      <c r="F39" s="59">
        <v>1533717895</v>
      </c>
      <c r="G39" s="59">
        <v>1540393727</v>
      </c>
      <c r="H39" s="59">
        <v>1822114313</v>
      </c>
      <c r="I39" s="59">
        <v>1822114313</v>
      </c>
      <c r="J39" s="59">
        <v>1664383733</v>
      </c>
      <c r="K39" s="59">
        <v>1532961714</v>
      </c>
      <c r="L39" s="59">
        <v>1672971809</v>
      </c>
      <c r="M39" s="59">
        <v>1672971809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1672971809</v>
      </c>
      <c r="W39" s="59">
        <v>647672402</v>
      </c>
      <c r="X39" s="59">
        <v>1025299407</v>
      </c>
      <c r="Y39" s="60">
        <v>158.31</v>
      </c>
      <c r="Z39" s="61">
        <v>1295344804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302280656</v>
      </c>
      <c r="C42" s="18">
        <v>0</v>
      </c>
      <c r="D42" s="58">
        <v>169272142</v>
      </c>
      <c r="E42" s="59">
        <v>169272142</v>
      </c>
      <c r="F42" s="59">
        <v>58789106</v>
      </c>
      <c r="G42" s="59">
        <v>-18554040</v>
      </c>
      <c r="H42" s="59">
        <v>-5785790</v>
      </c>
      <c r="I42" s="59">
        <v>34449276</v>
      </c>
      <c r="J42" s="59">
        <v>45253792</v>
      </c>
      <c r="K42" s="59">
        <v>3630201</v>
      </c>
      <c r="L42" s="59">
        <v>-17702733</v>
      </c>
      <c r="M42" s="59">
        <v>31181260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65630536</v>
      </c>
      <c r="W42" s="59">
        <v>193958807</v>
      </c>
      <c r="X42" s="59">
        <v>-128328271</v>
      </c>
      <c r="Y42" s="60">
        <v>-66.16</v>
      </c>
      <c r="Z42" s="61">
        <v>169272142</v>
      </c>
    </row>
    <row r="43" spans="1:26" ht="13.5">
      <c r="A43" s="57" t="s">
        <v>59</v>
      </c>
      <c r="B43" s="18">
        <v>-179281092</v>
      </c>
      <c r="C43" s="18">
        <v>0</v>
      </c>
      <c r="D43" s="58">
        <v>-238867000</v>
      </c>
      <c r="E43" s="59">
        <v>-238867000</v>
      </c>
      <c r="F43" s="59">
        <v>184214</v>
      </c>
      <c r="G43" s="59">
        <v>-10918514</v>
      </c>
      <c r="H43" s="59">
        <v>-15923875</v>
      </c>
      <c r="I43" s="59">
        <v>-26658175</v>
      </c>
      <c r="J43" s="59">
        <v>-10502535</v>
      </c>
      <c r="K43" s="59">
        <v>-10868167</v>
      </c>
      <c r="L43" s="59">
        <v>-24787744</v>
      </c>
      <c r="M43" s="59">
        <v>-46158446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-72816621</v>
      </c>
      <c r="W43" s="59">
        <v>-53400000</v>
      </c>
      <c r="X43" s="59">
        <v>-19416621</v>
      </c>
      <c r="Y43" s="60">
        <v>36.36</v>
      </c>
      <c r="Z43" s="61">
        <v>-238867000</v>
      </c>
    </row>
    <row r="44" spans="1:26" ht="13.5">
      <c r="A44" s="57" t="s">
        <v>60</v>
      </c>
      <c r="B44" s="18">
        <v>40680045</v>
      </c>
      <c r="C44" s="18">
        <v>0</v>
      </c>
      <c r="D44" s="58">
        <v>40147832</v>
      </c>
      <c r="E44" s="59">
        <v>40147832</v>
      </c>
      <c r="F44" s="59">
        <v>4911727</v>
      </c>
      <c r="G44" s="59">
        <v>7745655</v>
      </c>
      <c r="H44" s="59">
        <v>2139134</v>
      </c>
      <c r="I44" s="59">
        <v>14796516</v>
      </c>
      <c r="J44" s="59">
        <v>6025421</v>
      </c>
      <c r="K44" s="59">
        <v>2659895</v>
      </c>
      <c r="L44" s="59">
        <v>-6466196</v>
      </c>
      <c r="M44" s="59">
        <v>2219120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17015636</v>
      </c>
      <c r="W44" s="59">
        <v>47123858</v>
      </c>
      <c r="X44" s="59">
        <v>-30108222</v>
      </c>
      <c r="Y44" s="60">
        <v>-63.89</v>
      </c>
      <c r="Z44" s="61">
        <v>40147832</v>
      </c>
    </row>
    <row r="45" spans="1:26" ht="13.5">
      <c r="A45" s="69" t="s">
        <v>61</v>
      </c>
      <c r="B45" s="21">
        <v>323965041</v>
      </c>
      <c r="C45" s="21">
        <v>0</v>
      </c>
      <c r="D45" s="98">
        <v>215552974</v>
      </c>
      <c r="E45" s="99">
        <v>215552974</v>
      </c>
      <c r="F45" s="99">
        <v>387850088</v>
      </c>
      <c r="G45" s="99">
        <v>366123189</v>
      </c>
      <c r="H45" s="99">
        <v>346552658</v>
      </c>
      <c r="I45" s="99">
        <v>346552658</v>
      </c>
      <c r="J45" s="99">
        <v>387329336</v>
      </c>
      <c r="K45" s="99">
        <v>382751265</v>
      </c>
      <c r="L45" s="99">
        <v>333794592</v>
      </c>
      <c r="M45" s="99">
        <v>333794592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333794592</v>
      </c>
      <c r="W45" s="99">
        <v>432682665</v>
      </c>
      <c r="X45" s="99">
        <v>-98888073</v>
      </c>
      <c r="Y45" s="100">
        <v>-22.85</v>
      </c>
      <c r="Z45" s="101">
        <v>215552974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276199538</v>
      </c>
      <c r="C49" s="51">
        <v>0</v>
      </c>
      <c r="D49" s="128">
        <v>68484927</v>
      </c>
      <c r="E49" s="53">
        <v>34683422</v>
      </c>
      <c r="F49" s="53">
        <v>0</v>
      </c>
      <c r="G49" s="53">
        <v>0</v>
      </c>
      <c r="H49" s="53">
        <v>0</v>
      </c>
      <c r="I49" s="53">
        <v>764632568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1144000455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78851484</v>
      </c>
      <c r="C51" s="51">
        <v>0</v>
      </c>
      <c r="D51" s="128">
        <v>9482310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3397228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7027972</v>
      </c>
      <c r="Y51" s="53">
        <v>98758994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100.0000000832026</v>
      </c>
      <c r="C58" s="5">
        <f>IF(C67=0,0,+(C76/C67)*100)</f>
        <v>0</v>
      </c>
      <c r="D58" s="6">
        <f aca="true" t="shared" si="6" ref="D58:Z58">IF(D67=0,0,+(D76/D67)*100)</f>
        <v>86.29898035554942</v>
      </c>
      <c r="E58" s="7">
        <f t="shared" si="6"/>
        <v>86.29898035554942</v>
      </c>
      <c r="F58" s="7">
        <f t="shared" si="6"/>
        <v>31.72454286422163</v>
      </c>
      <c r="G58" s="7">
        <f t="shared" si="6"/>
        <v>473.0562752565933</v>
      </c>
      <c r="H58" s="7">
        <f t="shared" si="6"/>
        <v>18.236803811303485</v>
      </c>
      <c r="I58" s="7">
        <f t="shared" si="6"/>
        <v>37.73378030241781</v>
      </c>
      <c r="J58" s="7">
        <f t="shared" si="6"/>
        <v>-85.19414367265868</v>
      </c>
      <c r="K58" s="7">
        <f t="shared" si="6"/>
        <v>-269.85279847779833</v>
      </c>
      <c r="L58" s="7">
        <f t="shared" si="6"/>
        <v>31.560501107158995</v>
      </c>
      <c r="M58" s="7">
        <f t="shared" si="6"/>
        <v>242.636100914505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60.24179280524643</v>
      </c>
      <c r="W58" s="7">
        <f t="shared" si="6"/>
        <v>94.55056542298539</v>
      </c>
      <c r="X58" s="7">
        <f t="shared" si="6"/>
        <v>0</v>
      </c>
      <c r="Y58" s="7">
        <f t="shared" si="6"/>
        <v>0</v>
      </c>
      <c r="Z58" s="8">
        <f t="shared" si="6"/>
        <v>86.29898035554942</v>
      </c>
    </row>
    <row r="59" spans="1:26" ht="13.5">
      <c r="A59" s="36" t="s">
        <v>31</v>
      </c>
      <c r="B59" s="9">
        <f aca="true" t="shared" si="7" ref="B59:Z66">IF(B68=0,0,+(B77/B68)*100)</f>
        <v>100.00000030179743</v>
      </c>
      <c r="C59" s="9">
        <f t="shared" si="7"/>
        <v>0</v>
      </c>
      <c r="D59" s="2">
        <f t="shared" si="7"/>
        <v>90.01645555315187</v>
      </c>
      <c r="E59" s="10">
        <f t="shared" si="7"/>
        <v>90.01645555315187</v>
      </c>
      <c r="F59" s="10">
        <f t="shared" si="7"/>
        <v>7.283071566092753</v>
      </c>
      <c r="G59" s="10">
        <f t="shared" si="7"/>
        <v>0</v>
      </c>
      <c r="H59" s="10">
        <f t="shared" si="7"/>
        <v>96.62496431432191</v>
      </c>
      <c r="I59" s="10">
        <f t="shared" si="7"/>
        <v>57.83313554122782</v>
      </c>
      <c r="J59" s="10">
        <f t="shared" si="7"/>
        <v>75.21568961995159</v>
      </c>
      <c r="K59" s="10">
        <f t="shared" si="7"/>
        <v>151.9428243443086</v>
      </c>
      <c r="L59" s="10">
        <f t="shared" si="7"/>
        <v>70.47281872146847</v>
      </c>
      <c r="M59" s="10">
        <f t="shared" si="7"/>
        <v>99.20439551274328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66.85285051796356</v>
      </c>
      <c r="W59" s="10">
        <f t="shared" si="7"/>
        <v>122.79502119305388</v>
      </c>
      <c r="X59" s="10">
        <f t="shared" si="7"/>
        <v>0</v>
      </c>
      <c r="Y59" s="10">
        <f t="shared" si="7"/>
        <v>0</v>
      </c>
      <c r="Z59" s="11">
        <f t="shared" si="7"/>
        <v>90.01645555315187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87.08347807688315</v>
      </c>
      <c r="E60" s="13">
        <f t="shared" si="7"/>
        <v>87.08347807688315</v>
      </c>
      <c r="F60" s="13">
        <f t="shared" si="7"/>
        <v>105.44882418377082</v>
      </c>
      <c r="G60" s="13">
        <f t="shared" si="7"/>
        <v>204.87444762643534</v>
      </c>
      <c r="H60" s="13">
        <f t="shared" si="7"/>
        <v>11.202949030088075</v>
      </c>
      <c r="I60" s="13">
        <f t="shared" si="7"/>
        <v>29.160949604433462</v>
      </c>
      <c r="J60" s="13">
        <f t="shared" si="7"/>
        <v>-51.01286121637041</v>
      </c>
      <c r="K60" s="13">
        <f t="shared" si="7"/>
        <v>-96.28204847558005</v>
      </c>
      <c r="L60" s="13">
        <f t="shared" si="7"/>
        <v>26.10534474102683</v>
      </c>
      <c r="M60" s="13">
        <f t="shared" si="7"/>
        <v>643.7786301472269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55.560158110489034</v>
      </c>
      <c r="W60" s="13">
        <f t="shared" si="7"/>
        <v>85.32585611184284</v>
      </c>
      <c r="X60" s="13">
        <f t="shared" si="7"/>
        <v>0</v>
      </c>
      <c r="Y60" s="13">
        <f t="shared" si="7"/>
        <v>0</v>
      </c>
      <c r="Z60" s="14">
        <f t="shared" si="7"/>
        <v>87.08347807688315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89.99999700258734</v>
      </c>
      <c r="E61" s="13">
        <f t="shared" si="7"/>
        <v>89.99999700258734</v>
      </c>
      <c r="F61" s="13">
        <f t="shared" si="7"/>
        <v>145.9130000011013</v>
      </c>
      <c r="G61" s="13">
        <f t="shared" si="7"/>
        <v>150.67658397309097</v>
      </c>
      <c r="H61" s="13">
        <f t="shared" si="7"/>
        <v>8.805542591626761</v>
      </c>
      <c r="I61" s="13">
        <f t="shared" si="7"/>
        <v>24.170330439257555</v>
      </c>
      <c r="J61" s="13">
        <f t="shared" si="7"/>
        <v>-23.02455764578735</v>
      </c>
      <c r="K61" s="13">
        <f t="shared" si="7"/>
        <v>-69.39297250581853</v>
      </c>
      <c r="L61" s="13">
        <f t="shared" si="7"/>
        <v>20.755227286201094</v>
      </c>
      <c r="M61" s="13">
        <f t="shared" si="7"/>
        <v>-175.0879060066961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55.77202488028312</v>
      </c>
      <c r="W61" s="13">
        <f t="shared" si="7"/>
        <v>88.45688568965434</v>
      </c>
      <c r="X61" s="13">
        <f t="shared" si="7"/>
        <v>0</v>
      </c>
      <c r="Y61" s="13">
        <f t="shared" si="7"/>
        <v>0</v>
      </c>
      <c r="Z61" s="14">
        <f t="shared" si="7"/>
        <v>89.99999700258734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82.00009551906614</v>
      </c>
      <c r="E62" s="13">
        <f t="shared" si="7"/>
        <v>82.00009551906614</v>
      </c>
      <c r="F62" s="13">
        <f t="shared" si="7"/>
        <v>63.65464097016993</v>
      </c>
      <c r="G62" s="13">
        <f t="shared" si="7"/>
        <v>0</v>
      </c>
      <c r="H62" s="13">
        <f t="shared" si="7"/>
        <v>32.808536047386475</v>
      </c>
      <c r="I62" s="13">
        <f t="shared" si="7"/>
        <v>64.44619320638469</v>
      </c>
      <c r="J62" s="13">
        <f t="shared" si="7"/>
        <v>15.851491674714598</v>
      </c>
      <c r="K62" s="13">
        <f t="shared" si="7"/>
        <v>-112.52057165652826</v>
      </c>
      <c r="L62" s="13">
        <f t="shared" si="7"/>
        <v>88.63453952861721</v>
      </c>
      <c r="M62" s="13">
        <f t="shared" si="7"/>
        <v>45.90490381291547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53.319177749641696</v>
      </c>
      <c r="W62" s="13">
        <f t="shared" si="7"/>
        <v>77.99912614357713</v>
      </c>
      <c r="X62" s="13">
        <f t="shared" si="7"/>
        <v>0</v>
      </c>
      <c r="Y62" s="13">
        <f t="shared" si="7"/>
        <v>0</v>
      </c>
      <c r="Z62" s="14">
        <f t="shared" si="7"/>
        <v>82.00009551906614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82.00035443191172</v>
      </c>
      <c r="E63" s="13">
        <f t="shared" si="7"/>
        <v>82.00035443191172</v>
      </c>
      <c r="F63" s="13">
        <f t="shared" si="7"/>
        <v>52.15590968561623</v>
      </c>
      <c r="G63" s="13">
        <f t="shared" si="7"/>
        <v>0</v>
      </c>
      <c r="H63" s="13">
        <f t="shared" si="7"/>
        <v>36.687139260517135</v>
      </c>
      <c r="I63" s="13">
        <f t="shared" si="7"/>
        <v>60.521625151547056</v>
      </c>
      <c r="J63" s="13">
        <f t="shared" si="7"/>
        <v>55.712657848265756</v>
      </c>
      <c r="K63" s="13">
        <f t="shared" si="7"/>
        <v>50.97523011587464</v>
      </c>
      <c r="L63" s="13">
        <f t="shared" si="7"/>
        <v>48.96083828002315</v>
      </c>
      <c r="M63" s="13">
        <f t="shared" si="7"/>
        <v>51.88234330543931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56.264146241912435</v>
      </c>
      <c r="W63" s="13">
        <f t="shared" si="7"/>
        <v>80.7258457463312</v>
      </c>
      <c r="X63" s="13">
        <f t="shared" si="7"/>
        <v>0</v>
      </c>
      <c r="Y63" s="13">
        <f t="shared" si="7"/>
        <v>0</v>
      </c>
      <c r="Z63" s="14">
        <f t="shared" si="7"/>
        <v>82.00035443191172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79.8416758573285</v>
      </c>
      <c r="E64" s="13">
        <f t="shared" si="7"/>
        <v>79.8416758573285</v>
      </c>
      <c r="F64" s="13">
        <f t="shared" si="7"/>
        <v>62.63027516852458</v>
      </c>
      <c r="G64" s="13">
        <f t="shared" si="7"/>
        <v>31421.855263157897</v>
      </c>
      <c r="H64" s="13">
        <f t="shared" si="7"/>
        <v>33.69582876105396</v>
      </c>
      <c r="I64" s="13">
        <f t="shared" si="7"/>
        <v>64.72894697730831</v>
      </c>
      <c r="J64" s="13">
        <f t="shared" si="7"/>
        <v>61.523754587369254</v>
      </c>
      <c r="K64" s="13">
        <f t="shared" si="7"/>
        <v>56.73789164991282</v>
      </c>
      <c r="L64" s="13">
        <f t="shared" si="7"/>
        <v>55.862382336413674</v>
      </c>
      <c r="M64" s="13">
        <f t="shared" si="7"/>
        <v>58.03786276723882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61.39283973557432</v>
      </c>
      <c r="W64" s="13">
        <f t="shared" si="7"/>
        <v>85.04086396397047</v>
      </c>
      <c r="X64" s="13">
        <f t="shared" si="7"/>
        <v>0</v>
      </c>
      <c r="Y64" s="13">
        <f t="shared" si="7"/>
        <v>0</v>
      </c>
      <c r="Z64" s="14">
        <f t="shared" si="7"/>
        <v>79.8416758573285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22</v>
      </c>
      <c r="E66" s="16">
        <f t="shared" si="7"/>
        <v>22</v>
      </c>
      <c r="F66" s="16">
        <f t="shared" si="7"/>
        <v>100</v>
      </c>
      <c r="G66" s="16">
        <f t="shared" si="7"/>
        <v>0</v>
      </c>
      <c r="H66" s="16">
        <f t="shared" si="7"/>
        <v>99.99998784563223</v>
      </c>
      <c r="I66" s="16">
        <f t="shared" si="7"/>
        <v>99.99999156415782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99.9999961321481</v>
      </c>
      <c r="W66" s="16">
        <f t="shared" si="7"/>
        <v>23.25</v>
      </c>
      <c r="X66" s="16">
        <f t="shared" si="7"/>
        <v>0</v>
      </c>
      <c r="Y66" s="16">
        <f t="shared" si="7"/>
        <v>0</v>
      </c>
      <c r="Z66" s="17">
        <f t="shared" si="7"/>
        <v>22</v>
      </c>
    </row>
    <row r="67" spans="1:26" ht="13.5" hidden="1">
      <c r="A67" s="40" t="s">
        <v>108</v>
      </c>
      <c r="B67" s="23">
        <v>1201885523</v>
      </c>
      <c r="C67" s="23"/>
      <c r="D67" s="24">
        <v>1279174029</v>
      </c>
      <c r="E67" s="25">
        <v>1279174029</v>
      </c>
      <c r="F67" s="25">
        <v>222383217</v>
      </c>
      <c r="G67" s="25">
        <v>26459675</v>
      </c>
      <c r="H67" s="25">
        <v>522241907</v>
      </c>
      <c r="I67" s="25">
        <v>771084799</v>
      </c>
      <c r="J67" s="25">
        <v>-89576960</v>
      </c>
      <c r="K67" s="25">
        <v>-31936898</v>
      </c>
      <c r="L67" s="25">
        <v>216668068</v>
      </c>
      <c r="M67" s="25">
        <v>95154210</v>
      </c>
      <c r="N67" s="25"/>
      <c r="O67" s="25"/>
      <c r="P67" s="25"/>
      <c r="Q67" s="25"/>
      <c r="R67" s="25"/>
      <c r="S67" s="25"/>
      <c r="T67" s="25"/>
      <c r="U67" s="25"/>
      <c r="V67" s="25">
        <v>866239009</v>
      </c>
      <c r="W67" s="25">
        <v>639587016</v>
      </c>
      <c r="X67" s="25"/>
      <c r="Y67" s="24"/>
      <c r="Z67" s="26">
        <v>1279174029</v>
      </c>
    </row>
    <row r="68" spans="1:26" ht="13.5" hidden="1">
      <c r="A68" s="36" t="s">
        <v>31</v>
      </c>
      <c r="B68" s="18">
        <v>331348092</v>
      </c>
      <c r="C68" s="18"/>
      <c r="D68" s="19">
        <v>367940837</v>
      </c>
      <c r="E68" s="20">
        <v>367940837</v>
      </c>
      <c r="F68" s="20">
        <v>166812572</v>
      </c>
      <c r="G68" s="20"/>
      <c r="H68" s="20">
        <v>34450095</v>
      </c>
      <c r="I68" s="20">
        <v>201262667</v>
      </c>
      <c r="J68" s="20">
        <v>18685067</v>
      </c>
      <c r="K68" s="20">
        <v>18701176</v>
      </c>
      <c r="L68" s="20">
        <v>18726437</v>
      </c>
      <c r="M68" s="20">
        <v>56112680</v>
      </c>
      <c r="N68" s="20"/>
      <c r="O68" s="20"/>
      <c r="P68" s="20"/>
      <c r="Q68" s="20"/>
      <c r="R68" s="20"/>
      <c r="S68" s="20"/>
      <c r="T68" s="20"/>
      <c r="U68" s="20"/>
      <c r="V68" s="20">
        <v>257375347</v>
      </c>
      <c r="W68" s="20">
        <v>183970419</v>
      </c>
      <c r="X68" s="20"/>
      <c r="Y68" s="19"/>
      <c r="Z68" s="22">
        <v>367940837</v>
      </c>
    </row>
    <row r="69" spans="1:26" ht="13.5" hidden="1">
      <c r="A69" s="37" t="s">
        <v>32</v>
      </c>
      <c r="B69" s="18">
        <v>838429273</v>
      </c>
      <c r="C69" s="18"/>
      <c r="D69" s="19">
        <v>879233192</v>
      </c>
      <c r="E69" s="20">
        <v>879233192</v>
      </c>
      <c r="F69" s="20">
        <v>51943959</v>
      </c>
      <c r="G69" s="20">
        <v>26459675</v>
      </c>
      <c r="H69" s="20">
        <v>479564317</v>
      </c>
      <c r="I69" s="20">
        <v>557967951</v>
      </c>
      <c r="J69" s="20">
        <v>-112919024</v>
      </c>
      <c r="K69" s="20">
        <v>-55229499</v>
      </c>
      <c r="L69" s="20">
        <v>193190090</v>
      </c>
      <c r="M69" s="20">
        <v>25041567</v>
      </c>
      <c r="N69" s="20"/>
      <c r="O69" s="20"/>
      <c r="P69" s="20"/>
      <c r="Q69" s="20"/>
      <c r="R69" s="20"/>
      <c r="S69" s="20"/>
      <c r="T69" s="20"/>
      <c r="U69" s="20"/>
      <c r="V69" s="20">
        <v>583009518</v>
      </c>
      <c r="W69" s="20">
        <v>439616597</v>
      </c>
      <c r="X69" s="20"/>
      <c r="Y69" s="19"/>
      <c r="Z69" s="22">
        <v>879233192</v>
      </c>
    </row>
    <row r="70" spans="1:26" ht="13.5" hidden="1">
      <c r="A70" s="38" t="s">
        <v>102</v>
      </c>
      <c r="B70" s="18">
        <v>539544038</v>
      </c>
      <c r="C70" s="18"/>
      <c r="D70" s="19">
        <v>570492019</v>
      </c>
      <c r="E70" s="20">
        <v>570492019</v>
      </c>
      <c r="F70" s="20">
        <v>27240690</v>
      </c>
      <c r="G70" s="20">
        <v>26452075</v>
      </c>
      <c r="H70" s="20">
        <v>433634834</v>
      </c>
      <c r="I70" s="20">
        <v>487327599</v>
      </c>
      <c r="J70" s="20">
        <v>-184469759</v>
      </c>
      <c r="K70" s="20">
        <v>-55335599</v>
      </c>
      <c r="L70" s="20">
        <v>173096606</v>
      </c>
      <c r="M70" s="20">
        <v>-66708752</v>
      </c>
      <c r="N70" s="20"/>
      <c r="O70" s="20"/>
      <c r="P70" s="20"/>
      <c r="Q70" s="20"/>
      <c r="R70" s="20"/>
      <c r="S70" s="20"/>
      <c r="T70" s="20"/>
      <c r="U70" s="20"/>
      <c r="V70" s="20">
        <v>420618847</v>
      </c>
      <c r="W70" s="20">
        <v>285246010</v>
      </c>
      <c r="X70" s="20"/>
      <c r="Y70" s="19"/>
      <c r="Z70" s="22">
        <v>570492019</v>
      </c>
    </row>
    <row r="71" spans="1:26" ht="13.5" hidden="1">
      <c r="A71" s="38" t="s">
        <v>103</v>
      </c>
      <c r="B71" s="18">
        <v>198997137</v>
      </c>
      <c r="C71" s="18"/>
      <c r="D71" s="19">
        <v>203456763</v>
      </c>
      <c r="E71" s="20">
        <v>203456763</v>
      </c>
      <c r="F71" s="20">
        <v>15183237</v>
      </c>
      <c r="G71" s="20"/>
      <c r="H71" s="20">
        <v>28018120</v>
      </c>
      <c r="I71" s="20">
        <v>43201357</v>
      </c>
      <c r="J71" s="20">
        <v>62588545</v>
      </c>
      <c r="K71" s="20">
        <v>-8873860</v>
      </c>
      <c r="L71" s="20">
        <v>11120007</v>
      </c>
      <c r="M71" s="20">
        <v>64834692</v>
      </c>
      <c r="N71" s="20"/>
      <c r="O71" s="20"/>
      <c r="P71" s="20"/>
      <c r="Q71" s="20"/>
      <c r="R71" s="20"/>
      <c r="S71" s="20"/>
      <c r="T71" s="20"/>
      <c r="U71" s="20"/>
      <c r="V71" s="20">
        <v>108036049</v>
      </c>
      <c r="W71" s="20">
        <v>101728382</v>
      </c>
      <c r="X71" s="20"/>
      <c r="Y71" s="19"/>
      <c r="Z71" s="22">
        <v>203456763</v>
      </c>
    </row>
    <row r="72" spans="1:26" ht="13.5" hidden="1">
      <c r="A72" s="38" t="s">
        <v>104</v>
      </c>
      <c r="B72" s="18">
        <v>58667407</v>
      </c>
      <c r="C72" s="18"/>
      <c r="D72" s="19">
        <v>61540734</v>
      </c>
      <c r="E72" s="20">
        <v>61540734</v>
      </c>
      <c r="F72" s="20">
        <v>5734679</v>
      </c>
      <c r="G72" s="20"/>
      <c r="H72" s="20">
        <v>10488005</v>
      </c>
      <c r="I72" s="20">
        <v>16222684</v>
      </c>
      <c r="J72" s="20">
        <v>5252275</v>
      </c>
      <c r="K72" s="20">
        <v>5255939</v>
      </c>
      <c r="L72" s="20">
        <v>5254187</v>
      </c>
      <c r="M72" s="20">
        <v>15762401</v>
      </c>
      <c r="N72" s="20"/>
      <c r="O72" s="20"/>
      <c r="P72" s="20"/>
      <c r="Q72" s="20"/>
      <c r="R72" s="20"/>
      <c r="S72" s="20"/>
      <c r="T72" s="20"/>
      <c r="U72" s="20"/>
      <c r="V72" s="20">
        <v>31985085</v>
      </c>
      <c r="W72" s="20">
        <v>30770367</v>
      </c>
      <c r="X72" s="20"/>
      <c r="Y72" s="19"/>
      <c r="Z72" s="22">
        <v>61540734</v>
      </c>
    </row>
    <row r="73" spans="1:26" ht="13.5" hidden="1">
      <c r="A73" s="38" t="s">
        <v>105</v>
      </c>
      <c r="B73" s="18">
        <v>41220691</v>
      </c>
      <c r="C73" s="18"/>
      <c r="D73" s="19">
        <v>43743676</v>
      </c>
      <c r="E73" s="20">
        <v>43743676</v>
      </c>
      <c r="F73" s="20">
        <v>3785353</v>
      </c>
      <c r="G73" s="20">
        <v>7600</v>
      </c>
      <c r="H73" s="20">
        <v>7423358</v>
      </c>
      <c r="I73" s="20">
        <v>11216311</v>
      </c>
      <c r="J73" s="20">
        <v>3709915</v>
      </c>
      <c r="K73" s="20">
        <v>3724021</v>
      </c>
      <c r="L73" s="20">
        <v>3719290</v>
      </c>
      <c r="M73" s="20">
        <v>11153226</v>
      </c>
      <c r="N73" s="20"/>
      <c r="O73" s="20"/>
      <c r="P73" s="20"/>
      <c r="Q73" s="20"/>
      <c r="R73" s="20"/>
      <c r="S73" s="20"/>
      <c r="T73" s="20"/>
      <c r="U73" s="20"/>
      <c r="V73" s="20">
        <v>22369537</v>
      </c>
      <c r="W73" s="20">
        <v>21871838</v>
      </c>
      <c r="X73" s="20"/>
      <c r="Y73" s="19"/>
      <c r="Z73" s="22">
        <v>43743676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32108158</v>
      </c>
      <c r="C75" s="27"/>
      <c r="D75" s="28">
        <v>32000000</v>
      </c>
      <c r="E75" s="29">
        <v>32000000</v>
      </c>
      <c r="F75" s="29">
        <v>3626686</v>
      </c>
      <c r="G75" s="29"/>
      <c r="H75" s="29">
        <v>8227495</v>
      </c>
      <c r="I75" s="29">
        <v>11854181</v>
      </c>
      <c r="J75" s="29">
        <v>4656997</v>
      </c>
      <c r="K75" s="29">
        <v>4591425</v>
      </c>
      <c r="L75" s="29">
        <v>4751541</v>
      </c>
      <c r="M75" s="29">
        <v>13999963</v>
      </c>
      <c r="N75" s="29"/>
      <c r="O75" s="29"/>
      <c r="P75" s="29"/>
      <c r="Q75" s="29"/>
      <c r="R75" s="29"/>
      <c r="S75" s="29"/>
      <c r="T75" s="29"/>
      <c r="U75" s="29"/>
      <c r="V75" s="29">
        <v>25854144</v>
      </c>
      <c r="W75" s="29">
        <v>16000000</v>
      </c>
      <c r="X75" s="29"/>
      <c r="Y75" s="28"/>
      <c r="Z75" s="30">
        <v>32000000</v>
      </c>
    </row>
    <row r="76" spans="1:26" ht="13.5" hidden="1">
      <c r="A76" s="41" t="s">
        <v>109</v>
      </c>
      <c r="B76" s="31">
        <v>1201885524</v>
      </c>
      <c r="C76" s="31"/>
      <c r="D76" s="32">
        <v>1103914144</v>
      </c>
      <c r="E76" s="33">
        <v>1103914144</v>
      </c>
      <c r="F76" s="33">
        <v>70550059</v>
      </c>
      <c r="G76" s="33">
        <v>125169153</v>
      </c>
      <c r="H76" s="33">
        <v>95240232</v>
      </c>
      <c r="I76" s="33">
        <v>290959444</v>
      </c>
      <c r="J76" s="33">
        <v>76314324</v>
      </c>
      <c r="K76" s="33">
        <v>86182613</v>
      </c>
      <c r="L76" s="33">
        <v>68381528</v>
      </c>
      <c r="M76" s="33">
        <v>230878465</v>
      </c>
      <c r="N76" s="33"/>
      <c r="O76" s="33"/>
      <c r="P76" s="33"/>
      <c r="Q76" s="33"/>
      <c r="R76" s="33"/>
      <c r="S76" s="33"/>
      <c r="T76" s="33"/>
      <c r="U76" s="33"/>
      <c r="V76" s="33">
        <v>521837909</v>
      </c>
      <c r="W76" s="33">
        <v>604733140</v>
      </c>
      <c r="X76" s="33"/>
      <c r="Y76" s="32"/>
      <c r="Z76" s="34">
        <v>1103914144</v>
      </c>
    </row>
    <row r="77" spans="1:26" ht="13.5" hidden="1">
      <c r="A77" s="36" t="s">
        <v>31</v>
      </c>
      <c r="B77" s="18">
        <v>331348093</v>
      </c>
      <c r="C77" s="18"/>
      <c r="D77" s="19">
        <v>331207300</v>
      </c>
      <c r="E77" s="20">
        <v>331207300</v>
      </c>
      <c r="F77" s="20">
        <v>12149079</v>
      </c>
      <c r="G77" s="20">
        <v>70960040</v>
      </c>
      <c r="H77" s="20">
        <v>33287392</v>
      </c>
      <c r="I77" s="20">
        <v>116396511</v>
      </c>
      <c r="J77" s="20">
        <v>14054102</v>
      </c>
      <c r="K77" s="20">
        <v>28415095</v>
      </c>
      <c r="L77" s="20">
        <v>13197048</v>
      </c>
      <c r="M77" s="20">
        <v>55666245</v>
      </c>
      <c r="N77" s="20"/>
      <c r="O77" s="20"/>
      <c r="P77" s="20"/>
      <c r="Q77" s="20"/>
      <c r="R77" s="20"/>
      <c r="S77" s="20"/>
      <c r="T77" s="20"/>
      <c r="U77" s="20"/>
      <c r="V77" s="20">
        <v>172062756</v>
      </c>
      <c r="W77" s="20">
        <v>225906515</v>
      </c>
      <c r="X77" s="20"/>
      <c r="Y77" s="19"/>
      <c r="Z77" s="22">
        <v>331207300</v>
      </c>
    </row>
    <row r="78" spans="1:26" ht="13.5" hidden="1">
      <c r="A78" s="37" t="s">
        <v>32</v>
      </c>
      <c r="B78" s="18">
        <v>838429273</v>
      </c>
      <c r="C78" s="18"/>
      <c r="D78" s="19">
        <v>765666844</v>
      </c>
      <c r="E78" s="20">
        <v>765666844</v>
      </c>
      <c r="F78" s="20">
        <v>54774294</v>
      </c>
      <c r="G78" s="20">
        <v>54209113</v>
      </c>
      <c r="H78" s="20">
        <v>53725346</v>
      </c>
      <c r="I78" s="20">
        <v>162708753</v>
      </c>
      <c r="J78" s="20">
        <v>57603225</v>
      </c>
      <c r="K78" s="20">
        <v>53176093</v>
      </c>
      <c r="L78" s="20">
        <v>50432939</v>
      </c>
      <c r="M78" s="20">
        <v>161212257</v>
      </c>
      <c r="N78" s="20"/>
      <c r="O78" s="20"/>
      <c r="P78" s="20"/>
      <c r="Q78" s="20"/>
      <c r="R78" s="20"/>
      <c r="S78" s="20"/>
      <c r="T78" s="20"/>
      <c r="U78" s="20"/>
      <c r="V78" s="20">
        <v>323921010</v>
      </c>
      <c r="W78" s="20">
        <v>375106625</v>
      </c>
      <c r="X78" s="20"/>
      <c r="Y78" s="19"/>
      <c r="Z78" s="22">
        <v>765666844</v>
      </c>
    </row>
    <row r="79" spans="1:26" ht="13.5" hidden="1">
      <c r="A79" s="38" t="s">
        <v>102</v>
      </c>
      <c r="B79" s="18">
        <v>539544038</v>
      </c>
      <c r="C79" s="18"/>
      <c r="D79" s="19">
        <v>513442800</v>
      </c>
      <c r="E79" s="20">
        <v>513442800</v>
      </c>
      <c r="F79" s="20">
        <v>39747708</v>
      </c>
      <c r="G79" s="20">
        <v>39857083</v>
      </c>
      <c r="H79" s="20">
        <v>38183900</v>
      </c>
      <c r="I79" s="20">
        <v>117788691</v>
      </c>
      <c r="J79" s="20">
        <v>42473346</v>
      </c>
      <c r="K79" s="20">
        <v>38399017</v>
      </c>
      <c r="L79" s="20">
        <v>35926594</v>
      </c>
      <c r="M79" s="20">
        <v>116798957</v>
      </c>
      <c r="N79" s="20"/>
      <c r="O79" s="20"/>
      <c r="P79" s="20"/>
      <c r="Q79" s="20"/>
      <c r="R79" s="20"/>
      <c r="S79" s="20"/>
      <c r="T79" s="20"/>
      <c r="U79" s="20"/>
      <c r="V79" s="20">
        <v>234587648</v>
      </c>
      <c r="W79" s="20">
        <v>252319737</v>
      </c>
      <c r="X79" s="20"/>
      <c r="Y79" s="19"/>
      <c r="Z79" s="22">
        <v>513442800</v>
      </c>
    </row>
    <row r="80" spans="1:26" ht="13.5" hidden="1">
      <c r="A80" s="38" t="s">
        <v>103</v>
      </c>
      <c r="B80" s="18">
        <v>198997137</v>
      </c>
      <c r="C80" s="18"/>
      <c r="D80" s="19">
        <v>166834740</v>
      </c>
      <c r="E80" s="20">
        <v>166834740</v>
      </c>
      <c r="F80" s="20">
        <v>9664835</v>
      </c>
      <c r="G80" s="20">
        <v>8984460</v>
      </c>
      <c r="H80" s="20">
        <v>9192335</v>
      </c>
      <c r="I80" s="20">
        <v>27841630</v>
      </c>
      <c r="J80" s="20">
        <v>9921218</v>
      </c>
      <c r="K80" s="20">
        <v>9984918</v>
      </c>
      <c r="L80" s="20">
        <v>9856167</v>
      </c>
      <c r="M80" s="20">
        <v>29762303</v>
      </c>
      <c r="N80" s="20"/>
      <c r="O80" s="20"/>
      <c r="P80" s="20"/>
      <c r="Q80" s="20"/>
      <c r="R80" s="20"/>
      <c r="S80" s="20"/>
      <c r="T80" s="20"/>
      <c r="U80" s="20"/>
      <c r="V80" s="20">
        <v>57603933</v>
      </c>
      <c r="W80" s="20">
        <v>79347249</v>
      </c>
      <c r="X80" s="20"/>
      <c r="Y80" s="19"/>
      <c r="Z80" s="22">
        <v>166834740</v>
      </c>
    </row>
    <row r="81" spans="1:26" ht="13.5" hidden="1">
      <c r="A81" s="38" t="s">
        <v>104</v>
      </c>
      <c r="B81" s="18">
        <v>58667407</v>
      </c>
      <c r="C81" s="18"/>
      <c r="D81" s="19">
        <v>50463620</v>
      </c>
      <c r="E81" s="20">
        <v>50463620</v>
      </c>
      <c r="F81" s="20">
        <v>2990974</v>
      </c>
      <c r="G81" s="20">
        <v>2979509</v>
      </c>
      <c r="H81" s="20">
        <v>3847749</v>
      </c>
      <c r="I81" s="20">
        <v>9818232</v>
      </c>
      <c r="J81" s="20">
        <v>2926182</v>
      </c>
      <c r="K81" s="20">
        <v>2679227</v>
      </c>
      <c r="L81" s="20">
        <v>2572494</v>
      </c>
      <c r="M81" s="20">
        <v>8177903</v>
      </c>
      <c r="N81" s="20"/>
      <c r="O81" s="20"/>
      <c r="P81" s="20"/>
      <c r="Q81" s="20"/>
      <c r="R81" s="20"/>
      <c r="S81" s="20"/>
      <c r="T81" s="20"/>
      <c r="U81" s="20"/>
      <c r="V81" s="20">
        <v>17996135</v>
      </c>
      <c r="W81" s="20">
        <v>24839639</v>
      </c>
      <c r="X81" s="20"/>
      <c r="Y81" s="19"/>
      <c r="Z81" s="22">
        <v>50463620</v>
      </c>
    </row>
    <row r="82" spans="1:26" ht="13.5" hidden="1">
      <c r="A82" s="38" t="s">
        <v>105</v>
      </c>
      <c r="B82" s="18">
        <v>41220691</v>
      </c>
      <c r="C82" s="18"/>
      <c r="D82" s="19">
        <v>34925684</v>
      </c>
      <c r="E82" s="20">
        <v>34925684</v>
      </c>
      <c r="F82" s="20">
        <v>2370777</v>
      </c>
      <c r="G82" s="20">
        <v>2388061</v>
      </c>
      <c r="H82" s="20">
        <v>2501362</v>
      </c>
      <c r="I82" s="20">
        <v>7260200</v>
      </c>
      <c r="J82" s="20">
        <v>2282479</v>
      </c>
      <c r="K82" s="20">
        <v>2112931</v>
      </c>
      <c r="L82" s="20">
        <v>2077684</v>
      </c>
      <c r="M82" s="20">
        <v>6473094</v>
      </c>
      <c r="N82" s="20"/>
      <c r="O82" s="20"/>
      <c r="P82" s="20"/>
      <c r="Q82" s="20"/>
      <c r="R82" s="20"/>
      <c r="S82" s="20"/>
      <c r="T82" s="20"/>
      <c r="U82" s="20"/>
      <c r="V82" s="20">
        <v>13733294</v>
      </c>
      <c r="W82" s="20">
        <v>18600000</v>
      </c>
      <c r="X82" s="20"/>
      <c r="Y82" s="19"/>
      <c r="Z82" s="22">
        <v>34925684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32108158</v>
      </c>
      <c r="C84" s="27"/>
      <c r="D84" s="28">
        <v>7040000</v>
      </c>
      <c r="E84" s="29">
        <v>7040000</v>
      </c>
      <c r="F84" s="29">
        <v>3626686</v>
      </c>
      <c r="G84" s="29"/>
      <c r="H84" s="29">
        <v>8227494</v>
      </c>
      <c r="I84" s="29">
        <v>11854180</v>
      </c>
      <c r="J84" s="29">
        <v>4656997</v>
      </c>
      <c r="K84" s="29">
        <v>4591425</v>
      </c>
      <c r="L84" s="29">
        <v>4751541</v>
      </c>
      <c r="M84" s="29">
        <v>13999963</v>
      </c>
      <c r="N84" s="29"/>
      <c r="O84" s="29"/>
      <c r="P84" s="29"/>
      <c r="Q84" s="29"/>
      <c r="R84" s="29"/>
      <c r="S84" s="29"/>
      <c r="T84" s="29"/>
      <c r="U84" s="29"/>
      <c r="V84" s="29">
        <v>25854143</v>
      </c>
      <c r="W84" s="29">
        <v>3720000</v>
      </c>
      <c r="X84" s="29"/>
      <c r="Y84" s="28"/>
      <c r="Z84" s="30">
        <v>7040000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251230764</v>
      </c>
      <c r="E5" s="59">
        <v>251230764</v>
      </c>
      <c r="F5" s="59">
        <v>15504845</v>
      </c>
      <c r="G5" s="59">
        <v>15681183</v>
      </c>
      <c r="H5" s="59">
        <v>15712923</v>
      </c>
      <c r="I5" s="59">
        <v>46898951</v>
      </c>
      <c r="J5" s="59">
        <v>16448252</v>
      </c>
      <c r="K5" s="59">
        <v>15832770</v>
      </c>
      <c r="L5" s="59">
        <v>15722405</v>
      </c>
      <c r="M5" s="59">
        <v>48003427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94902378</v>
      </c>
      <c r="W5" s="59">
        <v>125615382</v>
      </c>
      <c r="X5" s="59">
        <v>-30713004</v>
      </c>
      <c r="Y5" s="60">
        <v>-24.45</v>
      </c>
      <c r="Z5" s="61">
        <v>251230764</v>
      </c>
    </row>
    <row r="6" spans="1:26" ht="13.5">
      <c r="A6" s="57" t="s">
        <v>32</v>
      </c>
      <c r="B6" s="18">
        <v>0</v>
      </c>
      <c r="C6" s="18">
        <v>0</v>
      </c>
      <c r="D6" s="58">
        <v>512072763</v>
      </c>
      <c r="E6" s="59">
        <v>512072763</v>
      </c>
      <c r="F6" s="59">
        <v>49046240</v>
      </c>
      <c r="G6" s="59">
        <v>48021653</v>
      </c>
      <c r="H6" s="59">
        <v>46719110</v>
      </c>
      <c r="I6" s="59">
        <v>143787003</v>
      </c>
      <c r="J6" s="59">
        <v>20557867</v>
      </c>
      <c r="K6" s="59">
        <v>45058906</v>
      </c>
      <c r="L6" s="59">
        <v>37749756</v>
      </c>
      <c r="M6" s="59">
        <v>103366529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247153532</v>
      </c>
      <c r="W6" s="59">
        <v>256036382</v>
      </c>
      <c r="X6" s="59">
        <v>-8882850</v>
      </c>
      <c r="Y6" s="60">
        <v>-3.47</v>
      </c>
      <c r="Z6" s="61">
        <v>512072763</v>
      </c>
    </row>
    <row r="7" spans="1:26" ht="13.5">
      <c r="A7" s="57" t="s">
        <v>33</v>
      </c>
      <c r="B7" s="18">
        <v>0</v>
      </c>
      <c r="C7" s="18">
        <v>0</v>
      </c>
      <c r="D7" s="58">
        <v>10304175</v>
      </c>
      <c r="E7" s="59">
        <v>10304175</v>
      </c>
      <c r="F7" s="59">
        <v>406897</v>
      </c>
      <c r="G7" s="59">
        <v>49001</v>
      </c>
      <c r="H7" s="59">
        <v>376893</v>
      </c>
      <c r="I7" s="59">
        <v>832791</v>
      </c>
      <c r="J7" s="59">
        <v>76914</v>
      </c>
      <c r="K7" s="59">
        <v>279839</v>
      </c>
      <c r="L7" s="59">
        <v>359235</v>
      </c>
      <c r="M7" s="59">
        <v>715988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1548779</v>
      </c>
      <c r="W7" s="59">
        <v>5152088</v>
      </c>
      <c r="X7" s="59">
        <v>-3603309</v>
      </c>
      <c r="Y7" s="60">
        <v>-69.94</v>
      </c>
      <c r="Z7" s="61">
        <v>10304175</v>
      </c>
    </row>
    <row r="8" spans="1:26" ht="13.5">
      <c r="A8" s="57" t="s">
        <v>34</v>
      </c>
      <c r="B8" s="18">
        <v>0</v>
      </c>
      <c r="C8" s="18">
        <v>0</v>
      </c>
      <c r="D8" s="58">
        <v>327460000</v>
      </c>
      <c r="E8" s="59">
        <v>327460000</v>
      </c>
      <c r="F8" s="59">
        <v>93073000</v>
      </c>
      <c r="G8" s="59">
        <v>0</v>
      </c>
      <c r="H8" s="59">
        <v>0</v>
      </c>
      <c r="I8" s="59">
        <v>93073000</v>
      </c>
      <c r="J8" s="59">
        <v>0</v>
      </c>
      <c r="K8" s="59">
        <v>0</v>
      </c>
      <c r="L8" s="59">
        <v>88764912</v>
      </c>
      <c r="M8" s="59">
        <v>88764912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181837912</v>
      </c>
      <c r="W8" s="59">
        <v>163730000</v>
      </c>
      <c r="X8" s="59">
        <v>18107912</v>
      </c>
      <c r="Y8" s="60">
        <v>11.06</v>
      </c>
      <c r="Z8" s="61">
        <v>327460000</v>
      </c>
    </row>
    <row r="9" spans="1:26" ht="13.5">
      <c r="A9" s="57" t="s">
        <v>35</v>
      </c>
      <c r="B9" s="18">
        <v>0</v>
      </c>
      <c r="C9" s="18">
        <v>0</v>
      </c>
      <c r="D9" s="58">
        <v>118386700</v>
      </c>
      <c r="E9" s="59">
        <v>118386700</v>
      </c>
      <c r="F9" s="59">
        <v>6539438</v>
      </c>
      <c r="G9" s="59">
        <v>6775113</v>
      </c>
      <c r="H9" s="59">
        <v>4971006</v>
      </c>
      <c r="I9" s="59">
        <v>18285557</v>
      </c>
      <c r="J9" s="59">
        <v>8004879</v>
      </c>
      <c r="K9" s="59">
        <v>7106319</v>
      </c>
      <c r="L9" s="59">
        <v>6318890</v>
      </c>
      <c r="M9" s="59">
        <v>21430088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39715645</v>
      </c>
      <c r="W9" s="59">
        <v>59193350</v>
      </c>
      <c r="X9" s="59">
        <v>-19477705</v>
      </c>
      <c r="Y9" s="60">
        <v>-32.91</v>
      </c>
      <c r="Z9" s="61">
        <v>118386700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1219454402</v>
      </c>
      <c r="E10" s="65">
        <f t="shared" si="0"/>
        <v>1219454402</v>
      </c>
      <c r="F10" s="65">
        <f t="shared" si="0"/>
        <v>164570420</v>
      </c>
      <c r="G10" s="65">
        <f t="shared" si="0"/>
        <v>70526950</v>
      </c>
      <c r="H10" s="65">
        <f t="shared" si="0"/>
        <v>67779932</v>
      </c>
      <c r="I10" s="65">
        <f t="shared" si="0"/>
        <v>302877302</v>
      </c>
      <c r="J10" s="65">
        <f t="shared" si="0"/>
        <v>45087912</v>
      </c>
      <c r="K10" s="65">
        <f t="shared" si="0"/>
        <v>68277834</v>
      </c>
      <c r="L10" s="65">
        <f t="shared" si="0"/>
        <v>148915198</v>
      </c>
      <c r="M10" s="65">
        <f t="shared" si="0"/>
        <v>262280944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565158246</v>
      </c>
      <c r="W10" s="65">
        <f t="shared" si="0"/>
        <v>609727202</v>
      </c>
      <c r="X10" s="65">
        <f t="shared" si="0"/>
        <v>-44568956</v>
      </c>
      <c r="Y10" s="66">
        <f>+IF(W10&lt;&gt;0,(X10/W10)*100,0)</f>
        <v>-7.309655179202585</v>
      </c>
      <c r="Z10" s="67">
        <f t="shared" si="0"/>
        <v>1219454402</v>
      </c>
    </row>
    <row r="11" spans="1:26" ht="13.5">
      <c r="A11" s="57" t="s">
        <v>36</v>
      </c>
      <c r="B11" s="18">
        <v>0</v>
      </c>
      <c r="C11" s="18">
        <v>0</v>
      </c>
      <c r="D11" s="58">
        <v>288399952</v>
      </c>
      <c r="E11" s="59">
        <v>288399952</v>
      </c>
      <c r="F11" s="59">
        <v>23052654</v>
      </c>
      <c r="G11" s="59">
        <v>22750374</v>
      </c>
      <c r="H11" s="59">
        <v>22631090</v>
      </c>
      <c r="I11" s="59">
        <v>68434118</v>
      </c>
      <c r="J11" s="59">
        <v>29922396</v>
      </c>
      <c r="K11" s="59">
        <v>23684702</v>
      </c>
      <c r="L11" s="59">
        <v>23947623</v>
      </c>
      <c r="M11" s="59">
        <v>77554721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145988839</v>
      </c>
      <c r="W11" s="59">
        <v>144199976</v>
      </c>
      <c r="X11" s="59">
        <v>1788863</v>
      </c>
      <c r="Y11" s="60">
        <v>1.24</v>
      </c>
      <c r="Z11" s="61">
        <v>288399952</v>
      </c>
    </row>
    <row r="12" spans="1:26" ht="13.5">
      <c r="A12" s="57" t="s">
        <v>37</v>
      </c>
      <c r="B12" s="18">
        <v>0</v>
      </c>
      <c r="C12" s="18">
        <v>0</v>
      </c>
      <c r="D12" s="58">
        <v>24497955</v>
      </c>
      <c r="E12" s="59">
        <v>24497955</v>
      </c>
      <c r="F12" s="59">
        <v>1908177</v>
      </c>
      <c r="G12" s="59">
        <v>248000</v>
      </c>
      <c r="H12" s="59">
        <v>3587606</v>
      </c>
      <c r="I12" s="59">
        <v>5743783</v>
      </c>
      <c r="J12" s="59">
        <v>1908177</v>
      </c>
      <c r="K12" s="59">
        <v>3573958</v>
      </c>
      <c r="L12" s="59">
        <v>1869935</v>
      </c>
      <c r="M12" s="59">
        <v>7352070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13095853</v>
      </c>
      <c r="W12" s="59">
        <v>12248978</v>
      </c>
      <c r="X12" s="59">
        <v>846875</v>
      </c>
      <c r="Y12" s="60">
        <v>6.91</v>
      </c>
      <c r="Z12" s="61">
        <v>24497955</v>
      </c>
    </row>
    <row r="13" spans="1:26" ht="13.5">
      <c r="A13" s="57" t="s">
        <v>95</v>
      </c>
      <c r="B13" s="18">
        <v>0</v>
      </c>
      <c r="C13" s="18">
        <v>0</v>
      </c>
      <c r="D13" s="58">
        <v>40400000</v>
      </c>
      <c r="E13" s="59">
        <v>40400000</v>
      </c>
      <c r="F13" s="59">
        <v>0</v>
      </c>
      <c r="G13" s="59">
        <v>0</v>
      </c>
      <c r="H13" s="59">
        <v>0</v>
      </c>
      <c r="I13" s="59">
        <v>0</v>
      </c>
      <c r="J13" s="59">
        <v>3366665</v>
      </c>
      <c r="K13" s="59">
        <v>0</v>
      </c>
      <c r="L13" s="59">
        <v>0</v>
      </c>
      <c r="M13" s="59">
        <v>3366665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3366665</v>
      </c>
      <c r="W13" s="59">
        <v>20200000</v>
      </c>
      <c r="X13" s="59">
        <v>-16833335</v>
      </c>
      <c r="Y13" s="60">
        <v>-83.33</v>
      </c>
      <c r="Z13" s="61">
        <v>40400000</v>
      </c>
    </row>
    <row r="14" spans="1:26" ht="13.5">
      <c r="A14" s="57" t="s">
        <v>38</v>
      </c>
      <c r="B14" s="18">
        <v>0</v>
      </c>
      <c r="C14" s="18">
        <v>0</v>
      </c>
      <c r="D14" s="58">
        <v>10000000</v>
      </c>
      <c r="E14" s="59">
        <v>10000000</v>
      </c>
      <c r="F14" s="59">
        <v>0</v>
      </c>
      <c r="G14" s="59">
        <v>0</v>
      </c>
      <c r="H14" s="59">
        <v>12755402</v>
      </c>
      <c r="I14" s="59">
        <v>12755402</v>
      </c>
      <c r="J14" s="59">
        <v>6482253</v>
      </c>
      <c r="K14" s="59">
        <v>0</v>
      </c>
      <c r="L14" s="59">
        <v>0</v>
      </c>
      <c r="M14" s="59">
        <v>6482253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19237655</v>
      </c>
      <c r="W14" s="59">
        <v>5000000</v>
      </c>
      <c r="X14" s="59">
        <v>14237655</v>
      </c>
      <c r="Y14" s="60">
        <v>284.75</v>
      </c>
      <c r="Z14" s="61">
        <v>10000000</v>
      </c>
    </row>
    <row r="15" spans="1:26" ht="13.5">
      <c r="A15" s="57" t="s">
        <v>39</v>
      </c>
      <c r="B15" s="18">
        <v>0</v>
      </c>
      <c r="C15" s="18">
        <v>0</v>
      </c>
      <c r="D15" s="58">
        <v>402215000</v>
      </c>
      <c r="E15" s="59">
        <v>402215000</v>
      </c>
      <c r="F15" s="59">
        <v>34499514</v>
      </c>
      <c r="G15" s="59">
        <v>51513024</v>
      </c>
      <c r="H15" s="59">
        <v>33996319</v>
      </c>
      <c r="I15" s="59">
        <v>120008857</v>
      </c>
      <c r="J15" s="59">
        <v>47248376</v>
      </c>
      <c r="K15" s="59">
        <v>34696650</v>
      </c>
      <c r="L15" s="59">
        <v>49727678</v>
      </c>
      <c r="M15" s="59">
        <v>131672704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251681561</v>
      </c>
      <c r="W15" s="59">
        <v>201107500</v>
      </c>
      <c r="X15" s="59">
        <v>50574061</v>
      </c>
      <c r="Y15" s="60">
        <v>25.15</v>
      </c>
      <c r="Z15" s="61">
        <v>402215000</v>
      </c>
    </row>
    <row r="16" spans="1:26" ht="13.5">
      <c r="A16" s="68" t="s">
        <v>40</v>
      </c>
      <c r="B16" s="18">
        <v>0</v>
      </c>
      <c r="C16" s="18">
        <v>0</v>
      </c>
      <c r="D16" s="58">
        <v>16000000</v>
      </c>
      <c r="E16" s="59">
        <v>16000000</v>
      </c>
      <c r="F16" s="59">
        <v>1104480</v>
      </c>
      <c r="G16" s="59">
        <v>369953</v>
      </c>
      <c r="H16" s="59">
        <v>186300</v>
      </c>
      <c r="I16" s="59">
        <v>1660733</v>
      </c>
      <c r="J16" s="59">
        <v>307869</v>
      </c>
      <c r="K16" s="59">
        <v>201380</v>
      </c>
      <c r="L16" s="59">
        <v>252079</v>
      </c>
      <c r="M16" s="59">
        <v>761328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2422061</v>
      </c>
      <c r="W16" s="59">
        <v>8000000</v>
      </c>
      <c r="X16" s="59">
        <v>-5577939</v>
      </c>
      <c r="Y16" s="60">
        <v>-69.72</v>
      </c>
      <c r="Z16" s="61">
        <v>16000000</v>
      </c>
    </row>
    <row r="17" spans="1:26" ht="13.5">
      <c r="A17" s="57" t="s">
        <v>41</v>
      </c>
      <c r="B17" s="18">
        <v>0</v>
      </c>
      <c r="C17" s="18">
        <v>0</v>
      </c>
      <c r="D17" s="58">
        <v>421633260</v>
      </c>
      <c r="E17" s="59">
        <v>421633260</v>
      </c>
      <c r="F17" s="59">
        <v>8788178</v>
      </c>
      <c r="G17" s="59">
        <v>17913644</v>
      </c>
      <c r="H17" s="59">
        <v>14682320</v>
      </c>
      <c r="I17" s="59">
        <v>41384142</v>
      </c>
      <c r="J17" s="59">
        <v>23291708</v>
      </c>
      <c r="K17" s="59">
        <v>31067570</v>
      </c>
      <c r="L17" s="59">
        <v>22432292</v>
      </c>
      <c r="M17" s="59">
        <v>76791570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118175712</v>
      </c>
      <c r="W17" s="59">
        <v>210816630</v>
      </c>
      <c r="X17" s="59">
        <v>-92640918</v>
      </c>
      <c r="Y17" s="60">
        <v>-43.94</v>
      </c>
      <c r="Z17" s="61">
        <v>421633260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1203146167</v>
      </c>
      <c r="E18" s="72">
        <f t="shared" si="1"/>
        <v>1203146167</v>
      </c>
      <c r="F18" s="72">
        <f t="shared" si="1"/>
        <v>69353003</v>
      </c>
      <c r="G18" s="72">
        <f t="shared" si="1"/>
        <v>92794995</v>
      </c>
      <c r="H18" s="72">
        <f t="shared" si="1"/>
        <v>87839037</v>
      </c>
      <c r="I18" s="72">
        <f t="shared" si="1"/>
        <v>249987035</v>
      </c>
      <c r="J18" s="72">
        <f t="shared" si="1"/>
        <v>112527444</v>
      </c>
      <c r="K18" s="72">
        <f t="shared" si="1"/>
        <v>93224260</v>
      </c>
      <c r="L18" s="72">
        <f t="shared" si="1"/>
        <v>98229607</v>
      </c>
      <c r="M18" s="72">
        <f t="shared" si="1"/>
        <v>303981311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553968346</v>
      </c>
      <c r="W18" s="72">
        <f t="shared" si="1"/>
        <v>601573084</v>
      </c>
      <c r="X18" s="72">
        <f t="shared" si="1"/>
        <v>-47604738</v>
      </c>
      <c r="Y18" s="66">
        <f>+IF(W18&lt;&gt;0,(X18/W18)*100,0)</f>
        <v>-7.913375658941549</v>
      </c>
      <c r="Z18" s="73">
        <f t="shared" si="1"/>
        <v>1203146167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16308235</v>
      </c>
      <c r="E19" s="76">
        <f t="shared" si="2"/>
        <v>16308235</v>
      </c>
      <c r="F19" s="76">
        <f t="shared" si="2"/>
        <v>95217417</v>
      </c>
      <c r="G19" s="76">
        <f t="shared" si="2"/>
        <v>-22268045</v>
      </c>
      <c r="H19" s="76">
        <f t="shared" si="2"/>
        <v>-20059105</v>
      </c>
      <c r="I19" s="76">
        <f t="shared" si="2"/>
        <v>52890267</v>
      </c>
      <c r="J19" s="76">
        <f t="shared" si="2"/>
        <v>-67439532</v>
      </c>
      <c r="K19" s="76">
        <f t="shared" si="2"/>
        <v>-24946426</v>
      </c>
      <c r="L19" s="76">
        <f t="shared" si="2"/>
        <v>50685591</v>
      </c>
      <c r="M19" s="76">
        <f t="shared" si="2"/>
        <v>-41700367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11189900</v>
      </c>
      <c r="W19" s="76">
        <f>IF(E10=E18,0,W10-W18)</f>
        <v>8154118</v>
      </c>
      <c r="X19" s="76">
        <f t="shared" si="2"/>
        <v>3035782</v>
      </c>
      <c r="Y19" s="77">
        <f>+IF(W19&lt;&gt;0,(X19/W19)*100,0)</f>
        <v>37.23004744351259</v>
      </c>
      <c r="Z19" s="78">
        <f t="shared" si="2"/>
        <v>16308235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16308235</v>
      </c>
      <c r="E22" s="87">
        <f t="shared" si="3"/>
        <v>16308235</v>
      </c>
      <c r="F22" s="87">
        <f t="shared" si="3"/>
        <v>95217417</v>
      </c>
      <c r="G22" s="87">
        <f t="shared" si="3"/>
        <v>-22268045</v>
      </c>
      <c r="H22" s="87">
        <f t="shared" si="3"/>
        <v>-20059105</v>
      </c>
      <c r="I22" s="87">
        <f t="shared" si="3"/>
        <v>52890267</v>
      </c>
      <c r="J22" s="87">
        <f t="shared" si="3"/>
        <v>-67439532</v>
      </c>
      <c r="K22" s="87">
        <f t="shared" si="3"/>
        <v>-24946426</v>
      </c>
      <c r="L22" s="87">
        <f t="shared" si="3"/>
        <v>50685591</v>
      </c>
      <c r="M22" s="87">
        <f t="shared" si="3"/>
        <v>-41700367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11189900</v>
      </c>
      <c r="W22" s="87">
        <f t="shared" si="3"/>
        <v>8154118</v>
      </c>
      <c r="X22" s="87">
        <f t="shared" si="3"/>
        <v>3035782</v>
      </c>
      <c r="Y22" s="88">
        <f>+IF(W22&lt;&gt;0,(X22/W22)*100,0)</f>
        <v>37.23004744351259</v>
      </c>
      <c r="Z22" s="89">
        <f t="shared" si="3"/>
        <v>16308235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16308235</v>
      </c>
      <c r="E24" s="76">
        <f t="shared" si="4"/>
        <v>16308235</v>
      </c>
      <c r="F24" s="76">
        <f t="shared" si="4"/>
        <v>95217417</v>
      </c>
      <c r="G24" s="76">
        <f t="shared" si="4"/>
        <v>-22268045</v>
      </c>
      <c r="H24" s="76">
        <f t="shared" si="4"/>
        <v>-20059105</v>
      </c>
      <c r="I24" s="76">
        <f t="shared" si="4"/>
        <v>52890267</v>
      </c>
      <c r="J24" s="76">
        <f t="shared" si="4"/>
        <v>-67439532</v>
      </c>
      <c r="K24" s="76">
        <f t="shared" si="4"/>
        <v>-24946426</v>
      </c>
      <c r="L24" s="76">
        <f t="shared" si="4"/>
        <v>50685591</v>
      </c>
      <c r="M24" s="76">
        <f t="shared" si="4"/>
        <v>-41700367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11189900</v>
      </c>
      <c r="W24" s="76">
        <f t="shared" si="4"/>
        <v>8154118</v>
      </c>
      <c r="X24" s="76">
        <f t="shared" si="4"/>
        <v>3035782</v>
      </c>
      <c r="Y24" s="77">
        <f>+IF(W24&lt;&gt;0,(X24/W24)*100,0)</f>
        <v>37.23004744351259</v>
      </c>
      <c r="Z24" s="78">
        <f t="shared" si="4"/>
        <v>16308235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221956000</v>
      </c>
      <c r="E27" s="99">
        <v>221956000</v>
      </c>
      <c r="F27" s="99">
        <v>6030682</v>
      </c>
      <c r="G27" s="99">
        <v>16077566</v>
      </c>
      <c r="H27" s="99">
        <v>9488739</v>
      </c>
      <c r="I27" s="99">
        <v>31596987</v>
      </c>
      <c r="J27" s="99">
        <v>4559861</v>
      </c>
      <c r="K27" s="99">
        <v>6194893</v>
      </c>
      <c r="L27" s="99">
        <v>30389753</v>
      </c>
      <c r="M27" s="99">
        <v>41144507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72741494</v>
      </c>
      <c r="W27" s="99">
        <v>110978000</v>
      </c>
      <c r="X27" s="99">
        <v>-38236506</v>
      </c>
      <c r="Y27" s="100">
        <v>-34.45</v>
      </c>
      <c r="Z27" s="101">
        <v>221956000</v>
      </c>
    </row>
    <row r="28" spans="1:26" ht="13.5">
      <c r="A28" s="102" t="s">
        <v>44</v>
      </c>
      <c r="B28" s="18">
        <v>0</v>
      </c>
      <c r="C28" s="18">
        <v>0</v>
      </c>
      <c r="D28" s="58">
        <v>221956000</v>
      </c>
      <c r="E28" s="59">
        <v>221956000</v>
      </c>
      <c r="F28" s="59">
        <v>6030682</v>
      </c>
      <c r="G28" s="59">
        <v>16077566</v>
      </c>
      <c r="H28" s="59">
        <v>9396399</v>
      </c>
      <c r="I28" s="59">
        <v>31504647</v>
      </c>
      <c r="J28" s="59">
        <v>4473445</v>
      </c>
      <c r="K28" s="59">
        <v>5607788</v>
      </c>
      <c r="L28" s="59">
        <v>30356013</v>
      </c>
      <c r="M28" s="59">
        <v>40437246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71941893</v>
      </c>
      <c r="W28" s="59">
        <v>110978000</v>
      </c>
      <c r="X28" s="59">
        <v>-39036107</v>
      </c>
      <c r="Y28" s="60">
        <v>-35.17</v>
      </c>
      <c r="Z28" s="61">
        <v>221956000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92340</v>
      </c>
      <c r="I31" s="59">
        <v>92340</v>
      </c>
      <c r="J31" s="59">
        <v>86416</v>
      </c>
      <c r="K31" s="59">
        <v>587105</v>
      </c>
      <c r="L31" s="59">
        <v>33740</v>
      </c>
      <c r="M31" s="59">
        <v>707261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799601</v>
      </c>
      <c r="W31" s="59">
        <v>0</v>
      </c>
      <c r="X31" s="59">
        <v>799601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221956000</v>
      </c>
      <c r="E32" s="99">
        <f t="shared" si="5"/>
        <v>221956000</v>
      </c>
      <c r="F32" s="99">
        <f t="shared" si="5"/>
        <v>6030682</v>
      </c>
      <c r="G32" s="99">
        <f t="shared" si="5"/>
        <v>16077566</v>
      </c>
      <c r="H32" s="99">
        <f t="shared" si="5"/>
        <v>9488739</v>
      </c>
      <c r="I32" s="99">
        <f t="shared" si="5"/>
        <v>31596987</v>
      </c>
      <c r="J32" s="99">
        <f t="shared" si="5"/>
        <v>4559861</v>
      </c>
      <c r="K32" s="99">
        <f t="shared" si="5"/>
        <v>6194893</v>
      </c>
      <c r="L32" s="99">
        <f t="shared" si="5"/>
        <v>30389753</v>
      </c>
      <c r="M32" s="99">
        <f t="shared" si="5"/>
        <v>41144507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72741494</v>
      </c>
      <c r="W32" s="99">
        <f t="shared" si="5"/>
        <v>110978000</v>
      </c>
      <c r="X32" s="99">
        <f t="shared" si="5"/>
        <v>-38236506</v>
      </c>
      <c r="Y32" s="100">
        <f>+IF(W32&lt;&gt;0,(X32/W32)*100,0)</f>
        <v>-34.45413144947647</v>
      </c>
      <c r="Z32" s="101">
        <f t="shared" si="5"/>
        <v>221956000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354615000</v>
      </c>
      <c r="E35" s="59">
        <v>354615000</v>
      </c>
      <c r="F35" s="59">
        <v>193330786</v>
      </c>
      <c r="G35" s="59">
        <v>210559936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177307500</v>
      </c>
      <c r="X35" s="59">
        <v>-177307500</v>
      </c>
      <c r="Y35" s="60">
        <v>-100</v>
      </c>
      <c r="Z35" s="61">
        <v>354615000</v>
      </c>
    </row>
    <row r="36" spans="1:26" ht="13.5">
      <c r="A36" s="57" t="s">
        <v>53</v>
      </c>
      <c r="B36" s="18">
        <v>0</v>
      </c>
      <c r="C36" s="18">
        <v>0</v>
      </c>
      <c r="D36" s="58">
        <v>1827718609</v>
      </c>
      <c r="E36" s="59">
        <v>1827718609</v>
      </c>
      <c r="F36" s="59">
        <v>5330901286</v>
      </c>
      <c r="G36" s="59">
        <v>5331876985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913859305</v>
      </c>
      <c r="X36" s="59">
        <v>-913859305</v>
      </c>
      <c r="Y36" s="60">
        <v>-100</v>
      </c>
      <c r="Z36" s="61">
        <v>1827718609</v>
      </c>
    </row>
    <row r="37" spans="1:26" ht="13.5">
      <c r="A37" s="57" t="s">
        <v>54</v>
      </c>
      <c r="B37" s="18">
        <v>0</v>
      </c>
      <c r="C37" s="18">
        <v>0</v>
      </c>
      <c r="D37" s="58">
        <v>227550000</v>
      </c>
      <c r="E37" s="59">
        <v>227550000</v>
      </c>
      <c r="F37" s="59">
        <v>243142181</v>
      </c>
      <c r="G37" s="59">
        <v>227775165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113775000</v>
      </c>
      <c r="X37" s="59">
        <v>-113775000</v>
      </c>
      <c r="Y37" s="60">
        <v>-100</v>
      </c>
      <c r="Z37" s="61">
        <v>227550000</v>
      </c>
    </row>
    <row r="38" spans="1:26" ht="13.5">
      <c r="A38" s="57" t="s">
        <v>55</v>
      </c>
      <c r="B38" s="18">
        <v>0</v>
      </c>
      <c r="C38" s="18">
        <v>0</v>
      </c>
      <c r="D38" s="58">
        <v>740000000</v>
      </c>
      <c r="E38" s="59">
        <v>740000000</v>
      </c>
      <c r="F38" s="59">
        <v>728880659</v>
      </c>
      <c r="G38" s="59">
        <v>728880659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370000000</v>
      </c>
      <c r="X38" s="59">
        <v>-370000000</v>
      </c>
      <c r="Y38" s="60">
        <v>-100</v>
      </c>
      <c r="Z38" s="61">
        <v>740000000</v>
      </c>
    </row>
    <row r="39" spans="1:26" ht="13.5">
      <c r="A39" s="57" t="s">
        <v>56</v>
      </c>
      <c r="B39" s="18">
        <v>0</v>
      </c>
      <c r="C39" s="18">
        <v>0</v>
      </c>
      <c r="D39" s="58">
        <v>1214783609</v>
      </c>
      <c r="E39" s="59">
        <v>1214783609</v>
      </c>
      <c r="F39" s="59">
        <v>4552209232</v>
      </c>
      <c r="G39" s="59">
        <v>4585781097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607391805</v>
      </c>
      <c r="X39" s="59">
        <v>-607391805</v>
      </c>
      <c r="Y39" s="60">
        <v>-100</v>
      </c>
      <c r="Z39" s="61">
        <v>1214783609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227166060</v>
      </c>
      <c r="E42" s="59">
        <v>227166060</v>
      </c>
      <c r="F42" s="59">
        <v>78577023</v>
      </c>
      <c r="G42" s="59">
        <v>-42647678</v>
      </c>
      <c r="H42" s="59">
        <v>-21856896</v>
      </c>
      <c r="I42" s="59">
        <v>14072449</v>
      </c>
      <c r="J42" s="59">
        <v>69760881</v>
      </c>
      <c r="K42" s="59">
        <v>34841068</v>
      </c>
      <c r="L42" s="59">
        <v>-43525690</v>
      </c>
      <c r="M42" s="59">
        <v>61076259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75148708</v>
      </c>
      <c r="W42" s="59">
        <v>113583030</v>
      </c>
      <c r="X42" s="59">
        <v>-38434322</v>
      </c>
      <c r="Y42" s="60">
        <v>-33.84</v>
      </c>
      <c r="Z42" s="61">
        <v>227166060</v>
      </c>
    </row>
    <row r="43" spans="1:26" ht="13.5">
      <c r="A43" s="57" t="s">
        <v>59</v>
      </c>
      <c r="B43" s="18">
        <v>0</v>
      </c>
      <c r="C43" s="18">
        <v>0</v>
      </c>
      <c r="D43" s="58">
        <v>-161856000</v>
      </c>
      <c r="E43" s="59">
        <v>-161856000</v>
      </c>
      <c r="F43" s="59">
        <v>-6030682</v>
      </c>
      <c r="G43" s="59">
        <v>-16077566</v>
      </c>
      <c r="H43" s="59">
        <v>-9488738</v>
      </c>
      <c r="I43" s="59">
        <v>-31596986</v>
      </c>
      <c r="J43" s="59">
        <v>-4559862</v>
      </c>
      <c r="K43" s="59">
        <v>-6194853</v>
      </c>
      <c r="L43" s="59">
        <v>-30389754</v>
      </c>
      <c r="M43" s="59">
        <v>-41144469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-72741455</v>
      </c>
      <c r="W43" s="59">
        <v>-80928000</v>
      </c>
      <c r="X43" s="59">
        <v>8186545</v>
      </c>
      <c r="Y43" s="60">
        <v>-10.12</v>
      </c>
      <c r="Z43" s="61">
        <v>-161856000</v>
      </c>
    </row>
    <row r="44" spans="1:26" ht="13.5">
      <c r="A44" s="57" t="s">
        <v>60</v>
      </c>
      <c r="B44" s="18">
        <v>0</v>
      </c>
      <c r="C44" s="18">
        <v>0</v>
      </c>
      <c r="D44" s="58">
        <v>-22710480</v>
      </c>
      <c r="E44" s="59">
        <v>-22710480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-11355240</v>
      </c>
      <c r="X44" s="59">
        <v>11355240</v>
      </c>
      <c r="Y44" s="60">
        <v>-100</v>
      </c>
      <c r="Z44" s="61">
        <v>-22710480</v>
      </c>
    </row>
    <row r="45" spans="1:26" ht="13.5">
      <c r="A45" s="69" t="s">
        <v>61</v>
      </c>
      <c r="B45" s="21">
        <v>0</v>
      </c>
      <c r="C45" s="21">
        <v>0</v>
      </c>
      <c r="D45" s="98">
        <v>95758580</v>
      </c>
      <c r="E45" s="99">
        <v>95758580</v>
      </c>
      <c r="F45" s="99">
        <v>130136341</v>
      </c>
      <c r="G45" s="99">
        <v>71411097</v>
      </c>
      <c r="H45" s="99">
        <v>40065463</v>
      </c>
      <c r="I45" s="99">
        <v>40065463</v>
      </c>
      <c r="J45" s="99">
        <v>105266482</v>
      </c>
      <c r="K45" s="99">
        <v>133912697</v>
      </c>
      <c r="L45" s="99">
        <v>59997253</v>
      </c>
      <c r="M45" s="99">
        <v>59997253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59997253</v>
      </c>
      <c r="W45" s="99">
        <v>74458790</v>
      </c>
      <c r="X45" s="99">
        <v>-14461537</v>
      </c>
      <c r="Y45" s="100">
        <v>-19.42</v>
      </c>
      <c r="Z45" s="101">
        <v>95758580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63281432</v>
      </c>
      <c r="C49" s="51">
        <v>0</v>
      </c>
      <c r="D49" s="128">
        <v>56741609</v>
      </c>
      <c r="E49" s="53">
        <v>40834196</v>
      </c>
      <c r="F49" s="53">
        <v>0</v>
      </c>
      <c r="G49" s="53">
        <v>0</v>
      </c>
      <c r="H49" s="53">
        <v>0</v>
      </c>
      <c r="I49" s="53">
        <v>814126052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974983289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1366017</v>
      </c>
      <c r="C51" s="51">
        <v>0</v>
      </c>
      <c r="D51" s="128">
        <v>2735849</v>
      </c>
      <c r="E51" s="53">
        <v>488</v>
      </c>
      <c r="F51" s="53">
        <v>0</v>
      </c>
      <c r="G51" s="53">
        <v>0</v>
      </c>
      <c r="H51" s="53">
        <v>0</v>
      </c>
      <c r="I51" s="53">
        <v>518</v>
      </c>
      <c r="J51" s="53">
        <v>0</v>
      </c>
      <c r="K51" s="53">
        <v>0</v>
      </c>
      <c r="L51" s="53">
        <v>0</v>
      </c>
      <c r="M51" s="53">
        <v>43645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26165</v>
      </c>
      <c r="W51" s="53">
        <v>0</v>
      </c>
      <c r="X51" s="53">
        <v>21862407</v>
      </c>
      <c r="Y51" s="53">
        <v>26035089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67.41013692343526</v>
      </c>
      <c r="E58" s="7">
        <f t="shared" si="6"/>
        <v>67.41013692343526</v>
      </c>
      <c r="F58" s="7">
        <f t="shared" si="6"/>
        <v>59.82528458290047</v>
      </c>
      <c r="G58" s="7">
        <f t="shared" si="6"/>
        <v>64.5779334211824</v>
      </c>
      <c r="H58" s="7">
        <f t="shared" si="6"/>
        <v>53.98957309613747</v>
      </c>
      <c r="I58" s="7">
        <f t="shared" si="6"/>
        <v>59.49477158840557</v>
      </c>
      <c r="J58" s="7">
        <f t="shared" si="6"/>
        <v>159.32696971886912</v>
      </c>
      <c r="K58" s="7">
        <f t="shared" si="6"/>
        <v>78.08937954975455</v>
      </c>
      <c r="L58" s="7">
        <f t="shared" si="6"/>
        <v>51.246290948455055</v>
      </c>
      <c r="M58" s="7">
        <f t="shared" si="6"/>
        <v>89.18933211299964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72.69969832461145</v>
      </c>
      <c r="W58" s="7">
        <f t="shared" si="6"/>
        <v>67.41013667630152</v>
      </c>
      <c r="X58" s="7">
        <f t="shared" si="6"/>
        <v>0</v>
      </c>
      <c r="Y58" s="7">
        <f t="shared" si="6"/>
        <v>0</v>
      </c>
      <c r="Z58" s="8">
        <f t="shared" si="6"/>
        <v>67.41013692343526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75.71953568552615</v>
      </c>
      <c r="E59" s="10">
        <f t="shared" si="7"/>
        <v>75.71953568552615</v>
      </c>
      <c r="F59" s="10">
        <f t="shared" si="7"/>
        <v>49.28026691011745</v>
      </c>
      <c r="G59" s="10">
        <f t="shared" si="7"/>
        <v>64.62838932496355</v>
      </c>
      <c r="H59" s="10">
        <f t="shared" si="7"/>
        <v>61.49904126686041</v>
      </c>
      <c r="I59" s="10">
        <f t="shared" si="7"/>
        <v>58.50583310488118</v>
      </c>
      <c r="J59" s="10">
        <f t="shared" si="7"/>
        <v>89.37807494680894</v>
      </c>
      <c r="K59" s="10">
        <f t="shared" si="7"/>
        <v>66.90593623225752</v>
      </c>
      <c r="L59" s="10">
        <f t="shared" si="7"/>
        <v>36.53700562986388</v>
      </c>
      <c r="M59" s="10">
        <f t="shared" si="7"/>
        <v>64.65932109388774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61.61838431487987</v>
      </c>
      <c r="W59" s="10">
        <f t="shared" si="7"/>
        <v>75.71953568552615</v>
      </c>
      <c r="X59" s="10">
        <f t="shared" si="7"/>
        <v>0</v>
      </c>
      <c r="Y59" s="10">
        <f t="shared" si="7"/>
        <v>0</v>
      </c>
      <c r="Z59" s="11">
        <f t="shared" si="7"/>
        <v>75.71953568552615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70.57371258779487</v>
      </c>
      <c r="E60" s="13">
        <f t="shared" si="7"/>
        <v>70.57371258779487</v>
      </c>
      <c r="F60" s="13">
        <f t="shared" si="7"/>
        <v>67.61485895758777</v>
      </c>
      <c r="G60" s="13">
        <f t="shared" si="7"/>
        <v>68.01120944337339</v>
      </c>
      <c r="H60" s="13">
        <f t="shared" si="7"/>
        <v>53.990713864198185</v>
      </c>
      <c r="I60" s="13">
        <f t="shared" si="7"/>
        <v>63.3204894047343</v>
      </c>
      <c r="J60" s="13">
        <f t="shared" si="7"/>
        <v>238.9593920419857</v>
      </c>
      <c r="K60" s="13">
        <f t="shared" si="7"/>
        <v>84.22105942829593</v>
      </c>
      <c r="L60" s="13">
        <f t="shared" si="7"/>
        <v>61.28153517071739</v>
      </c>
      <c r="M60" s="13">
        <f t="shared" si="7"/>
        <v>106.61833483834985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81.4288609883188</v>
      </c>
      <c r="W60" s="13">
        <f t="shared" si="7"/>
        <v>70.5737121743358</v>
      </c>
      <c r="X60" s="13">
        <f t="shared" si="7"/>
        <v>0</v>
      </c>
      <c r="Y60" s="13">
        <f t="shared" si="7"/>
        <v>0</v>
      </c>
      <c r="Z60" s="14">
        <f t="shared" si="7"/>
        <v>70.57371258779487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68.02728674177712</v>
      </c>
      <c r="E61" s="13">
        <f t="shared" si="7"/>
        <v>68.02728674177712</v>
      </c>
      <c r="F61" s="13">
        <f t="shared" si="7"/>
        <v>75.0291984096256</v>
      </c>
      <c r="G61" s="13">
        <f t="shared" si="7"/>
        <v>78.54460600263835</v>
      </c>
      <c r="H61" s="13">
        <f t="shared" si="7"/>
        <v>64.76980543370055</v>
      </c>
      <c r="I61" s="13">
        <f t="shared" si="7"/>
        <v>72.99021178140636</v>
      </c>
      <c r="J61" s="13">
        <f t="shared" si="7"/>
        <v>628.3285358505209</v>
      </c>
      <c r="K61" s="13">
        <f t="shared" si="7"/>
        <v>79.43424338619025</v>
      </c>
      <c r="L61" s="13">
        <f t="shared" si="7"/>
        <v>69.34345980927417</v>
      </c>
      <c r="M61" s="13">
        <f t="shared" si="7"/>
        <v>125.99899758281812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95.10192325720811</v>
      </c>
      <c r="W61" s="13">
        <f t="shared" si="7"/>
        <v>68.02728656447367</v>
      </c>
      <c r="X61" s="13">
        <f t="shared" si="7"/>
        <v>0</v>
      </c>
      <c r="Y61" s="13">
        <f t="shared" si="7"/>
        <v>0</v>
      </c>
      <c r="Z61" s="14">
        <f t="shared" si="7"/>
        <v>68.02728674177712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75.83696883161855</v>
      </c>
      <c r="E62" s="13">
        <f t="shared" si="7"/>
        <v>75.83696883161855</v>
      </c>
      <c r="F62" s="13">
        <f t="shared" si="7"/>
        <v>56.38410625353275</v>
      </c>
      <c r="G62" s="13">
        <f t="shared" si="7"/>
        <v>45.254151076779834</v>
      </c>
      <c r="H62" s="13">
        <f t="shared" si="7"/>
        <v>23.507809480288273</v>
      </c>
      <c r="I62" s="13">
        <f t="shared" si="7"/>
        <v>38.30587263278019</v>
      </c>
      <c r="J62" s="13">
        <f t="shared" si="7"/>
        <v>46.83978801857384</v>
      </c>
      <c r="K62" s="13">
        <f t="shared" si="7"/>
        <v>144.73386710373916</v>
      </c>
      <c r="L62" s="13">
        <f t="shared" si="7"/>
        <v>42.76729245540768</v>
      </c>
      <c r="M62" s="13">
        <f t="shared" si="7"/>
        <v>62.76307454903193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48.44596769281241</v>
      </c>
      <c r="W62" s="13">
        <f t="shared" si="7"/>
        <v>75.83696791539326</v>
      </c>
      <c r="X62" s="13">
        <f t="shared" si="7"/>
        <v>0</v>
      </c>
      <c r="Y62" s="13">
        <f t="shared" si="7"/>
        <v>0</v>
      </c>
      <c r="Z62" s="14">
        <f t="shared" si="7"/>
        <v>75.83696883161855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77.04313084930016</v>
      </c>
      <c r="E63" s="13">
        <f t="shared" si="7"/>
        <v>77.04313084930016</v>
      </c>
      <c r="F63" s="13">
        <f t="shared" si="7"/>
        <v>24.99322596828412</v>
      </c>
      <c r="G63" s="13">
        <f t="shared" si="7"/>
        <v>38.023895126406366</v>
      </c>
      <c r="H63" s="13">
        <f t="shared" si="7"/>
        <v>649.0522853422874</v>
      </c>
      <c r="I63" s="13">
        <f t="shared" si="7"/>
        <v>43.52559446988745</v>
      </c>
      <c r="J63" s="13">
        <f t="shared" si="7"/>
        <v>109.59123656594238</v>
      </c>
      <c r="K63" s="13">
        <f t="shared" si="7"/>
        <v>104.29867768783672</v>
      </c>
      <c r="L63" s="13">
        <f t="shared" si="7"/>
        <v>40.17519378396045</v>
      </c>
      <c r="M63" s="13">
        <f t="shared" si="7"/>
        <v>74.68245367989357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54.85363476323477</v>
      </c>
      <c r="W63" s="13">
        <f t="shared" si="7"/>
        <v>77.04313084930016</v>
      </c>
      <c r="X63" s="13">
        <f t="shared" si="7"/>
        <v>0</v>
      </c>
      <c r="Y63" s="13">
        <f t="shared" si="7"/>
        <v>0</v>
      </c>
      <c r="Z63" s="14">
        <f t="shared" si="7"/>
        <v>77.04313084930016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87.36818103298202</v>
      </c>
      <c r="E64" s="13">
        <f t="shared" si="7"/>
        <v>87.36818103298202</v>
      </c>
      <c r="F64" s="13">
        <f t="shared" si="7"/>
        <v>52.88028528598506</v>
      </c>
      <c r="G64" s="13">
        <f t="shared" si="7"/>
        <v>51.33491324142493</v>
      </c>
      <c r="H64" s="13">
        <f t="shared" si="7"/>
        <v>41.4771285475793</v>
      </c>
      <c r="I64" s="13">
        <f t="shared" si="7"/>
        <v>48.512018081163255</v>
      </c>
      <c r="J64" s="13">
        <f t="shared" si="7"/>
        <v>63.09653342969865</v>
      </c>
      <c r="K64" s="13">
        <f t="shared" si="7"/>
        <v>53.24078866174333</v>
      </c>
      <c r="L64" s="13">
        <f t="shared" si="7"/>
        <v>32.16354679411227</v>
      </c>
      <c r="M64" s="13">
        <f t="shared" si="7"/>
        <v>49.504347520677314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49.01005242520298</v>
      </c>
      <c r="W64" s="13">
        <f t="shared" si="7"/>
        <v>87.3681773689071</v>
      </c>
      <c r="X64" s="13">
        <f t="shared" si="7"/>
        <v>0</v>
      </c>
      <c r="Y64" s="13">
        <f t="shared" si="7"/>
        <v>0</v>
      </c>
      <c r="Z64" s="14">
        <f t="shared" si="7"/>
        <v>87.36818103298202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13.94689538007398</v>
      </c>
      <c r="G66" s="16">
        <f t="shared" si="7"/>
        <v>20.89595844402402</v>
      </c>
      <c r="H66" s="16">
        <f t="shared" si="7"/>
        <v>24.844595825702413</v>
      </c>
      <c r="I66" s="16">
        <f t="shared" si="7"/>
        <v>19.538761211215864</v>
      </c>
      <c r="J66" s="16">
        <f t="shared" si="7"/>
        <v>41.98129601379585</v>
      </c>
      <c r="K66" s="16">
        <f t="shared" si="7"/>
        <v>49.971888715586346</v>
      </c>
      <c r="L66" s="16">
        <f t="shared" si="7"/>
        <v>11.917606356227298</v>
      </c>
      <c r="M66" s="16">
        <f t="shared" si="7"/>
        <v>34.577577543238654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26.689129925351224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/>
      <c r="C67" s="23"/>
      <c r="D67" s="24">
        <v>818303527</v>
      </c>
      <c r="E67" s="25">
        <v>818303527</v>
      </c>
      <c r="F67" s="25">
        <v>69314776</v>
      </c>
      <c r="G67" s="25">
        <v>67495311</v>
      </c>
      <c r="H67" s="25">
        <v>66482439</v>
      </c>
      <c r="I67" s="25">
        <v>203292526</v>
      </c>
      <c r="J67" s="25">
        <v>41152294</v>
      </c>
      <c r="K67" s="25">
        <v>64420508</v>
      </c>
      <c r="L67" s="25">
        <v>57224198</v>
      </c>
      <c r="M67" s="25">
        <v>162797000</v>
      </c>
      <c r="N67" s="25"/>
      <c r="O67" s="25"/>
      <c r="P67" s="25"/>
      <c r="Q67" s="25"/>
      <c r="R67" s="25"/>
      <c r="S67" s="25"/>
      <c r="T67" s="25"/>
      <c r="U67" s="25"/>
      <c r="V67" s="25">
        <v>366089526</v>
      </c>
      <c r="W67" s="25">
        <v>409151765</v>
      </c>
      <c r="X67" s="25"/>
      <c r="Y67" s="24"/>
      <c r="Z67" s="26">
        <v>818303527</v>
      </c>
    </row>
    <row r="68" spans="1:26" ht="13.5" hidden="1">
      <c r="A68" s="36" t="s">
        <v>31</v>
      </c>
      <c r="B68" s="18"/>
      <c r="C68" s="18"/>
      <c r="D68" s="19">
        <v>251230764</v>
      </c>
      <c r="E68" s="20">
        <v>251230764</v>
      </c>
      <c r="F68" s="20">
        <v>15504845</v>
      </c>
      <c r="G68" s="20">
        <v>15681183</v>
      </c>
      <c r="H68" s="20">
        <v>15712923</v>
      </c>
      <c r="I68" s="20">
        <v>46898951</v>
      </c>
      <c r="J68" s="20">
        <v>16448252</v>
      </c>
      <c r="K68" s="20">
        <v>15832770</v>
      </c>
      <c r="L68" s="20">
        <v>15722405</v>
      </c>
      <c r="M68" s="20">
        <v>48003427</v>
      </c>
      <c r="N68" s="20"/>
      <c r="O68" s="20"/>
      <c r="P68" s="20"/>
      <c r="Q68" s="20"/>
      <c r="R68" s="20"/>
      <c r="S68" s="20"/>
      <c r="T68" s="20"/>
      <c r="U68" s="20"/>
      <c r="V68" s="20">
        <v>94902378</v>
      </c>
      <c r="W68" s="20">
        <v>125615382</v>
      </c>
      <c r="X68" s="20"/>
      <c r="Y68" s="19"/>
      <c r="Z68" s="22">
        <v>251230764</v>
      </c>
    </row>
    <row r="69" spans="1:26" ht="13.5" hidden="1">
      <c r="A69" s="37" t="s">
        <v>32</v>
      </c>
      <c r="B69" s="18"/>
      <c r="C69" s="18"/>
      <c r="D69" s="19">
        <v>512072763</v>
      </c>
      <c r="E69" s="20">
        <v>512072763</v>
      </c>
      <c r="F69" s="20">
        <v>49046240</v>
      </c>
      <c r="G69" s="20">
        <v>48021653</v>
      </c>
      <c r="H69" s="20">
        <v>46719110</v>
      </c>
      <c r="I69" s="20">
        <v>143787003</v>
      </c>
      <c r="J69" s="20">
        <v>20557867</v>
      </c>
      <c r="K69" s="20">
        <v>45058906</v>
      </c>
      <c r="L69" s="20">
        <v>37749756</v>
      </c>
      <c r="M69" s="20">
        <v>103366529</v>
      </c>
      <c r="N69" s="20"/>
      <c r="O69" s="20"/>
      <c r="P69" s="20"/>
      <c r="Q69" s="20"/>
      <c r="R69" s="20"/>
      <c r="S69" s="20"/>
      <c r="T69" s="20"/>
      <c r="U69" s="20"/>
      <c r="V69" s="20">
        <v>247153532</v>
      </c>
      <c r="W69" s="20">
        <v>256036383</v>
      </c>
      <c r="X69" s="20"/>
      <c r="Y69" s="19"/>
      <c r="Z69" s="22">
        <v>512072763</v>
      </c>
    </row>
    <row r="70" spans="1:26" ht="13.5" hidden="1">
      <c r="A70" s="38" t="s">
        <v>102</v>
      </c>
      <c r="B70" s="18"/>
      <c r="C70" s="18"/>
      <c r="D70" s="19">
        <v>383677175</v>
      </c>
      <c r="E70" s="20">
        <v>383677175</v>
      </c>
      <c r="F70" s="20">
        <v>36185190</v>
      </c>
      <c r="G70" s="20">
        <v>33220159</v>
      </c>
      <c r="H70" s="20">
        <v>31421680</v>
      </c>
      <c r="I70" s="20">
        <v>100827029</v>
      </c>
      <c r="J70" s="20">
        <v>6623265</v>
      </c>
      <c r="K70" s="20">
        <v>38234922</v>
      </c>
      <c r="L70" s="20">
        <v>27299395</v>
      </c>
      <c r="M70" s="20">
        <v>72157582</v>
      </c>
      <c r="N70" s="20"/>
      <c r="O70" s="20"/>
      <c r="P70" s="20"/>
      <c r="Q70" s="20"/>
      <c r="R70" s="20"/>
      <c r="S70" s="20"/>
      <c r="T70" s="20"/>
      <c r="U70" s="20"/>
      <c r="V70" s="20">
        <v>172984611</v>
      </c>
      <c r="W70" s="20">
        <v>191838588</v>
      </c>
      <c r="X70" s="20"/>
      <c r="Y70" s="19"/>
      <c r="Z70" s="22">
        <v>383677175</v>
      </c>
    </row>
    <row r="71" spans="1:26" ht="13.5" hidden="1">
      <c r="A71" s="38" t="s">
        <v>103</v>
      </c>
      <c r="B71" s="18"/>
      <c r="C71" s="18"/>
      <c r="D71" s="19">
        <v>82771093</v>
      </c>
      <c r="E71" s="20">
        <v>82771093</v>
      </c>
      <c r="F71" s="20">
        <v>7181013</v>
      </c>
      <c r="G71" s="20">
        <v>9279520</v>
      </c>
      <c r="H71" s="20">
        <v>13129875</v>
      </c>
      <c r="I71" s="20">
        <v>29590408</v>
      </c>
      <c r="J71" s="20">
        <v>10876802</v>
      </c>
      <c r="K71" s="20">
        <v>3675363</v>
      </c>
      <c r="L71" s="20">
        <v>6405250</v>
      </c>
      <c r="M71" s="20">
        <v>20957415</v>
      </c>
      <c r="N71" s="20"/>
      <c r="O71" s="20"/>
      <c r="P71" s="20"/>
      <c r="Q71" s="20"/>
      <c r="R71" s="20"/>
      <c r="S71" s="20"/>
      <c r="T71" s="20"/>
      <c r="U71" s="20"/>
      <c r="V71" s="20">
        <v>50547823</v>
      </c>
      <c r="W71" s="20">
        <v>41385547</v>
      </c>
      <c r="X71" s="20"/>
      <c r="Y71" s="19"/>
      <c r="Z71" s="22">
        <v>82771093</v>
      </c>
    </row>
    <row r="72" spans="1:26" ht="13.5" hidden="1">
      <c r="A72" s="38" t="s">
        <v>104</v>
      </c>
      <c r="B72" s="18"/>
      <c r="C72" s="18"/>
      <c r="D72" s="19">
        <v>21779956</v>
      </c>
      <c r="E72" s="20">
        <v>21779956</v>
      </c>
      <c r="F72" s="20">
        <v>3727470</v>
      </c>
      <c r="G72" s="20">
        <v>3505401</v>
      </c>
      <c r="H72" s="20">
        <v>145930</v>
      </c>
      <c r="I72" s="20">
        <v>7378801</v>
      </c>
      <c r="J72" s="20">
        <v>1043244</v>
      </c>
      <c r="K72" s="20">
        <v>1139141</v>
      </c>
      <c r="L72" s="20">
        <v>2033063</v>
      </c>
      <c r="M72" s="20">
        <v>4215448</v>
      </c>
      <c r="N72" s="20"/>
      <c r="O72" s="20"/>
      <c r="P72" s="20"/>
      <c r="Q72" s="20"/>
      <c r="R72" s="20"/>
      <c r="S72" s="20"/>
      <c r="T72" s="20"/>
      <c r="U72" s="20"/>
      <c r="V72" s="20">
        <v>11594249</v>
      </c>
      <c r="W72" s="20">
        <v>10889978</v>
      </c>
      <c r="X72" s="20"/>
      <c r="Y72" s="19"/>
      <c r="Z72" s="22">
        <v>21779956</v>
      </c>
    </row>
    <row r="73" spans="1:26" ht="13.5" hidden="1">
      <c r="A73" s="38" t="s">
        <v>105</v>
      </c>
      <c r="B73" s="18"/>
      <c r="C73" s="18"/>
      <c r="D73" s="19">
        <v>23844539</v>
      </c>
      <c r="E73" s="20">
        <v>23844539</v>
      </c>
      <c r="F73" s="20">
        <v>1952567</v>
      </c>
      <c r="G73" s="20">
        <v>2016573</v>
      </c>
      <c r="H73" s="20">
        <v>2021625</v>
      </c>
      <c r="I73" s="20">
        <v>5990765</v>
      </c>
      <c r="J73" s="20">
        <v>2014556</v>
      </c>
      <c r="K73" s="20">
        <v>2009480</v>
      </c>
      <c r="L73" s="20">
        <v>2012048</v>
      </c>
      <c r="M73" s="20">
        <v>6036084</v>
      </c>
      <c r="N73" s="20"/>
      <c r="O73" s="20"/>
      <c r="P73" s="20"/>
      <c r="Q73" s="20"/>
      <c r="R73" s="20"/>
      <c r="S73" s="20"/>
      <c r="T73" s="20"/>
      <c r="U73" s="20"/>
      <c r="V73" s="20">
        <v>12026849</v>
      </c>
      <c r="W73" s="20">
        <v>11922270</v>
      </c>
      <c r="X73" s="20"/>
      <c r="Y73" s="19"/>
      <c r="Z73" s="22">
        <v>23844539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>
        <v>55000000</v>
      </c>
      <c r="E75" s="29">
        <v>55000000</v>
      </c>
      <c r="F75" s="29">
        <v>4763691</v>
      </c>
      <c r="G75" s="29">
        <v>3792475</v>
      </c>
      <c r="H75" s="29">
        <v>4050406</v>
      </c>
      <c r="I75" s="29">
        <v>12606572</v>
      </c>
      <c r="J75" s="29">
        <v>4146175</v>
      </c>
      <c r="K75" s="29">
        <v>3528832</v>
      </c>
      <c r="L75" s="29">
        <v>3752037</v>
      </c>
      <c r="M75" s="29">
        <v>11427044</v>
      </c>
      <c r="N75" s="29"/>
      <c r="O75" s="29"/>
      <c r="P75" s="29"/>
      <c r="Q75" s="29"/>
      <c r="R75" s="29"/>
      <c r="S75" s="29"/>
      <c r="T75" s="29"/>
      <c r="U75" s="29"/>
      <c r="V75" s="29">
        <v>24033616</v>
      </c>
      <c r="W75" s="29">
        <v>27500000</v>
      </c>
      <c r="X75" s="29"/>
      <c r="Y75" s="28"/>
      <c r="Z75" s="30">
        <v>55000000</v>
      </c>
    </row>
    <row r="76" spans="1:26" ht="13.5" hidden="1">
      <c r="A76" s="41" t="s">
        <v>109</v>
      </c>
      <c r="B76" s="31"/>
      <c r="C76" s="31"/>
      <c r="D76" s="32">
        <v>551619528</v>
      </c>
      <c r="E76" s="33">
        <v>551619528</v>
      </c>
      <c r="F76" s="33">
        <v>41467762</v>
      </c>
      <c r="G76" s="33">
        <v>43587077</v>
      </c>
      <c r="H76" s="33">
        <v>35893585</v>
      </c>
      <c r="I76" s="33">
        <v>120948424</v>
      </c>
      <c r="J76" s="33">
        <v>65566703</v>
      </c>
      <c r="K76" s="33">
        <v>50305575</v>
      </c>
      <c r="L76" s="33">
        <v>29325279</v>
      </c>
      <c r="M76" s="33">
        <v>145197557</v>
      </c>
      <c r="N76" s="33"/>
      <c r="O76" s="33"/>
      <c r="P76" s="33"/>
      <c r="Q76" s="33"/>
      <c r="R76" s="33"/>
      <c r="S76" s="33"/>
      <c r="T76" s="33"/>
      <c r="U76" s="33"/>
      <c r="V76" s="33">
        <v>266145981</v>
      </c>
      <c r="W76" s="33">
        <v>275809764</v>
      </c>
      <c r="X76" s="33"/>
      <c r="Y76" s="32"/>
      <c r="Z76" s="34">
        <v>551619528</v>
      </c>
    </row>
    <row r="77" spans="1:26" ht="13.5" hidden="1">
      <c r="A77" s="36" t="s">
        <v>31</v>
      </c>
      <c r="B77" s="18"/>
      <c r="C77" s="18"/>
      <c r="D77" s="19">
        <v>190230768</v>
      </c>
      <c r="E77" s="20">
        <v>190230768</v>
      </c>
      <c r="F77" s="20">
        <v>7640829</v>
      </c>
      <c r="G77" s="20">
        <v>10134496</v>
      </c>
      <c r="H77" s="20">
        <v>9663297</v>
      </c>
      <c r="I77" s="20">
        <v>27438622</v>
      </c>
      <c r="J77" s="20">
        <v>14701131</v>
      </c>
      <c r="K77" s="20">
        <v>10593063</v>
      </c>
      <c r="L77" s="20">
        <v>5744496</v>
      </c>
      <c r="M77" s="20">
        <v>31038690</v>
      </c>
      <c r="N77" s="20"/>
      <c r="O77" s="20"/>
      <c r="P77" s="20"/>
      <c r="Q77" s="20"/>
      <c r="R77" s="20"/>
      <c r="S77" s="20"/>
      <c r="T77" s="20"/>
      <c r="U77" s="20"/>
      <c r="V77" s="20">
        <v>58477312</v>
      </c>
      <c r="W77" s="20">
        <v>95115384</v>
      </c>
      <c r="X77" s="20"/>
      <c r="Y77" s="19"/>
      <c r="Z77" s="22">
        <v>190230768</v>
      </c>
    </row>
    <row r="78" spans="1:26" ht="13.5" hidden="1">
      <c r="A78" s="37" t="s">
        <v>32</v>
      </c>
      <c r="B78" s="18"/>
      <c r="C78" s="18"/>
      <c r="D78" s="19">
        <v>361388760</v>
      </c>
      <c r="E78" s="20">
        <v>361388760</v>
      </c>
      <c r="F78" s="20">
        <v>33162546</v>
      </c>
      <c r="G78" s="20">
        <v>32660107</v>
      </c>
      <c r="H78" s="20">
        <v>25223981</v>
      </c>
      <c r="I78" s="20">
        <v>91046634</v>
      </c>
      <c r="J78" s="20">
        <v>49124954</v>
      </c>
      <c r="K78" s="20">
        <v>37949088</v>
      </c>
      <c r="L78" s="20">
        <v>23133630</v>
      </c>
      <c r="M78" s="20">
        <v>110207672</v>
      </c>
      <c r="N78" s="20"/>
      <c r="O78" s="20"/>
      <c r="P78" s="20"/>
      <c r="Q78" s="20"/>
      <c r="R78" s="20"/>
      <c r="S78" s="20"/>
      <c r="T78" s="20"/>
      <c r="U78" s="20"/>
      <c r="V78" s="20">
        <v>201254306</v>
      </c>
      <c r="W78" s="20">
        <v>180694380</v>
      </c>
      <c r="X78" s="20"/>
      <c r="Y78" s="19"/>
      <c r="Z78" s="22">
        <v>361388760</v>
      </c>
    </row>
    <row r="79" spans="1:26" ht="13.5" hidden="1">
      <c r="A79" s="38" t="s">
        <v>102</v>
      </c>
      <c r="B79" s="18"/>
      <c r="C79" s="18"/>
      <c r="D79" s="19">
        <v>261005172</v>
      </c>
      <c r="E79" s="20">
        <v>261005172</v>
      </c>
      <c r="F79" s="20">
        <v>27149458</v>
      </c>
      <c r="G79" s="20">
        <v>26092643</v>
      </c>
      <c r="H79" s="20">
        <v>20351761</v>
      </c>
      <c r="I79" s="20">
        <v>73593862</v>
      </c>
      <c r="J79" s="20">
        <v>41615864</v>
      </c>
      <c r="K79" s="20">
        <v>30371621</v>
      </c>
      <c r="L79" s="20">
        <v>18930345</v>
      </c>
      <c r="M79" s="20">
        <v>90917830</v>
      </c>
      <c r="N79" s="20"/>
      <c r="O79" s="20"/>
      <c r="P79" s="20"/>
      <c r="Q79" s="20"/>
      <c r="R79" s="20"/>
      <c r="S79" s="20"/>
      <c r="T79" s="20"/>
      <c r="U79" s="20"/>
      <c r="V79" s="20">
        <v>164511692</v>
      </c>
      <c r="W79" s="20">
        <v>130502586</v>
      </c>
      <c r="X79" s="20"/>
      <c r="Y79" s="19"/>
      <c r="Z79" s="22">
        <v>261005172</v>
      </c>
    </row>
    <row r="80" spans="1:26" ht="13.5" hidden="1">
      <c r="A80" s="38" t="s">
        <v>103</v>
      </c>
      <c r="B80" s="18"/>
      <c r="C80" s="18"/>
      <c r="D80" s="19">
        <v>62771088</v>
      </c>
      <c r="E80" s="20">
        <v>62771088</v>
      </c>
      <c r="F80" s="20">
        <v>4048950</v>
      </c>
      <c r="G80" s="20">
        <v>4199368</v>
      </c>
      <c r="H80" s="20">
        <v>3086546</v>
      </c>
      <c r="I80" s="20">
        <v>11334864</v>
      </c>
      <c r="J80" s="20">
        <v>5094671</v>
      </c>
      <c r="K80" s="20">
        <v>5319495</v>
      </c>
      <c r="L80" s="20">
        <v>2739352</v>
      </c>
      <c r="M80" s="20">
        <v>13153518</v>
      </c>
      <c r="N80" s="20"/>
      <c r="O80" s="20"/>
      <c r="P80" s="20"/>
      <c r="Q80" s="20"/>
      <c r="R80" s="20"/>
      <c r="S80" s="20"/>
      <c r="T80" s="20"/>
      <c r="U80" s="20"/>
      <c r="V80" s="20">
        <v>24488382</v>
      </c>
      <c r="W80" s="20">
        <v>31385544</v>
      </c>
      <c r="X80" s="20"/>
      <c r="Y80" s="19"/>
      <c r="Z80" s="22">
        <v>62771088</v>
      </c>
    </row>
    <row r="81" spans="1:26" ht="13.5" hidden="1">
      <c r="A81" s="38" t="s">
        <v>104</v>
      </c>
      <c r="B81" s="18"/>
      <c r="C81" s="18"/>
      <c r="D81" s="19">
        <v>16779960</v>
      </c>
      <c r="E81" s="20">
        <v>16779960</v>
      </c>
      <c r="F81" s="20">
        <v>931615</v>
      </c>
      <c r="G81" s="20">
        <v>1332890</v>
      </c>
      <c r="H81" s="20">
        <v>947162</v>
      </c>
      <c r="I81" s="20">
        <v>3211667</v>
      </c>
      <c r="J81" s="20">
        <v>1143304</v>
      </c>
      <c r="K81" s="20">
        <v>1188109</v>
      </c>
      <c r="L81" s="20">
        <v>816787</v>
      </c>
      <c r="M81" s="20">
        <v>3148200</v>
      </c>
      <c r="N81" s="20"/>
      <c r="O81" s="20"/>
      <c r="P81" s="20"/>
      <c r="Q81" s="20"/>
      <c r="R81" s="20"/>
      <c r="S81" s="20"/>
      <c r="T81" s="20"/>
      <c r="U81" s="20"/>
      <c r="V81" s="20">
        <v>6359867</v>
      </c>
      <c r="W81" s="20">
        <v>8389980</v>
      </c>
      <c r="X81" s="20"/>
      <c r="Y81" s="19"/>
      <c r="Z81" s="22">
        <v>16779960</v>
      </c>
    </row>
    <row r="82" spans="1:26" ht="13.5" hidden="1">
      <c r="A82" s="38" t="s">
        <v>105</v>
      </c>
      <c r="B82" s="18"/>
      <c r="C82" s="18"/>
      <c r="D82" s="19">
        <v>20832540</v>
      </c>
      <c r="E82" s="20">
        <v>20832540</v>
      </c>
      <c r="F82" s="20">
        <v>1032523</v>
      </c>
      <c r="G82" s="20">
        <v>1035206</v>
      </c>
      <c r="H82" s="20">
        <v>838512</v>
      </c>
      <c r="I82" s="20">
        <v>2906241</v>
      </c>
      <c r="J82" s="20">
        <v>1271115</v>
      </c>
      <c r="K82" s="20">
        <v>1069863</v>
      </c>
      <c r="L82" s="20">
        <v>647146</v>
      </c>
      <c r="M82" s="20">
        <v>2988124</v>
      </c>
      <c r="N82" s="20"/>
      <c r="O82" s="20"/>
      <c r="P82" s="20"/>
      <c r="Q82" s="20"/>
      <c r="R82" s="20"/>
      <c r="S82" s="20"/>
      <c r="T82" s="20"/>
      <c r="U82" s="20"/>
      <c r="V82" s="20">
        <v>5894365</v>
      </c>
      <c r="W82" s="20">
        <v>10416270</v>
      </c>
      <c r="X82" s="20"/>
      <c r="Y82" s="19"/>
      <c r="Z82" s="22">
        <v>20832540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/>
      <c r="E84" s="29"/>
      <c r="F84" s="29">
        <v>664387</v>
      </c>
      <c r="G84" s="29">
        <v>792474</v>
      </c>
      <c r="H84" s="29">
        <v>1006307</v>
      </c>
      <c r="I84" s="29">
        <v>2463168</v>
      </c>
      <c r="J84" s="29">
        <v>1740618</v>
      </c>
      <c r="K84" s="29">
        <v>1763424</v>
      </c>
      <c r="L84" s="29">
        <v>447153</v>
      </c>
      <c r="M84" s="29">
        <v>3951195</v>
      </c>
      <c r="N84" s="29"/>
      <c r="O84" s="29"/>
      <c r="P84" s="29"/>
      <c r="Q84" s="29"/>
      <c r="R84" s="29"/>
      <c r="S84" s="29"/>
      <c r="T84" s="29"/>
      <c r="U84" s="29"/>
      <c r="V84" s="29">
        <v>6414363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176946435</v>
      </c>
      <c r="E5" s="59">
        <v>176946435</v>
      </c>
      <c r="F5" s="59">
        <v>14615847</v>
      </c>
      <c r="G5" s="59">
        <v>14501677</v>
      </c>
      <c r="H5" s="59">
        <v>13674363</v>
      </c>
      <c r="I5" s="59">
        <v>42791887</v>
      </c>
      <c r="J5" s="59">
        <v>14125198</v>
      </c>
      <c r="K5" s="59">
        <v>14721575</v>
      </c>
      <c r="L5" s="59">
        <v>14766339</v>
      </c>
      <c r="M5" s="59">
        <v>43613112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86404999</v>
      </c>
      <c r="W5" s="59">
        <v>88473218</v>
      </c>
      <c r="X5" s="59">
        <v>-2068219</v>
      </c>
      <c r="Y5" s="60">
        <v>-2.34</v>
      </c>
      <c r="Z5" s="61">
        <v>176946435</v>
      </c>
    </row>
    <row r="6" spans="1:26" ht="13.5">
      <c r="A6" s="57" t="s">
        <v>32</v>
      </c>
      <c r="B6" s="18">
        <v>0</v>
      </c>
      <c r="C6" s="18">
        <v>0</v>
      </c>
      <c r="D6" s="58">
        <v>1855852150</v>
      </c>
      <c r="E6" s="59">
        <v>1855852150</v>
      </c>
      <c r="F6" s="59">
        <v>207833448</v>
      </c>
      <c r="G6" s="59">
        <v>193223347</v>
      </c>
      <c r="H6" s="59">
        <v>138833127</v>
      </c>
      <c r="I6" s="59">
        <v>539889922</v>
      </c>
      <c r="J6" s="59">
        <v>153266377</v>
      </c>
      <c r="K6" s="59">
        <v>142705576</v>
      </c>
      <c r="L6" s="59">
        <v>136949770</v>
      </c>
      <c r="M6" s="59">
        <v>432921723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972811645</v>
      </c>
      <c r="W6" s="59">
        <v>927926075</v>
      </c>
      <c r="X6" s="59">
        <v>44885570</v>
      </c>
      <c r="Y6" s="60">
        <v>4.84</v>
      </c>
      <c r="Z6" s="61">
        <v>1855852150</v>
      </c>
    </row>
    <row r="7" spans="1:26" ht="13.5">
      <c r="A7" s="57" t="s">
        <v>33</v>
      </c>
      <c r="B7" s="18">
        <v>0</v>
      </c>
      <c r="C7" s="18">
        <v>0</v>
      </c>
      <c r="D7" s="58">
        <v>69977259</v>
      </c>
      <c r="E7" s="59">
        <v>69977259</v>
      </c>
      <c r="F7" s="59">
        <v>4306602</v>
      </c>
      <c r="G7" s="59">
        <v>3337316</v>
      </c>
      <c r="H7" s="59">
        <v>6213907</v>
      </c>
      <c r="I7" s="59">
        <v>13857825</v>
      </c>
      <c r="J7" s="59">
        <v>1476987</v>
      </c>
      <c r="K7" s="59">
        <v>0</v>
      </c>
      <c r="L7" s="59">
        <v>1190893</v>
      </c>
      <c r="M7" s="59">
        <v>2667880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16525705</v>
      </c>
      <c r="W7" s="59">
        <v>34988630</v>
      </c>
      <c r="X7" s="59">
        <v>-18462925</v>
      </c>
      <c r="Y7" s="60">
        <v>-52.77</v>
      </c>
      <c r="Z7" s="61">
        <v>69977259</v>
      </c>
    </row>
    <row r="8" spans="1:26" ht="13.5">
      <c r="A8" s="57" t="s">
        <v>34</v>
      </c>
      <c r="B8" s="18">
        <v>0</v>
      </c>
      <c r="C8" s="18">
        <v>0</v>
      </c>
      <c r="D8" s="58">
        <v>336582790</v>
      </c>
      <c r="E8" s="59">
        <v>336582790</v>
      </c>
      <c r="F8" s="59">
        <v>101449520</v>
      </c>
      <c r="G8" s="59">
        <v>4186000</v>
      </c>
      <c r="H8" s="59">
        <v>0</v>
      </c>
      <c r="I8" s="59">
        <v>105635520</v>
      </c>
      <c r="J8" s="59">
        <v>455197</v>
      </c>
      <c r="K8" s="59">
        <v>0</v>
      </c>
      <c r="L8" s="59">
        <v>94372000</v>
      </c>
      <c r="M8" s="59">
        <v>94827197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200462717</v>
      </c>
      <c r="W8" s="59">
        <v>168291395</v>
      </c>
      <c r="X8" s="59">
        <v>32171322</v>
      </c>
      <c r="Y8" s="60">
        <v>19.12</v>
      </c>
      <c r="Z8" s="61">
        <v>336582790</v>
      </c>
    </row>
    <row r="9" spans="1:26" ht="13.5">
      <c r="A9" s="57" t="s">
        <v>35</v>
      </c>
      <c r="B9" s="18">
        <v>0</v>
      </c>
      <c r="C9" s="18">
        <v>0</v>
      </c>
      <c r="D9" s="58">
        <v>356234293</v>
      </c>
      <c r="E9" s="59">
        <v>356234293</v>
      </c>
      <c r="F9" s="59">
        <v>11233338</v>
      </c>
      <c r="G9" s="59">
        <v>15620455</v>
      </c>
      <c r="H9" s="59">
        <v>11503913</v>
      </c>
      <c r="I9" s="59">
        <v>38357706</v>
      </c>
      <c r="J9" s="59">
        <v>8194337</v>
      </c>
      <c r="K9" s="59">
        <v>17725232</v>
      </c>
      <c r="L9" s="59">
        <v>13343228</v>
      </c>
      <c r="M9" s="59">
        <v>39262797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77620503</v>
      </c>
      <c r="W9" s="59">
        <v>178117147</v>
      </c>
      <c r="X9" s="59">
        <v>-100496644</v>
      </c>
      <c r="Y9" s="60">
        <v>-56.42</v>
      </c>
      <c r="Z9" s="61">
        <v>356234293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2795592927</v>
      </c>
      <c r="E10" s="65">
        <f t="shared" si="0"/>
        <v>2795592927</v>
      </c>
      <c r="F10" s="65">
        <f t="shared" si="0"/>
        <v>339438755</v>
      </c>
      <c r="G10" s="65">
        <f t="shared" si="0"/>
        <v>230868795</v>
      </c>
      <c r="H10" s="65">
        <f t="shared" si="0"/>
        <v>170225310</v>
      </c>
      <c r="I10" s="65">
        <f t="shared" si="0"/>
        <v>740532860</v>
      </c>
      <c r="J10" s="65">
        <f t="shared" si="0"/>
        <v>177518096</v>
      </c>
      <c r="K10" s="65">
        <f t="shared" si="0"/>
        <v>175152383</v>
      </c>
      <c r="L10" s="65">
        <f t="shared" si="0"/>
        <v>260622230</v>
      </c>
      <c r="M10" s="65">
        <f t="shared" si="0"/>
        <v>613292709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1353825569</v>
      </c>
      <c r="W10" s="65">
        <f t="shared" si="0"/>
        <v>1397796465</v>
      </c>
      <c r="X10" s="65">
        <f t="shared" si="0"/>
        <v>-43970896</v>
      </c>
      <c r="Y10" s="66">
        <f>+IF(W10&lt;&gt;0,(X10/W10)*100,0)</f>
        <v>-3.1457295179237703</v>
      </c>
      <c r="Z10" s="67">
        <f t="shared" si="0"/>
        <v>2795592927</v>
      </c>
    </row>
    <row r="11" spans="1:26" ht="13.5">
      <c r="A11" s="57" t="s">
        <v>36</v>
      </c>
      <c r="B11" s="18">
        <v>0</v>
      </c>
      <c r="C11" s="18">
        <v>0</v>
      </c>
      <c r="D11" s="58">
        <v>466205313</v>
      </c>
      <c r="E11" s="59">
        <v>466205313</v>
      </c>
      <c r="F11" s="59">
        <v>37009124</v>
      </c>
      <c r="G11" s="59">
        <v>36905308</v>
      </c>
      <c r="H11" s="59">
        <v>34155406</v>
      </c>
      <c r="I11" s="59">
        <v>108069838</v>
      </c>
      <c r="J11" s="59">
        <v>38701830</v>
      </c>
      <c r="K11" s="59">
        <v>0</v>
      </c>
      <c r="L11" s="59">
        <v>39045903</v>
      </c>
      <c r="M11" s="59">
        <v>77747733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185817571</v>
      </c>
      <c r="W11" s="59">
        <v>233102657</v>
      </c>
      <c r="X11" s="59">
        <v>-47285086</v>
      </c>
      <c r="Y11" s="60">
        <v>-20.29</v>
      </c>
      <c r="Z11" s="61">
        <v>466205313</v>
      </c>
    </row>
    <row r="12" spans="1:26" ht="13.5">
      <c r="A12" s="57" t="s">
        <v>37</v>
      </c>
      <c r="B12" s="18">
        <v>0</v>
      </c>
      <c r="C12" s="18">
        <v>0</v>
      </c>
      <c r="D12" s="58">
        <v>25481097</v>
      </c>
      <c r="E12" s="59">
        <v>25481097</v>
      </c>
      <c r="F12" s="59">
        <v>2184687</v>
      </c>
      <c r="G12" s="59">
        <v>2253856</v>
      </c>
      <c r="H12" s="59">
        <v>2056464</v>
      </c>
      <c r="I12" s="59">
        <v>6495007</v>
      </c>
      <c r="J12" s="59">
        <v>2069267</v>
      </c>
      <c r="K12" s="59">
        <v>2070707</v>
      </c>
      <c r="L12" s="59">
        <v>2111165</v>
      </c>
      <c r="M12" s="59">
        <v>6251139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12746146</v>
      </c>
      <c r="W12" s="59">
        <v>12740549</v>
      </c>
      <c r="X12" s="59">
        <v>5597</v>
      </c>
      <c r="Y12" s="60">
        <v>0.04</v>
      </c>
      <c r="Z12" s="61">
        <v>25481097</v>
      </c>
    </row>
    <row r="13" spans="1:26" ht="13.5">
      <c r="A13" s="57" t="s">
        <v>95</v>
      </c>
      <c r="B13" s="18">
        <v>0</v>
      </c>
      <c r="C13" s="18">
        <v>0</v>
      </c>
      <c r="D13" s="58">
        <v>421264363</v>
      </c>
      <c r="E13" s="59">
        <v>421264363</v>
      </c>
      <c r="F13" s="59">
        <v>8089544</v>
      </c>
      <c r="G13" s="59">
        <v>8089545</v>
      </c>
      <c r="H13" s="59">
        <v>8089545</v>
      </c>
      <c r="I13" s="59">
        <v>24268634</v>
      </c>
      <c r="J13" s="59">
        <v>8089545</v>
      </c>
      <c r="K13" s="59">
        <v>8089542</v>
      </c>
      <c r="L13" s="59">
        <v>8089500</v>
      </c>
      <c r="M13" s="59">
        <v>24268587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48537221</v>
      </c>
      <c r="W13" s="59">
        <v>210632182</v>
      </c>
      <c r="X13" s="59">
        <v>-162094961</v>
      </c>
      <c r="Y13" s="60">
        <v>-76.96</v>
      </c>
      <c r="Z13" s="61">
        <v>421264363</v>
      </c>
    </row>
    <row r="14" spans="1:26" ht="13.5">
      <c r="A14" s="57" t="s">
        <v>38</v>
      </c>
      <c r="B14" s="18">
        <v>0</v>
      </c>
      <c r="C14" s="18">
        <v>0</v>
      </c>
      <c r="D14" s="58">
        <v>48232011</v>
      </c>
      <c r="E14" s="59">
        <v>48232011</v>
      </c>
      <c r="F14" s="59">
        <v>0</v>
      </c>
      <c r="G14" s="59">
        <v>0</v>
      </c>
      <c r="H14" s="59">
        <v>842155</v>
      </c>
      <c r="I14" s="59">
        <v>842155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842155</v>
      </c>
      <c r="W14" s="59">
        <v>24116006</v>
      </c>
      <c r="X14" s="59">
        <v>-23273851</v>
      </c>
      <c r="Y14" s="60">
        <v>-96.51</v>
      </c>
      <c r="Z14" s="61">
        <v>48232011</v>
      </c>
    </row>
    <row r="15" spans="1:26" ht="13.5">
      <c r="A15" s="57" t="s">
        <v>39</v>
      </c>
      <c r="B15" s="18">
        <v>0</v>
      </c>
      <c r="C15" s="18">
        <v>0</v>
      </c>
      <c r="D15" s="58">
        <v>1181783069</v>
      </c>
      <c r="E15" s="59">
        <v>1181783069</v>
      </c>
      <c r="F15" s="59">
        <v>189983678</v>
      </c>
      <c r="G15" s="59">
        <v>129841090</v>
      </c>
      <c r="H15" s="59">
        <v>90188371</v>
      </c>
      <c r="I15" s="59">
        <v>410013139</v>
      </c>
      <c r="J15" s="59">
        <v>90988298</v>
      </c>
      <c r="K15" s="59">
        <v>212478283</v>
      </c>
      <c r="L15" s="59">
        <v>93295296</v>
      </c>
      <c r="M15" s="59">
        <v>396761877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806775016</v>
      </c>
      <c r="W15" s="59">
        <v>590891535</v>
      </c>
      <c r="X15" s="59">
        <v>215883481</v>
      </c>
      <c r="Y15" s="60">
        <v>36.54</v>
      </c>
      <c r="Z15" s="61">
        <v>1181783069</v>
      </c>
    </row>
    <row r="16" spans="1:26" ht="13.5">
      <c r="A16" s="68" t="s">
        <v>40</v>
      </c>
      <c r="B16" s="18">
        <v>0</v>
      </c>
      <c r="C16" s="18">
        <v>0</v>
      </c>
      <c r="D16" s="58">
        <v>476400</v>
      </c>
      <c r="E16" s="59">
        <v>476400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238200</v>
      </c>
      <c r="X16" s="59">
        <v>-238200</v>
      </c>
      <c r="Y16" s="60">
        <v>-100</v>
      </c>
      <c r="Z16" s="61">
        <v>476400</v>
      </c>
    </row>
    <row r="17" spans="1:26" ht="13.5">
      <c r="A17" s="57" t="s">
        <v>41</v>
      </c>
      <c r="B17" s="18">
        <v>0</v>
      </c>
      <c r="C17" s="18">
        <v>0</v>
      </c>
      <c r="D17" s="58">
        <v>630281327</v>
      </c>
      <c r="E17" s="59">
        <v>630281327</v>
      </c>
      <c r="F17" s="59">
        <v>18298682</v>
      </c>
      <c r="G17" s="59">
        <v>31066406</v>
      </c>
      <c r="H17" s="59">
        <v>38188154</v>
      </c>
      <c r="I17" s="59">
        <v>87553242</v>
      </c>
      <c r="J17" s="59">
        <v>52415706</v>
      </c>
      <c r="K17" s="59">
        <v>51876840</v>
      </c>
      <c r="L17" s="59">
        <v>47375085</v>
      </c>
      <c r="M17" s="59">
        <v>151667631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239220873</v>
      </c>
      <c r="W17" s="59">
        <v>315140664</v>
      </c>
      <c r="X17" s="59">
        <v>-75919791</v>
      </c>
      <c r="Y17" s="60">
        <v>-24.09</v>
      </c>
      <c r="Z17" s="61">
        <v>630281327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2773723580</v>
      </c>
      <c r="E18" s="72">
        <f t="shared" si="1"/>
        <v>2773723580</v>
      </c>
      <c r="F18" s="72">
        <f t="shared" si="1"/>
        <v>255565715</v>
      </c>
      <c r="G18" s="72">
        <f t="shared" si="1"/>
        <v>208156205</v>
      </c>
      <c r="H18" s="72">
        <f t="shared" si="1"/>
        <v>173520095</v>
      </c>
      <c r="I18" s="72">
        <f t="shared" si="1"/>
        <v>637242015</v>
      </c>
      <c r="J18" s="72">
        <f t="shared" si="1"/>
        <v>192264646</v>
      </c>
      <c r="K18" s="72">
        <f t="shared" si="1"/>
        <v>274515372</v>
      </c>
      <c r="L18" s="72">
        <f t="shared" si="1"/>
        <v>189916949</v>
      </c>
      <c r="M18" s="72">
        <f t="shared" si="1"/>
        <v>656696967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1293938982</v>
      </c>
      <c r="W18" s="72">
        <f t="shared" si="1"/>
        <v>1386861793</v>
      </c>
      <c r="X18" s="72">
        <f t="shared" si="1"/>
        <v>-92922811</v>
      </c>
      <c r="Y18" s="66">
        <f>+IF(W18&lt;&gt;0,(X18/W18)*100,0)</f>
        <v>-6.700221425740871</v>
      </c>
      <c r="Z18" s="73">
        <f t="shared" si="1"/>
        <v>2773723580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21869347</v>
      </c>
      <c r="E19" s="76">
        <f t="shared" si="2"/>
        <v>21869347</v>
      </c>
      <c r="F19" s="76">
        <f t="shared" si="2"/>
        <v>83873040</v>
      </c>
      <c r="G19" s="76">
        <f t="shared" si="2"/>
        <v>22712590</v>
      </c>
      <c r="H19" s="76">
        <f t="shared" si="2"/>
        <v>-3294785</v>
      </c>
      <c r="I19" s="76">
        <f t="shared" si="2"/>
        <v>103290845</v>
      </c>
      <c r="J19" s="76">
        <f t="shared" si="2"/>
        <v>-14746550</v>
      </c>
      <c r="K19" s="76">
        <f t="shared" si="2"/>
        <v>-99362989</v>
      </c>
      <c r="L19" s="76">
        <f t="shared" si="2"/>
        <v>70705281</v>
      </c>
      <c r="M19" s="76">
        <f t="shared" si="2"/>
        <v>-43404258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59886587</v>
      </c>
      <c r="W19" s="76">
        <f>IF(E10=E18,0,W10-W18)</f>
        <v>10934672</v>
      </c>
      <c r="X19" s="76">
        <f t="shared" si="2"/>
        <v>48951915</v>
      </c>
      <c r="Y19" s="77">
        <f>+IF(W19&lt;&gt;0,(X19/W19)*100,0)</f>
        <v>447.67611685105874</v>
      </c>
      <c r="Z19" s="78">
        <f t="shared" si="2"/>
        <v>21869347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19028480</v>
      </c>
      <c r="G20" s="59">
        <v>0</v>
      </c>
      <c r="H20" s="59">
        <v>0</v>
      </c>
      <c r="I20" s="59">
        <v>19028480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19028480</v>
      </c>
      <c r="W20" s="59">
        <v>0</v>
      </c>
      <c r="X20" s="59">
        <v>19028480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21869347</v>
      </c>
      <c r="E22" s="87">
        <f t="shared" si="3"/>
        <v>21869347</v>
      </c>
      <c r="F22" s="87">
        <f t="shared" si="3"/>
        <v>102901520</v>
      </c>
      <c r="G22" s="87">
        <f t="shared" si="3"/>
        <v>22712590</v>
      </c>
      <c r="H22" s="87">
        <f t="shared" si="3"/>
        <v>-3294785</v>
      </c>
      <c r="I22" s="87">
        <f t="shared" si="3"/>
        <v>122319325</v>
      </c>
      <c r="J22" s="87">
        <f t="shared" si="3"/>
        <v>-14746550</v>
      </c>
      <c r="K22" s="87">
        <f t="shared" si="3"/>
        <v>-99362989</v>
      </c>
      <c r="L22" s="87">
        <f t="shared" si="3"/>
        <v>70705281</v>
      </c>
      <c r="M22" s="87">
        <f t="shared" si="3"/>
        <v>-43404258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78915067</v>
      </c>
      <c r="W22" s="87">
        <f t="shared" si="3"/>
        <v>10934672</v>
      </c>
      <c r="X22" s="87">
        <f t="shared" si="3"/>
        <v>67980395</v>
      </c>
      <c r="Y22" s="88">
        <f>+IF(W22&lt;&gt;0,(X22/W22)*100,0)</f>
        <v>621.6957856623409</v>
      </c>
      <c r="Z22" s="89">
        <f t="shared" si="3"/>
        <v>21869347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21869347</v>
      </c>
      <c r="E24" s="76">
        <f t="shared" si="4"/>
        <v>21869347</v>
      </c>
      <c r="F24" s="76">
        <f t="shared" si="4"/>
        <v>102901520</v>
      </c>
      <c r="G24" s="76">
        <f t="shared" si="4"/>
        <v>22712590</v>
      </c>
      <c r="H24" s="76">
        <f t="shared" si="4"/>
        <v>-3294785</v>
      </c>
      <c r="I24" s="76">
        <f t="shared" si="4"/>
        <v>122319325</v>
      </c>
      <c r="J24" s="76">
        <f t="shared" si="4"/>
        <v>-14746550</v>
      </c>
      <c r="K24" s="76">
        <f t="shared" si="4"/>
        <v>-99362989</v>
      </c>
      <c r="L24" s="76">
        <f t="shared" si="4"/>
        <v>70705281</v>
      </c>
      <c r="M24" s="76">
        <f t="shared" si="4"/>
        <v>-43404258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78915067</v>
      </c>
      <c r="W24" s="76">
        <f t="shared" si="4"/>
        <v>10934672</v>
      </c>
      <c r="X24" s="76">
        <f t="shared" si="4"/>
        <v>67980395</v>
      </c>
      <c r="Y24" s="77">
        <f>+IF(W24&lt;&gt;0,(X24/W24)*100,0)</f>
        <v>621.6957856623409</v>
      </c>
      <c r="Z24" s="78">
        <f t="shared" si="4"/>
        <v>21869347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1363578974</v>
      </c>
      <c r="E27" s="99">
        <v>1363578974</v>
      </c>
      <c r="F27" s="99">
        <v>28775665</v>
      </c>
      <c r="G27" s="99">
        <v>44864087</v>
      </c>
      <c r="H27" s="99">
        <v>112674754</v>
      </c>
      <c r="I27" s="99">
        <v>186314506</v>
      </c>
      <c r="J27" s="99">
        <v>107511921</v>
      </c>
      <c r="K27" s="99">
        <v>129063629</v>
      </c>
      <c r="L27" s="99">
        <v>59590321</v>
      </c>
      <c r="M27" s="99">
        <v>296165871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482480377</v>
      </c>
      <c r="W27" s="99">
        <v>681789487</v>
      </c>
      <c r="X27" s="99">
        <v>-199309110</v>
      </c>
      <c r="Y27" s="100">
        <v>-29.23</v>
      </c>
      <c r="Z27" s="101">
        <v>1363578974</v>
      </c>
    </row>
    <row r="28" spans="1:26" ht="13.5">
      <c r="A28" s="102" t="s">
        <v>44</v>
      </c>
      <c r="B28" s="18">
        <v>0</v>
      </c>
      <c r="C28" s="18">
        <v>0</v>
      </c>
      <c r="D28" s="58">
        <v>678524451</v>
      </c>
      <c r="E28" s="59">
        <v>678524451</v>
      </c>
      <c r="F28" s="59">
        <v>23928608</v>
      </c>
      <c r="G28" s="59">
        <v>22503603</v>
      </c>
      <c r="H28" s="59">
        <v>94075576</v>
      </c>
      <c r="I28" s="59">
        <v>140507787</v>
      </c>
      <c r="J28" s="59">
        <v>2294409</v>
      </c>
      <c r="K28" s="59">
        <v>106825106</v>
      </c>
      <c r="L28" s="59">
        <v>29928379</v>
      </c>
      <c r="M28" s="59">
        <v>139047894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279555681</v>
      </c>
      <c r="W28" s="59">
        <v>339262226</v>
      </c>
      <c r="X28" s="59">
        <v>-59706545</v>
      </c>
      <c r="Y28" s="60">
        <v>-17.6</v>
      </c>
      <c r="Z28" s="61">
        <v>678524451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228325000</v>
      </c>
      <c r="E30" s="59">
        <v>228325000</v>
      </c>
      <c r="F30" s="59">
        <v>15220</v>
      </c>
      <c r="G30" s="59">
        <v>1643175</v>
      </c>
      <c r="H30" s="59">
        <v>3087719</v>
      </c>
      <c r="I30" s="59">
        <v>4746114</v>
      </c>
      <c r="J30" s="59">
        <v>4191222</v>
      </c>
      <c r="K30" s="59">
        <v>1767971</v>
      </c>
      <c r="L30" s="59">
        <v>4442457</v>
      </c>
      <c r="M30" s="59">
        <v>10401650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15147764</v>
      </c>
      <c r="W30" s="59">
        <v>114162500</v>
      </c>
      <c r="X30" s="59">
        <v>-99014736</v>
      </c>
      <c r="Y30" s="60">
        <v>-86.73</v>
      </c>
      <c r="Z30" s="61">
        <v>228325000</v>
      </c>
    </row>
    <row r="31" spans="1:26" ht="13.5">
      <c r="A31" s="57" t="s">
        <v>49</v>
      </c>
      <c r="B31" s="18">
        <v>0</v>
      </c>
      <c r="C31" s="18">
        <v>0</v>
      </c>
      <c r="D31" s="58">
        <v>456729523</v>
      </c>
      <c r="E31" s="59">
        <v>456729523</v>
      </c>
      <c r="F31" s="59">
        <v>4831837</v>
      </c>
      <c r="G31" s="59">
        <v>20717309</v>
      </c>
      <c r="H31" s="59">
        <v>15511459</v>
      </c>
      <c r="I31" s="59">
        <v>41060605</v>
      </c>
      <c r="J31" s="59">
        <v>101026290</v>
      </c>
      <c r="K31" s="59">
        <v>20470552</v>
      </c>
      <c r="L31" s="59">
        <v>25219485</v>
      </c>
      <c r="M31" s="59">
        <v>146716327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187776932</v>
      </c>
      <c r="W31" s="59">
        <v>228364762</v>
      </c>
      <c r="X31" s="59">
        <v>-40587830</v>
      </c>
      <c r="Y31" s="60">
        <v>-17.77</v>
      </c>
      <c r="Z31" s="61">
        <v>456729523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1363578974</v>
      </c>
      <c r="E32" s="99">
        <f t="shared" si="5"/>
        <v>1363578974</v>
      </c>
      <c r="F32" s="99">
        <f t="shared" si="5"/>
        <v>28775665</v>
      </c>
      <c r="G32" s="99">
        <f t="shared" si="5"/>
        <v>44864087</v>
      </c>
      <c r="H32" s="99">
        <f t="shared" si="5"/>
        <v>112674754</v>
      </c>
      <c r="I32" s="99">
        <f t="shared" si="5"/>
        <v>186314506</v>
      </c>
      <c r="J32" s="99">
        <f t="shared" si="5"/>
        <v>107511921</v>
      </c>
      <c r="K32" s="99">
        <f t="shared" si="5"/>
        <v>129063629</v>
      </c>
      <c r="L32" s="99">
        <f t="shared" si="5"/>
        <v>59590321</v>
      </c>
      <c r="M32" s="99">
        <f t="shared" si="5"/>
        <v>296165871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482480377</v>
      </c>
      <c r="W32" s="99">
        <f t="shared" si="5"/>
        <v>681789488</v>
      </c>
      <c r="X32" s="99">
        <f t="shared" si="5"/>
        <v>-199309111</v>
      </c>
      <c r="Y32" s="100">
        <f>+IF(W32&lt;&gt;0,(X32/W32)*100,0)</f>
        <v>-29.23323320584843</v>
      </c>
      <c r="Z32" s="101">
        <f t="shared" si="5"/>
        <v>1363578974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1233501563</v>
      </c>
      <c r="E35" s="59">
        <v>1233501563</v>
      </c>
      <c r="F35" s="59">
        <v>-485546741</v>
      </c>
      <c r="G35" s="59">
        <v>-73012213</v>
      </c>
      <c r="H35" s="59">
        <v>-248506374</v>
      </c>
      <c r="I35" s="59">
        <v>-248506374</v>
      </c>
      <c r="J35" s="59">
        <v>-52430398</v>
      </c>
      <c r="K35" s="59">
        <v>190210299</v>
      </c>
      <c r="L35" s="59">
        <v>838479069</v>
      </c>
      <c r="M35" s="59">
        <v>838479069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838479069</v>
      </c>
      <c r="W35" s="59">
        <v>616750782</v>
      </c>
      <c r="X35" s="59">
        <v>221728287</v>
      </c>
      <c r="Y35" s="60">
        <v>35.95</v>
      </c>
      <c r="Z35" s="61">
        <v>1233501563</v>
      </c>
    </row>
    <row r="36" spans="1:26" ht="13.5">
      <c r="A36" s="57" t="s">
        <v>53</v>
      </c>
      <c r="B36" s="18">
        <v>0</v>
      </c>
      <c r="C36" s="18">
        <v>0</v>
      </c>
      <c r="D36" s="58">
        <v>7674758268</v>
      </c>
      <c r="E36" s="59">
        <v>7674758268</v>
      </c>
      <c r="F36" s="59">
        <v>169392084</v>
      </c>
      <c r="G36" s="59">
        <v>34674543</v>
      </c>
      <c r="H36" s="59">
        <v>104585212</v>
      </c>
      <c r="I36" s="59">
        <v>104585212</v>
      </c>
      <c r="J36" s="59">
        <v>99422380</v>
      </c>
      <c r="K36" s="59">
        <v>-126972275</v>
      </c>
      <c r="L36" s="59">
        <v>7337168623</v>
      </c>
      <c r="M36" s="59">
        <v>7337168623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7337168623</v>
      </c>
      <c r="W36" s="59">
        <v>3837379134</v>
      </c>
      <c r="X36" s="59">
        <v>3499789489</v>
      </c>
      <c r="Y36" s="60">
        <v>91.2</v>
      </c>
      <c r="Z36" s="61">
        <v>7674758268</v>
      </c>
    </row>
    <row r="37" spans="1:26" ht="13.5">
      <c r="A37" s="57" t="s">
        <v>54</v>
      </c>
      <c r="B37" s="18">
        <v>0</v>
      </c>
      <c r="C37" s="18">
        <v>0</v>
      </c>
      <c r="D37" s="58">
        <v>548535869</v>
      </c>
      <c r="E37" s="59">
        <v>548535869</v>
      </c>
      <c r="F37" s="59">
        <v>216007317</v>
      </c>
      <c r="G37" s="59">
        <v>-63954482</v>
      </c>
      <c r="H37" s="59">
        <v>-17945437</v>
      </c>
      <c r="I37" s="59">
        <v>-17945437</v>
      </c>
      <c r="J37" s="59">
        <v>54266339</v>
      </c>
      <c r="K37" s="59">
        <v>250794314</v>
      </c>
      <c r="L37" s="59">
        <v>1050257268</v>
      </c>
      <c r="M37" s="59">
        <v>1050257268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1050257268</v>
      </c>
      <c r="W37" s="59">
        <v>274267935</v>
      </c>
      <c r="X37" s="59">
        <v>775989333</v>
      </c>
      <c r="Y37" s="60">
        <v>282.93</v>
      </c>
      <c r="Z37" s="61">
        <v>548535869</v>
      </c>
    </row>
    <row r="38" spans="1:26" ht="13.5">
      <c r="A38" s="57" t="s">
        <v>55</v>
      </c>
      <c r="B38" s="18">
        <v>0</v>
      </c>
      <c r="C38" s="18">
        <v>0</v>
      </c>
      <c r="D38" s="58">
        <v>406251090</v>
      </c>
      <c r="E38" s="59">
        <v>406251090</v>
      </c>
      <c r="F38" s="59">
        <v>0</v>
      </c>
      <c r="G38" s="59">
        <v>-912906</v>
      </c>
      <c r="H38" s="59">
        <v>0</v>
      </c>
      <c r="I38" s="59">
        <v>0</v>
      </c>
      <c r="J38" s="59">
        <v>0</v>
      </c>
      <c r="K38" s="59">
        <v>3480935</v>
      </c>
      <c r="L38" s="59">
        <v>282198822</v>
      </c>
      <c r="M38" s="59">
        <v>282198822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282198822</v>
      </c>
      <c r="W38" s="59">
        <v>203125545</v>
      </c>
      <c r="X38" s="59">
        <v>79073277</v>
      </c>
      <c r="Y38" s="60">
        <v>38.93</v>
      </c>
      <c r="Z38" s="61">
        <v>406251090</v>
      </c>
    </row>
    <row r="39" spans="1:26" ht="13.5">
      <c r="A39" s="57" t="s">
        <v>56</v>
      </c>
      <c r="B39" s="18">
        <v>0</v>
      </c>
      <c r="C39" s="18">
        <v>0</v>
      </c>
      <c r="D39" s="58">
        <v>7953472872</v>
      </c>
      <c r="E39" s="59">
        <v>7953472872</v>
      </c>
      <c r="F39" s="59">
        <v>-532161974</v>
      </c>
      <c r="G39" s="59">
        <v>26529718</v>
      </c>
      <c r="H39" s="59">
        <v>-125975725</v>
      </c>
      <c r="I39" s="59">
        <v>-125975725</v>
      </c>
      <c r="J39" s="59">
        <v>-7274357</v>
      </c>
      <c r="K39" s="59">
        <v>-191037225</v>
      </c>
      <c r="L39" s="59">
        <v>6843191602</v>
      </c>
      <c r="M39" s="59">
        <v>6843191602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6843191602</v>
      </c>
      <c r="W39" s="59">
        <v>3976736436</v>
      </c>
      <c r="X39" s="59">
        <v>2866455166</v>
      </c>
      <c r="Y39" s="60">
        <v>72.08</v>
      </c>
      <c r="Z39" s="61">
        <v>7953472872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1013708669</v>
      </c>
      <c r="E42" s="59">
        <v>1013708669</v>
      </c>
      <c r="F42" s="59">
        <v>316363563</v>
      </c>
      <c r="G42" s="59">
        <v>-8183363</v>
      </c>
      <c r="H42" s="59">
        <v>-73827836</v>
      </c>
      <c r="I42" s="59">
        <v>234352364</v>
      </c>
      <c r="J42" s="59">
        <v>41229942</v>
      </c>
      <c r="K42" s="59">
        <v>-46319760</v>
      </c>
      <c r="L42" s="59">
        <v>15231233</v>
      </c>
      <c r="M42" s="59">
        <v>10141415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244493779</v>
      </c>
      <c r="W42" s="59">
        <v>843872914</v>
      </c>
      <c r="X42" s="59">
        <v>-599379135</v>
      </c>
      <c r="Y42" s="60">
        <v>-71.03</v>
      </c>
      <c r="Z42" s="61">
        <v>1013708669</v>
      </c>
    </row>
    <row r="43" spans="1:26" ht="13.5">
      <c r="A43" s="57" t="s">
        <v>59</v>
      </c>
      <c r="B43" s="18">
        <v>0</v>
      </c>
      <c r="C43" s="18">
        <v>0</v>
      </c>
      <c r="D43" s="58">
        <v>-1263506639</v>
      </c>
      <c r="E43" s="59">
        <v>-1263506639</v>
      </c>
      <c r="F43" s="59">
        <v>-26959876</v>
      </c>
      <c r="G43" s="59">
        <v>-41548296</v>
      </c>
      <c r="H43" s="59">
        <v>-111740543</v>
      </c>
      <c r="I43" s="59">
        <v>-180248715</v>
      </c>
      <c r="J43" s="59">
        <v>-107068063</v>
      </c>
      <c r="K43" s="59">
        <v>-124491876</v>
      </c>
      <c r="L43" s="59">
        <v>-58818391</v>
      </c>
      <c r="M43" s="59">
        <v>-290378330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-470627045</v>
      </c>
      <c r="W43" s="59">
        <v>-364053236</v>
      </c>
      <c r="X43" s="59">
        <v>-106573809</v>
      </c>
      <c r="Y43" s="60">
        <v>29.27</v>
      </c>
      <c r="Z43" s="61">
        <v>-1263506639</v>
      </c>
    </row>
    <row r="44" spans="1:26" ht="13.5">
      <c r="A44" s="57" t="s">
        <v>60</v>
      </c>
      <c r="B44" s="18">
        <v>0</v>
      </c>
      <c r="C44" s="18">
        <v>0</v>
      </c>
      <c r="D44" s="58">
        <v>204114100</v>
      </c>
      <c r="E44" s="59">
        <v>204114100</v>
      </c>
      <c r="F44" s="59">
        <v>0</v>
      </c>
      <c r="G44" s="59">
        <v>-4002069</v>
      </c>
      <c r="H44" s="59">
        <v>0</v>
      </c>
      <c r="I44" s="59">
        <v>-4002069</v>
      </c>
      <c r="J44" s="59">
        <v>0</v>
      </c>
      <c r="K44" s="59">
        <v>-4368118</v>
      </c>
      <c r="L44" s="59">
        <v>0</v>
      </c>
      <c r="M44" s="59">
        <v>-4368118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-8370187</v>
      </c>
      <c r="W44" s="59">
        <v>215875119</v>
      </c>
      <c r="X44" s="59">
        <v>-224245306</v>
      </c>
      <c r="Y44" s="60">
        <v>-103.88</v>
      </c>
      <c r="Z44" s="61">
        <v>204114100</v>
      </c>
    </row>
    <row r="45" spans="1:26" ht="13.5">
      <c r="A45" s="69" t="s">
        <v>61</v>
      </c>
      <c r="B45" s="21">
        <v>0</v>
      </c>
      <c r="C45" s="21">
        <v>0</v>
      </c>
      <c r="D45" s="98">
        <v>872915010</v>
      </c>
      <c r="E45" s="99">
        <v>872915010</v>
      </c>
      <c r="F45" s="99">
        <v>1170949833</v>
      </c>
      <c r="G45" s="99">
        <v>1117216105</v>
      </c>
      <c r="H45" s="99">
        <v>931647726</v>
      </c>
      <c r="I45" s="99">
        <v>931647726</v>
      </c>
      <c r="J45" s="99">
        <v>865809605</v>
      </c>
      <c r="K45" s="99">
        <v>690629851</v>
      </c>
      <c r="L45" s="99">
        <v>647042693</v>
      </c>
      <c r="M45" s="99">
        <v>647042693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647042693</v>
      </c>
      <c r="W45" s="99">
        <v>1614293677</v>
      </c>
      <c r="X45" s="99">
        <v>-967250984</v>
      </c>
      <c r="Y45" s="100">
        <v>-59.92</v>
      </c>
      <c r="Z45" s="101">
        <v>872915010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176833888</v>
      </c>
      <c r="C49" s="51">
        <v>0</v>
      </c>
      <c r="D49" s="128">
        <v>110819008</v>
      </c>
      <c r="E49" s="53">
        <v>46085284</v>
      </c>
      <c r="F49" s="53">
        <v>0</v>
      </c>
      <c r="G49" s="53">
        <v>0</v>
      </c>
      <c r="H49" s="53">
        <v>0</v>
      </c>
      <c r="I49" s="53">
        <v>32093177</v>
      </c>
      <c r="J49" s="53">
        <v>0</v>
      </c>
      <c r="K49" s="53">
        <v>0</v>
      </c>
      <c r="L49" s="53">
        <v>0</v>
      </c>
      <c r="M49" s="53">
        <v>34744655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33430747</v>
      </c>
      <c r="W49" s="53">
        <v>37618577</v>
      </c>
      <c r="X49" s="53">
        <v>1458932360</v>
      </c>
      <c r="Y49" s="53">
        <v>1930557696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667734</v>
      </c>
      <c r="C51" s="51">
        <v>0</v>
      </c>
      <c r="D51" s="128">
        <v>124189</v>
      </c>
      <c r="E51" s="53">
        <v>0</v>
      </c>
      <c r="F51" s="53">
        <v>0</v>
      </c>
      <c r="G51" s="53">
        <v>0</v>
      </c>
      <c r="H51" s="53">
        <v>0</v>
      </c>
      <c r="I51" s="53">
        <v>3250</v>
      </c>
      <c r="J51" s="53">
        <v>0</v>
      </c>
      <c r="K51" s="53">
        <v>0</v>
      </c>
      <c r="L51" s="53">
        <v>0</v>
      </c>
      <c r="M51" s="53">
        <v>3700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194353</v>
      </c>
      <c r="W51" s="53">
        <v>0</v>
      </c>
      <c r="X51" s="53">
        <v>0</v>
      </c>
      <c r="Y51" s="53">
        <v>993226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95.22275654563234</v>
      </c>
      <c r="E58" s="7">
        <f t="shared" si="6"/>
        <v>95.22275654563234</v>
      </c>
      <c r="F58" s="7">
        <f t="shared" si="6"/>
        <v>89.94386368061818</v>
      </c>
      <c r="G58" s="7">
        <f t="shared" si="6"/>
        <v>83.23550832913035</v>
      </c>
      <c r="H58" s="7">
        <f t="shared" si="6"/>
        <v>115.59032270966749</v>
      </c>
      <c r="I58" s="7">
        <f t="shared" si="6"/>
        <v>94.49179761006597</v>
      </c>
      <c r="J58" s="7">
        <f t="shared" si="6"/>
        <v>87.21286589273515</v>
      </c>
      <c r="K58" s="7">
        <f t="shared" si="6"/>
        <v>91.69780817033978</v>
      </c>
      <c r="L58" s="7">
        <f t="shared" si="6"/>
        <v>60.07341756807598</v>
      </c>
      <c r="M58" s="7">
        <f t="shared" si="6"/>
        <v>80.02357266371371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87.98283046887431</v>
      </c>
      <c r="W58" s="7">
        <f t="shared" si="6"/>
        <v>96.71922000812397</v>
      </c>
      <c r="X58" s="7">
        <f t="shared" si="6"/>
        <v>0</v>
      </c>
      <c r="Y58" s="7">
        <f t="shared" si="6"/>
        <v>0</v>
      </c>
      <c r="Z58" s="8">
        <f t="shared" si="6"/>
        <v>95.22275654563234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97.1999972760118</v>
      </c>
      <c r="E59" s="10">
        <f t="shared" si="7"/>
        <v>97.1999972760118</v>
      </c>
      <c r="F59" s="10">
        <f t="shared" si="7"/>
        <v>112.09574785505076</v>
      </c>
      <c r="G59" s="10">
        <f t="shared" si="7"/>
        <v>78.42394365837826</v>
      </c>
      <c r="H59" s="10">
        <f t="shared" si="7"/>
        <v>92.9083936121924</v>
      </c>
      <c r="I59" s="10">
        <f t="shared" si="7"/>
        <v>94.5533460583311</v>
      </c>
      <c r="J59" s="10">
        <f t="shared" si="7"/>
        <v>88.60650307344365</v>
      </c>
      <c r="K59" s="10">
        <f t="shared" si="7"/>
        <v>84.91834603294825</v>
      </c>
      <c r="L59" s="10">
        <f t="shared" si="7"/>
        <v>54.804227371456115</v>
      </c>
      <c r="M59" s="10">
        <f t="shared" si="7"/>
        <v>75.91693984139448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85.1465793084495</v>
      </c>
      <c r="W59" s="10">
        <f t="shared" si="7"/>
        <v>97.05200052743646</v>
      </c>
      <c r="X59" s="10">
        <f t="shared" si="7"/>
        <v>0</v>
      </c>
      <c r="Y59" s="10">
        <f t="shared" si="7"/>
        <v>0</v>
      </c>
      <c r="Z59" s="11">
        <f t="shared" si="7"/>
        <v>97.1999972760118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95.00000013470901</v>
      </c>
      <c r="E60" s="13">
        <f t="shared" si="7"/>
        <v>95.00000013470901</v>
      </c>
      <c r="F60" s="13">
        <f t="shared" si="7"/>
        <v>88.17341133656214</v>
      </c>
      <c r="G60" s="13">
        <f t="shared" si="7"/>
        <v>83.1589621517114</v>
      </c>
      <c r="H60" s="13">
        <f t="shared" si="7"/>
        <v>118.93666415797146</v>
      </c>
      <c r="I60" s="13">
        <f t="shared" si="7"/>
        <v>94.28956538292263</v>
      </c>
      <c r="J60" s="13">
        <f t="shared" si="7"/>
        <v>86.65077272623205</v>
      </c>
      <c r="K60" s="13">
        <f t="shared" si="7"/>
        <v>92.10375914112845</v>
      </c>
      <c r="L60" s="13">
        <f t="shared" si="7"/>
        <v>59.02300529602934</v>
      </c>
      <c r="M60" s="13">
        <f t="shared" si="7"/>
        <v>79.7085365938082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87.80069969248775</v>
      </c>
      <c r="W60" s="13">
        <f t="shared" si="7"/>
        <v>97.0585265673685</v>
      </c>
      <c r="X60" s="13">
        <f t="shared" si="7"/>
        <v>0</v>
      </c>
      <c r="Y60" s="13">
        <f t="shared" si="7"/>
        <v>0</v>
      </c>
      <c r="Z60" s="14">
        <f t="shared" si="7"/>
        <v>95.00000013470901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95.00000004759217</v>
      </c>
      <c r="E61" s="13">
        <f t="shared" si="7"/>
        <v>95.00000004759217</v>
      </c>
      <c r="F61" s="13">
        <f t="shared" si="7"/>
        <v>92.93582606281761</v>
      </c>
      <c r="G61" s="13">
        <f t="shared" si="7"/>
        <v>86.4117523887615</v>
      </c>
      <c r="H61" s="13">
        <f t="shared" si="7"/>
        <v>139.15312099016552</v>
      </c>
      <c r="I61" s="13">
        <f t="shared" si="7"/>
        <v>101.67148651102175</v>
      </c>
      <c r="J61" s="13">
        <f t="shared" si="7"/>
        <v>91.02389213771916</v>
      </c>
      <c r="K61" s="13">
        <f t="shared" si="7"/>
        <v>101.04407752565814</v>
      </c>
      <c r="L61" s="13">
        <f t="shared" si="7"/>
        <v>64.72428427069241</v>
      </c>
      <c r="M61" s="13">
        <f t="shared" si="7"/>
        <v>86.21430809109485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94.87525471777248</v>
      </c>
      <c r="W61" s="13">
        <f t="shared" si="7"/>
        <v>97.05200015573428</v>
      </c>
      <c r="X61" s="13">
        <f t="shared" si="7"/>
        <v>0</v>
      </c>
      <c r="Y61" s="13">
        <f t="shared" si="7"/>
        <v>0</v>
      </c>
      <c r="Z61" s="14">
        <f t="shared" si="7"/>
        <v>95.00000004759217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95.00000011360105</v>
      </c>
      <c r="E62" s="13">
        <f t="shared" si="7"/>
        <v>95.00000011360105</v>
      </c>
      <c r="F62" s="13">
        <f t="shared" si="7"/>
        <v>61.25098079947791</v>
      </c>
      <c r="G62" s="13">
        <f t="shared" si="7"/>
        <v>64.2286633447865</v>
      </c>
      <c r="H62" s="13">
        <f t="shared" si="7"/>
        <v>58.235099812964506</v>
      </c>
      <c r="I62" s="13">
        <f t="shared" si="7"/>
        <v>61.206185912247925</v>
      </c>
      <c r="J62" s="13">
        <f t="shared" si="7"/>
        <v>72.03544661774886</v>
      </c>
      <c r="K62" s="13">
        <f t="shared" si="7"/>
        <v>66.04986596332411</v>
      </c>
      <c r="L62" s="13">
        <f t="shared" si="7"/>
        <v>40.17979429302607</v>
      </c>
      <c r="M62" s="13">
        <f t="shared" si="7"/>
        <v>58.81636849224474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60.14447106789555</v>
      </c>
      <c r="W62" s="13">
        <f t="shared" si="7"/>
        <v>97.05200055023803</v>
      </c>
      <c r="X62" s="13">
        <f t="shared" si="7"/>
        <v>0</v>
      </c>
      <c r="Y62" s="13">
        <f t="shared" si="7"/>
        <v>0</v>
      </c>
      <c r="Z62" s="14">
        <f t="shared" si="7"/>
        <v>95.00000011360105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95.00000009051766</v>
      </c>
      <c r="E63" s="13">
        <f t="shared" si="7"/>
        <v>95.00000009051766</v>
      </c>
      <c r="F63" s="13">
        <f t="shared" si="7"/>
        <v>125.6731151348329</v>
      </c>
      <c r="G63" s="13">
        <f t="shared" si="7"/>
        <v>108.56123063857738</v>
      </c>
      <c r="H63" s="13">
        <f t="shared" si="7"/>
        <v>81.42962536598556</v>
      </c>
      <c r="I63" s="13">
        <f t="shared" si="7"/>
        <v>105.67392611922423</v>
      </c>
      <c r="J63" s="13">
        <f t="shared" si="7"/>
        <v>71.97845713290903</v>
      </c>
      <c r="K63" s="13">
        <f t="shared" si="7"/>
        <v>66.92470456069934</v>
      </c>
      <c r="L63" s="13">
        <f t="shared" si="7"/>
        <v>49.00127442694083</v>
      </c>
      <c r="M63" s="13">
        <f t="shared" si="7"/>
        <v>62.6009616013123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83.84529924651052</v>
      </c>
      <c r="W63" s="13">
        <f t="shared" si="7"/>
        <v>97.05199920798256</v>
      </c>
      <c r="X63" s="13">
        <f t="shared" si="7"/>
        <v>0</v>
      </c>
      <c r="Y63" s="13">
        <f t="shared" si="7"/>
        <v>0</v>
      </c>
      <c r="Z63" s="14">
        <f t="shared" si="7"/>
        <v>95.00000009051766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95.00000100071391</v>
      </c>
      <c r="E64" s="13">
        <f t="shared" si="7"/>
        <v>95.00000100071391</v>
      </c>
      <c r="F64" s="13">
        <f t="shared" si="7"/>
        <v>62.30522424852981</v>
      </c>
      <c r="G64" s="13">
        <f t="shared" si="7"/>
        <v>56.9796882000645</v>
      </c>
      <c r="H64" s="13">
        <f t="shared" si="7"/>
        <v>69.58761390241168</v>
      </c>
      <c r="I64" s="13">
        <f t="shared" si="7"/>
        <v>62.62073944234995</v>
      </c>
      <c r="J64" s="13">
        <f t="shared" si="7"/>
        <v>64.63593563031691</v>
      </c>
      <c r="K64" s="13">
        <f t="shared" si="7"/>
        <v>55.26407146457788</v>
      </c>
      <c r="L64" s="13">
        <f t="shared" si="7"/>
        <v>44.22512514768949</v>
      </c>
      <c r="M64" s="13">
        <f t="shared" si="7"/>
        <v>54.65329091611777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58.71739999133286</v>
      </c>
      <c r="W64" s="13">
        <f t="shared" si="7"/>
        <v>97.05200093677495</v>
      </c>
      <c r="X64" s="13">
        <f t="shared" si="7"/>
        <v>0</v>
      </c>
      <c r="Y64" s="13">
        <f t="shared" si="7"/>
        <v>0</v>
      </c>
      <c r="Z64" s="14">
        <f t="shared" si="7"/>
        <v>95.00000100071391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95.00002530394252</v>
      </c>
      <c r="E65" s="13">
        <f t="shared" si="7"/>
        <v>95.00002530394252</v>
      </c>
      <c r="F65" s="13">
        <f t="shared" si="7"/>
        <v>100</v>
      </c>
      <c r="G65" s="13">
        <f t="shared" si="7"/>
        <v>100</v>
      </c>
      <c r="H65" s="13">
        <f t="shared" si="7"/>
        <v>56.51582170806396</v>
      </c>
      <c r="I65" s="13">
        <f t="shared" si="7"/>
        <v>84.09326639837364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88.96150634842944</v>
      </c>
      <c r="W65" s="13">
        <f t="shared" si="7"/>
        <v>102.16002888023306</v>
      </c>
      <c r="X65" s="13">
        <f t="shared" si="7"/>
        <v>0</v>
      </c>
      <c r="Y65" s="13">
        <f t="shared" si="7"/>
        <v>0</v>
      </c>
      <c r="Z65" s="14">
        <f t="shared" si="7"/>
        <v>95.00002530394252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95.63243530601264</v>
      </c>
      <c r="E66" s="16">
        <f t="shared" si="7"/>
        <v>95.63243530601264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92.27931343499306</v>
      </c>
      <c r="X66" s="16">
        <f t="shared" si="7"/>
        <v>0</v>
      </c>
      <c r="Y66" s="16">
        <f t="shared" si="7"/>
        <v>0</v>
      </c>
      <c r="Z66" s="17">
        <f t="shared" si="7"/>
        <v>95.63243530601264</v>
      </c>
    </row>
    <row r="67" spans="1:26" ht="13.5" hidden="1">
      <c r="A67" s="40" t="s">
        <v>108</v>
      </c>
      <c r="B67" s="23"/>
      <c r="C67" s="23"/>
      <c r="D67" s="24">
        <v>2187889041</v>
      </c>
      <c r="E67" s="25">
        <v>2187889041</v>
      </c>
      <c r="F67" s="25">
        <v>226843693</v>
      </c>
      <c r="G67" s="25">
        <v>212769392</v>
      </c>
      <c r="H67" s="25">
        <v>162412488</v>
      </c>
      <c r="I67" s="25">
        <v>602025573</v>
      </c>
      <c r="J67" s="25">
        <v>172589345</v>
      </c>
      <c r="K67" s="25">
        <v>162470746</v>
      </c>
      <c r="L67" s="25">
        <v>157267808</v>
      </c>
      <c r="M67" s="25">
        <v>492327899</v>
      </c>
      <c r="N67" s="25"/>
      <c r="O67" s="25"/>
      <c r="P67" s="25"/>
      <c r="Q67" s="25"/>
      <c r="R67" s="25"/>
      <c r="S67" s="25"/>
      <c r="T67" s="25"/>
      <c r="U67" s="25"/>
      <c r="V67" s="25">
        <v>1094353472</v>
      </c>
      <c r="W67" s="25">
        <v>1093944522</v>
      </c>
      <c r="X67" s="25"/>
      <c r="Y67" s="24"/>
      <c r="Z67" s="26">
        <v>2187889041</v>
      </c>
    </row>
    <row r="68" spans="1:26" ht="13.5" hidden="1">
      <c r="A68" s="36" t="s">
        <v>31</v>
      </c>
      <c r="B68" s="18"/>
      <c r="C68" s="18"/>
      <c r="D68" s="19">
        <v>176946435</v>
      </c>
      <c r="E68" s="20">
        <v>176946435</v>
      </c>
      <c r="F68" s="20">
        <v>14615847</v>
      </c>
      <c r="G68" s="20">
        <v>14501677</v>
      </c>
      <c r="H68" s="20">
        <v>13674363</v>
      </c>
      <c r="I68" s="20">
        <v>42791887</v>
      </c>
      <c r="J68" s="20">
        <v>14125198</v>
      </c>
      <c r="K68" s="20">
        <v>14721575</v>
      </c>
      <c r="L68" s="20">
        <v>14766339</v>
      </c>
      <c r="M68" s="20">
        <v>43613112</v>
      </c>
      <c r="N68" s="20"/>
      <c r="O68" s="20"/>
      <c r="P68" s="20"/>
      <c r="Q68" s="20"/>
      <c r="R68" s="20"/>
      <c r="S68" s="20"/>
      <c r="T68" s="20"/>
      <c r="U68" s="20"/>
      <c r="V68" s="20">
        <v>86404999</v>
      </c>
      <c r="W68" s="20">
        <v>88473218</v>
      </c>
      <c r="X68" s="20"/>
      <c r="Y68" s="19"/>
      <c r="Z68" s="22">
        <v>176946435</v>
      </c>
    </row>
    <row r="69" spans="1:26" ht="13.5" hidden="1">
      <c r="A69" s="37" t="s">
        <v>32</v>
      </c>
      <c r="B69" s="18"/>
      <c r="C69" s="18"/>
      <c r="D69" s="19">
        <v>1855852150</v>
      </c>
      <c r="E69" s="20">
        <v>1855852150</v>
      </c>
      <c r="F69" s="20">
        <v>207833448</v>
      </c>
      <c r="G69" s="20">
        <v>193223347</v>
      </c>
      <c r="H69" s="20">
        <v>138833127</v>
      </c>
      <c r="I69" s="20">
        <v>539889922</v>
      </c>
      <c r="J69" s="20">
        <v>153266377</v>
      </c>
      <c r="K69" s="20">
        <v>142705576</v>
      </c>
      <c r="L69" s="20">
        <v>136949770</v>
      </c>
      <c r="M69" s="20">
        <v>432921723</v>
      </c>
      <c r="N69" s="20"/>
      <c r="O69" s="20"/>
      <c r="P69" s="20"/>
      <c r="Q69" s="20"/>
      <c r="R69" s="20"/>
      <c r="S69" s="20"/>
      <c r="T69" s="20"/>
      <c r="U69" s="20"/>
      <c r="V69" s="20">
        <v>972811645</v>
      </c>
      <c r="W69" s="20">
        <v>927926076</v>
      </c>
      <c r="X69" s="20"/>
      <c r="Y69" s="19"/>
      <c r="Z69" s="22">
        <v>1855852150</v>
      </c>
    </row>
    <row r="70" spans="1:26" ht="13.5" hidden="1">
      <c r="A70" s="38" t="s">
        <v>102</v>
      </c>
      <c r="B70" s="18"/>
      <c r="C70" s="18"/>
      <c r="D70" s="19">
        <v>1260711532</v>
      </c>
      <c r="E70" s="20">
        <v>1260711532</v>
      </c>
      <c r="F70" s="20">
        <v>164468388</v>
      </c>
      <c r="G70" s="20">
        <v>155622694</v>
      </c>
      <c r="H70" s="20">
        <v>101689827</v>
      </c>
      <c r="I70" s="20">
        <v>421780909</v>
      </c>
      <c r="J70" s="20">
        <v>120700878</v>
      </c>
      <c r="K70" s="20">
        <v>108430837</v>
      </c>
      <c r="L70" s="20">
        <v>101839130</v>
      </c>
      <c r="M70" s="20">
        <v>330970845</v>
      </c>
      <c r="N70" s="20"/>
      <c r="O70" s="20"/>
      <c r="P70" s="20"/>
      <c r="Q70" s="20"/>
      <c r="R70" s="20"/>
      <c r="S70" s="20"/>
      <c r="T70" s="20"/>
      <c r="U70" s="20"/>
      <c r="V70" s="20">
        <v>752751754</v>
      </c>
      <c r="W70" s="20">
        <v>630355766</v>
      </c>
      <c r="X70" s="20"/>
      <c r="Y70" s="19"/>
      <c r="Z70" s="22">
        <v>1260711532</v>
      </c>
    </row>
    <row r="71" spans="1:26" ht="13.5" hidden="1">
      <c r="A71" s="38" t="s">
        <v>103</v>
      </c>
      <c r="B71" s="18"/>
      <c r="C71" s="18"/>
      <c r="D71" s="19">
        <v>352109428</v>
      </c>
      <c r="E71" s="20">
        <v>352109428</v>
      </c>
      <c r="F71" s="20">
        <v>28555786</v>
      </c>
      <c r="G71" s="20">
        <v>24488140</v>
      </c>
      <c r="H71" s="20">
        <v>25342249</v>
      </c>
      <c r="I71" s="20">
        <v>78386175</v>
      </c>
      <c r="J71" s="20">
        <v>19741009</v>
      </c>
      <c r="K71" s="20">
        <v>20833850</v>
      </c>
      <c r="L71" s="20">
        <v>22088799</v>
      </c>
      <c r="M71" s="20">
        <v>62663658</v>
      </c>
      <c r="N71" s="20"/>
      <c r="O71" s="20"/>
      <c r="P71" s="20"/>
      <c r="Q71" s="20"/>
      <c r="R71" s="20"/>
      <c r="S71" s="20"/>
      <c r="T71" s="20"/>
      <c r="U71" s="20"/>
      <c r="V71" s="20">
        <v>141049833</v>
      </c>
      <c r="W71" s="20">
        <v>176054714</v>
      </c>
      <c r="X71" s="20"/>
      <c r="Y71" s="19"/>
      <c r="Z71" s="22">
        <v>352109428</v>
      </c>
    </row>
    <row r="72" spans="1:26" ht="13.5" hidden="1">
      <c r="A72" s="38" t="s">
        <v>104</v>
      </c>
      <c r="B72" s="18"/>
      <c r="C72" s="18"/>
      <c r="D72" s="19">
        <v>165713523</v>
      </c>
      <c r="E72" s="20">
        <v>165713523</v>
      </c>
      <c r="F72" s="20">
        <v>5812750</v>
      </c>
      <c r="G72" s="20">
        <v>5821628</v>
      </c>
      <c r="H72" s="20">
        <v>5488263</v>
      </c>
      <c r="I72" s="20">
        <v>17122641</v>
      </c>
      <c r="J72" s="20">
        <v>5835992</v>
      </c>
      <c r="K72" s="20">
        <v>5867872</v>
      </c>
      <c r="L72" s="20">
        <v>5889706</v>
      </c>
      <c r="M72" s="20">
        <v>17593570</v>
      </c>
      <c r="N72" s="20"/>
      <c r="O72" s="20"/>
      <c r="P72" s="20"/>
      <c r="Q72" s="20"/>
      <c r="R72" s="20"/>
      <c r="S72" s="20"/>
      <c r="T72" s="20"/>
      <c r="U72" s="20"/>
      <c r="V72" s="20">
        <v>34716211</v>
      </c>
      <c r="W72" s="20">
        <v>82856762</v>
      </c>
      <c r="X72" s="20"/>
      <c r="Y72" s="19"/>
      <c r="Z72" s="22">
        <v>165713523</v>
      </c>
    </row>
    <row r="73" spans="1:26" ht="13.5" hidden="1">
      <c r="A73" s="38" t="s">
        <v>105</v>
      </c>
      <c r="B73" s="18"/>
      <c r="C73" s="18"/>
      <c r="D73" s="19">
        <v>74946495</v>
      </c>
      <c r="E73" s="20">
        <v>74946495</v>
      </c>
      <c r="F73" s="20">
        <v>8989312</v>
      </c>
      <c r="G73" s="20">
        <v>7282811</v>
      </c>
      <c r="H73" s="20">
        <v>6303971</v>
      </c>
      <c r="I73" s="20">
        <v>22576094</v>
      </c>
      <c r="J73" s="20">
        <v>6983971</v>
      </c>
      <c r="K73" s="20">
        <v>7570072</v>
      </c>
      <c r="L73" s="20">
        <v>7128977</v>
      </c>
      <c r="M73" s="20">
        <v>21683020</v>
      </c>
      <c r="N73" s="20"/>
      <c r="O73" s="20"/>
      <c r="P73" s="20"/>
      <c r="Q73" s="20"/>
      <c r="R73" s="20"/>
      <c r="S73" s="20"/>
      <c r="T73" s="20"/>
      <c r="U73" s="20"/>
      <c r="V73" s="20">
        <v>44259114</v>
      </c>
      <c r="W73" s="20">
        <v>37473248</v>
      </c>
      <c r="X73" s="20"/>
      <c r="Y73" s="19"/>
      <c r="Z73" s="22">
        <v>74946495</v>
      </c>
    </row>
    <row r="74" spans="1:26" ht="13.5" hidden="1">
      <c r="A74" s="38" t="s">
        <v>106</v>
      </c>
      <c r="B74" s="18"/>
      <c r="C74" s="18"/>
      <c r="D74" s="19">
        <v>2371172</v>
      </c>
      <c r="E74" s="20">
        <v>2371172</v>
      </c>
      <c r="F74" s="20">
        <v>7212</v>
      </c>
      <c r="G74" s="20">
        <v>8074</v>
      </c>
      <c r="H74" s="20">
        <v>8817</v>
      </c>
      <c r="I74" s="20">
        <v>24103</v>
      </c>
      <c r="J74" s="20">
        <v>4527</v>
      </c>
      <c r="K74" s="20">
        <v>2945</v>
      </c>
      <c r="L74" s="20">
        <v>3158</v>
      </c>
      <c r="M74" s="20">
        <v>10630</v>
      </c>
      <c r="N74" s="20"/>
      <c r="O74" s="20"/>
      <c r="P74" s="20"/>
      <c r="Q74" s="20"/>
      <c r="R74" s="20"/>
      <c r="S74" s="20"/>
      <c r="T74" s="20"/>
      <c r="U74" s="20"/>
      <c r="V74" s="20">
        <v>34733</v>
      </c>
      <c r="W74" s="20">
        <v>1185586</v>
      </c>
      <c r="X74" s="20"/>
      <c r="Y74" s="19"/>
      <c r="Z74" s="22">
        <v>2371172</v>
      </c>
    </row>
    <row r="75" spans="1:26" ht="13.5" hidden="1">
      <c r="A75" s="39" t="s">
        <v>107</v>
      </c>
      <c r="B75" s="27"/>
      <c r="C75" s="27"/>
      <c r="D75" s="28">
        <v>155090456</v>
      </c>
      <c r="E75" s="29">
        <v>155090456</v>
      </c>
      <c r="F75" s="29">
        <v>4394398</v>
      </c>
      <c r="G75" s="29">
        <v>5044368</v>
      </c>
      <c r="H75" s="29">
        <v>9904998</v>
      </c>
      <c r="I75" s="29">
        <v>19343764</v>
      </c>
      <c r="J75" s="29">
        <v>5197770</v>
      </c>
      <c r="K75" s="29">
        <v>5043595</v>
      </c>
      <c r="L75" s="29">
        <v>5551699</v>
      </c>
      <c r="M75" s="29">
        <v>15793064</v>
      </c>
      <c r="N75" s="29"/>
      <c r="O75" s="29"/>
      <c r="P75" s="29"/>
      <c r="Q75" s="29"/>
      <c r="R75" s="29"/>
      <c r="S75" s="29"/>
      <c r="T75" s="29"/>
      <c r="U75" s="29"/>
      <c r="V75" s="29">
        <v>35136828</v>
      </c>
      <c r="W75" s="29">
        <v>77545228</v>
      </c>
      <c r="X75" s="29"/>
      <c r="Y75" s="28"/>
      <c r="Z75" s="30">
        <v>155090456</v>
      </c>
    </row>
    <row r="76" spans="1:26" ht="13.5" hidden="1">
      <c r="A76" s="41" t="s">
        <v>109</v>
      </c>
      <c r="B76" s="31"/>
      <c r="C76" s="31"/>
      <c r="D76" s="32">
        <v>2083368255</v>
      </c>
      <c r="E76" s="33">
        <v>2083368255</v>
      </c>
      <c r="F76" s="33">
        <v>204031982</v>
      </c>
      <c r="G76" s="33">
        <v>177099685</v>
      </c>
      <c r="H76" s="33">
        <v>187733119</v>
      </c>
      <c r="I76" s="33">
        <v>568864786</v>
      </c>
      <c r="J76" s="33">
        <v>150520114</v>
      </c>
      <c r="K76" s="33">
        <v>148982113</v>
      </c>
      <c r="L76" s="33">
        <v>94476147</v>
      </c>
      <c r="M76" s="33">
        <v>393978374</v>
      </c>
      <c r="N76" s="33"/>
      <c r="O76" s="33"/>
      <c r="P76" s="33"/>
      <c r="Q76" s="33"/>
      <c r="R76" s="33"/>
      <c r="S76" s="33"/>
      <c r="T76" s="33"/>
      <c r="U76" s="33"/>
      <c r="V76" s="33">
        <v>962843160</v>
      </c>
      <c r="W76" s="33">
        <v>1058054609</v>
      </c>
      <c r="X76" s="33"/>
      <c r="Y76" s="32"/>
      <c r="Z76" s="34">
        <v>2083368255</v>
      </c>
    </row>
    <row r="77" spans="1:26" ht="13.5" hidden="1">
      <c r="A77" s="36" t="s">
        <v>31</v>
      </c>
      <c r="B77" s="18"/>
      <c r="C77" s="18"/>
      <c r="D77" s="19">
        <v>171991930</v>
      </c>
      <c r="E77" s="20">
        <v>171991930</v>
      </c>
      <c r="F77" s="20">
        <v>16383743</v>
      </c>
      <c r="G77" s="20">
        <v>11372787</v>
      </c>
      <c r="H77" s="20">
        <v>12704631</v>
      </c>
      <c r="I77" s="20">
        <v>40461161</v>
      </c>
      <c r="J77" s="20">
        <v>12515844</v>
      </c>
      <c r="K77" s="20">
        <v>12501318</v>
      </c>
      <c r="L77" s="20">
        <v>8092578</v>
      </c>
      <c r="M77" s="20">
        <v>33109740</v>
      </c>
      <c r="N77" s="20"/>
      <c r="O77" s="20"/>
      <c r="P77" s="20"/>
      <c r="Q77" s="20"/>
      <c r="R77" s="20"/>
      <c r="S77" s="20"/>
      <c r="T77" s="20"/>
      <c r="U77" s="20"/>
      <c r="V77" s="20">
        <v>73570901</v>
      </c>
      <c r="W77" s="20">
        <v>85865028</v>
      </c>
      <c r="X77" s="20"/>
      <c r="Y77" s="19"/>
      <c r="Z77" s="22">
        <v>171991930</v>
      </c>
    </row>
    <row r="78" spans="1:26" ht="13.5" hidden="1">
      <c r="A78" s="37" t="s">
        <v>32</v>
      </c>
      <c r="B78" s="18"/>
      <c r="C78" s="18"/>
      <c r="D78" s="19">
        <v>1763059545</v>
      </c>
      <c r="E78" s="20">
        <v>1763059545</v>
      </c>
      <c r="F78" s="20">
        <v>183253841</v>
      </c>
      <c r="G78" s="20">
        <v>160682530</v>
      </c>
      <c r="H78" s="20">
        <v>165123490</v>
      </c>
      <c r="I78" s="20">
        <v>509059861</v>
      </c>
      <c r="J78" s="20">
        <v>132806500</v>
      </c>
      <c r="K78" s="20">
        <v>131437200</v>
      </c>
      <c r="L78" s="20">
        <v>80831870</v>
      </c>
      <c r="M78" s="20">
        <v>345075570</v>
      </c>
      <c r="N78" s="20"/>
      <c r="O78" s="20"/>
      <c r="P78" s="20"/>
      <c r="Q78" s="20"/>
      <c r="R78" s="20"/>
      <c r="S78" s="20"/>
      <c r="T78" s="20"/>
      <c r="U78" s="20"/>
      <c r="V78" s="20">
        <v>854135431</v>
      </c>
      <c r="W78" s="20">
        <v>900631377</v>
      </c>
      <c r="X78" s="20"/>
      <c r="Y78" s="19"/>
      <c r="Z78" s="22">
        <v>1763059545</v>
      </c>
    </row>
    <row r="79" spans="1:26" ht="13.5" hidden="1">
      <c r="A79" s="38" t="s">
        <v>102</v>
      </c>
      <c r="B79" s="18"/>
      <c r="C79" s="18"/>
      <c r="D79" s="19">
        <v>1197675956</v>
      </c>
      <c r="E79" s="20">
        <v>1197675956</v>
      </c>
      <c r="F79" s="20">
        <v>152850055</v>
      </c>
      <c r="G79" s="20">
        <v>134476297</v>
      </c>
      <c r="H79" s="20">
        <v>141504568</v>
      </c>
      <c r="I79" s="20">
        <v>428830920</v>
      </c>
      <c r="J79" s="20">
        <v>109866637</v>
      </c>
      <c r="K79" s="20">
        <v>109562939</v>
      </c>
      <c r="L79" s="20">
        <v>65914648</v>
      </c>
      <c r="M79" s="20">
        <v>285344224</v>
      </c>
      <c r="N79" s="20"/>
      <c r="O79" s="20"/>
      <c r="P79" s="20"/>
      <c r="Q79" s="20"/>
      <c r="R79" s="20"/>
      <c r="S79" s="20"/>
      <c r="T79" s="20"/>
      <c r="U79" s="20"/>
      <c r="V79" s="20">
        <v>714175144</v>
      </c>
      <c r="W79" s="20">
        <v>611772879</v>
      </c>
      <c r="X79" s="20"/>
      <c r="Y79" s="19"/>
      <c r="Z79" s="22">
        <v>1197675956</v>
      </c>
    </row>
    <row r="80" spans="1:26" ht="13.5" hidden="1">
      <c r="A80" s="38" t="s">
        <v>103</v>
      </c>
      <c r="B80" s="18"/>
      <c r="C80" s="18"/>
      <c r="D80" s="19">
        <v>334503957</v>
      </c>
      <c r="E80" s="20">
        <v>334503957</v>
      </c>
      <c r="F80" s="20">
        <v>17490699</v>
      </c>
      <c r="G80" s="20">
        <v>15728405</v>
      </c>
      <c r="H80" s="20">
        <v>14758084</v>
      </c>
      <c r="I80" s="20">
        <v>47977188</v>
      </c>
      <c r="J80" s="20">
        <v>14220524</v>
      </c>
      <c r="K80" s="20">
        <v>13760730</v>
      </c>
      <c r="L80" s="20">
        <v>8875234</v>
      </c>
      <c r="M80" s="20">
        <v>36856488</v>
      </c>
      <c r="N80" s="20"/>
      <c r="O80" s="20"/>
      <c r="P80" s="20"/>
      <c r="Q80" s="20"/>
      <c r="R80" s="20"/>
      <c r="S80" s="20"/>
      <c r="T80" s="20"/>
      <c r="U80" s="20"/>
      <c r="V80" s="20">
        <v>84833676</v>
      </c>
      <c r="W80" s="20">
        <v>170864622</v>
      </c>
      <c r="X80" s="20"/>
      <c r="Y80" s="19"/>
      <c r="Z80" s="22">
        <v>334503957</v>
      </c>
    </row>
    <row r="81" spans="1:26" ht="13.5" hidden="1">
      <c r="A81" s="38" t="s">
        <v>104</v>
      </c>
      <c r="B81" s="18"/>
      <c r="C81" s="18"/>
      <c r="D81" s="19">
        <v>157427847</v>
      </c>
      <c r="E81" s="20">
        <v>157427847</v>
      </c>
      <c r="F81" s="20">
        <v>7305064</v>
      </c>
      <c r="G81" s="20">
        <v>6320031</v>
      </c>
      <c r="H81" s="20">
        <v>4469072</v>
      </c>
      <c r="I81" s="20">
        <v>18094167</v>
      </c>
      <c r="J81" s="20">
        <v>4200657</v>
      </c>
      <c r="K81" s="20">
        <v>3927056</v>
      </c>
      <c r="L81" s="20">
        <v>2886031</v>
      </c>
      <c r="M81" s="20">
        <v>11013744</v>
      </c>
      <c r="N81" s="20"/>
      <c r="O81" s="20"/>
      <c r="P81" s="20"/>
      <c r="Q81" s="20"/>
      <c r="R81" s="20"/>
      <c r="S81" s="20"/>
      <c r="T81" s="20"/>
      <c r="U81" s="20"/>
      <c r="V81" s="20">
        <v>29107911</v>
      </c>
      <c r="W81" s="20">
        <v>80414144</v>
      </c>
      <c r="X81" s="20"/>
      <c r="Y81" s="19"/>
      <c r="Z81" s="22">
        <v>157427847</v>
      </c>
    </row>
    <row r="82" spans="1:26" ht="13.5" hidden="1">
      <c r="A82" s="38" t="s">
        <v>105</v>
      </c>
      <c r="B82" s="18"/>
      <c r="C82" s="18"/>
      <c r="D82" s="19">
        <v>71199171</v>
      </c>
      <c r="E82" s="20">
        <v>71199171</v>
      </c>
      <c r="F82" s="20">
        <v>5600811</v>
      </c>
      <c r="G82" s="20">
        <v>4149723</v>
      </c>
      <c r="H82" s="20">
        <v>4386783</v>
      </c>
      <c r="I82" s="20">
        <v>14137317</v>
      </c>
      <c r="J82" s="20">
        <v>4514155</v>
      </c>
      <c r="K82" s="20">
        <v>4183530</v>
      </c>
      <c r="L82" s="20">
        <v>3152799</v>
      </c>
      <c r="M82" s="20">
        <v>11850484</v>
      </c>
      <c r="N82" s="20"/>
      <c r="O82" s="20"/>
      <c r="P82" s="20"/>
      <c r="Q82" s="20"/>
      <c r="R82" s="20"/>
      <c r="S82" s="20"/>
      <c r="T82" s="20"/>
      <c r="U82" s="20"/>
      <c r="V82" s="20">
        <v>25987801</v>
      </c>
      <c r="W82" s="20">
        <v>36368537</v>
      </c>
      <c r="X82" s="20"/>
      <c r="Y82" s="19"/>
      <c r="Z82" s="22">
        <v>71199171</v>
      </c>
    </row>
    <row r="83" spans="1:26" ht="13.5" hidden="1">
      <c r="A83" s="38" t="s">
        <v>106</v>
      </c>
      <c r="B83" s="18"/>
      <c r="C83" s="18"/>
      <c r="D83" s="19">
        <v>2252614</v>
      </c>
      <c r="E83" s="20">
        <v>2252614</v>
      </c>
      <c r="F83" s="20">
        <v>7212</v>
      </c>
      <c r="G83" s="20">
        <v>8074</v>
      </c>
      <c r="H83" s="20">
        <v>4983</v>
      </c>
      <c r="I83" s="20">
        <v>20269</v>
      </c>
      <c r="J83" s="20">
        <v>4527</v>
      </c>
      <c r="K83" s="20">
        <v>2945</v>
      </c>
      <c r="L83" s="20">
        <v>3158</v>
      </c>
      <c r="M83" s="20">
        <v>10630</v>
      </c>
      <c r="N83" s="20"/>
      <c r="O83" s="20"/>
      <c r="P83" s="20"/>
      <c r="Q83" s="20"/>
      <c r="R83" s="20"/>
      <c r="S83" s="20"/>
      <c r="T83" s="20"/>
      <c r="U83" s="20"/>
      <c r="V83" s="20">
        <v>30899</v>
      </c>
      <c r="W83" s="20">
        <v>1211195</v>
      </c>
      <c r="X83" s="20"/>
      <c r="Y83" s="19"/>
      <c r="Z83" s="22">
        <v>2252614</v>
      </c>
    </row>
    <row r="84" spans="1:26" ht="13.5" hidden="1">
      <c r="A84" s="39" t="s">
        <v>107</v>
      </c>
      <c r="B84" s="27"/>
      <c r="C84" s="27"/>
      <c r="D84" s="28">
        <v>148316780</v>
      </c>
      <c r="E84" s="29">
        <v>148316780</v>
      </c>
      <c r="F84" s="29">
        <v>4394398</v>
      </c>
      <c r="G84" s="29">
        <v>5044368</v>
      </c>
      <c r="H84" s="29">
        <v>9904998</v>
      </c>
      <c r="I84" s="29">
        <v>19343764</v>
      </c>
      <c r="J84" s="29">
        <v>5197770</v>
      </c>
      <c r="K84" s="29">
        <v>5043595</v>
      </c>
      <c r="L84" s="29">
        <v>5551699</v>
      </c>
      <c r="M84" s="29">
        <v>15793064</v>
      </c>
      <c r="N84" s="29"/>
      <c r="O84" s="29"/>
      <c r="P84" s="29"/>
      <c r="Q84" s="29"/>
      <c r="R84" s="29"/>
      <c r="S84" s="29"/>
      <c r="T84" s="29"/>
      <c r="U84" s="29"/>
      <c r="V84" s="29">
        <v>35136828</v>
      </c>
      <c r="W84" s="29">
        <v>71558204</v>
      </c>
      <c r="X84" s="29"/>
      <c r="Y84" s="28"/>
      <c r="Z84" s="30">
        <v>148316780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100610624</v>
      </c>
      <c r="C5" s="18">
        <v>0</v>
      </c>
      <c r="D5" s="58">
        <v>107827000</v>
      </c>
      <c r="E5" s="59">
        <v>107827000</v>
      </c>
      <c r="F5" s="59">
        <v>9059486</v>
      </c>
      <c r="G5" s="59">
        <v>9032515</v>
      </c>
      <c r="H5" s="59">
        <v>9134371</v>
      </c>
      <c r="I5" s="59">
        <v>27226372</v>
      </c>
      <c r="J5" s="59">
        <v>9116495</v>
      </c>
      <c r="K5" s="59">
        <v>9178584</v>
      </c>
      <c r="L5" s="59">
        <v>9168922</v>
      </c>
      <c r="M5" s="59">
        <v>27464001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54690373</v>
      </c>
      <c r="W5" s="59">
        <v>53913500</v>
      </c>
      <c r="X5" s="59">
        <v>776873</v>
      </c>
      <c r="Y5" s="60">
        <v>1.44</v>
      </c>
      <c r="Z5" s="61">
        <v>107827000</v>
      </c>
    </row>
    <row r="6" spans="1:26" ht="13.5">
      <c r="A6" s="57" t="s">
        <v>32</v>
      </c>
      <c r="B6" s="18">
        <v>658402965</v>
      </c>
      <c r="C6" s="18">
        <v>0</v>
      </c>
      <c r="D6" s="58">
        <v>691693998</v>
      </c>
      <c r="E6" s="59">
        <v>691693998</v>
      </c>
      <c r="F6" s="59">
        <v>67518042</v>
      </c>
      <c r="G6" s="59">
        <v>68305080</v>
      </c>
      <c r="H6" s="59">
        <v>67749158</v>
      </c>
      <c r="I6" s="59">
        <v>203572280</v>
      </c>
      <c r="J6" s="59">
        <v>15207853</v>
      </c>
      <c r="K6" s="59">
        <v>53965911</v>
      </c>
      <c r="L6" s="59">
        <v>52320466</v>
      </c>
      <c r="M6" s="59">
        <v>121494230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325066510</v>
      </c>
      <c r="W6" s="59">
        <v>345846999</v>
      </c>
      <c r="X6" s="59">
        <v>-20780489</v>
      </c>
      <c r="Y6" s="60">
        <v>-6.01</v>
      </c>
      <c r="Z6" s="61">
        <v>691693998</v>
      </c>
    </row>
    <row r="7" spans="1:26" ht="13.5">
      <c r="A7" s="57" t="s">
        <v>33</v>
      </c>
      <c r="B7" s="18">
        <v>28508068</v>
      </c>
      <c r="C7" s="18">
        <v>0</v>
      </c>
      <c r="D7" s="58">
        <v>0</v>
      </c>
      <c r="E7" s="59">
        <v>0</v>
      </c>
      <c r="F7" s="59">
        <v>1796025</v>
      </c>
      <c r="G7" s="59">
        <v>1562775</v>
      </c>
      <c r="H7" s="59">
        <v>1601274</v>
      </c>
      <c r="I7" s="59">
        <v>4960074</v>
      </c>
      <c r="J7" s="59">
        <v>1353287</v>
      </c>
      <c r="K7" s="59">
        <v>1562098</v>
      </c>
      <c r="L7" s="59">
        <v>1041253</v>
      </c>
      <c r="M7" s="59">
        <v>3956638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8916712</v>
      </c>
      <c r="W7" s="59">
        <v>0</v>
      </c>
      <c r="X7" s="59">
        <v>8916712</v>
      </c>
      <c r="Y7" s="60">
        <v>0</v>
      </c>
      <c r="Z7" s="61">
        <v>0</v>
      </c>
    </row>
    <row r="8" spans="1:26" ht="13.5">
      <c r="A8" s="57" t="s">
        <v>34</v>
      </c>
      <c r="B8" s="18">
        <v>98790879</v>
      </c>
      <c r="C8" s="18">
        <v>0</v>
      </c>
      <c r="D8" s="58">
        <v>0</v>
      </c>
      <c r="E8" s="59">
        <v>0</v>
      </c>
      <c r="F8" s="59">
        <v>38586304</v>
      </c>
      <c r="G8" s="59">
        <v>2471304</v>
      </c>
      <c r="H8" s="59">
        <v>4376479</v>
      </c>
      <c r="I8" s="59">
        <v>45434087</v>
      </c>
      <c r="J8" s="59">
        <v>4240290</v>
      </c>
      <c r="K8" s="59">
        <v>32465802</v>
      </c>
      <c r="L8" s="59">
        <v>5206554</v>
      </c>
      <c r="M8" s="59">
        <v>41912646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87346733</v>
      </c>
      <c r="W8" s="59">
        <v>0</v>
      </c>
      <c r="X8" s="59">
        <v>87346733</v>
      </c>
      <c r="Y8" s="60">
        <v>0</v>
      </c>
      <c r="Z8" s="61">
        <v>0</v>
      </c>
    </row>
    <row r="9" spans="1:26" ht="13.5">
      <c r="A9" s="57" t="s">
        <v>35</v>
      </c>
      <c r="B9" s="18">
        <v>71972108</v>
      </c>
      <c r="C9" s="18">
        <v>0</v>
      </c>
      <c r="D9" s="58">
        <v>161433159</v>
      </c>
      <c r="E9" s="59">
        <v>161433159</v>
      </c>
      <c r="F9" s="59">
        <v>2640525</v>
      </c>
      <c r="G9" s="59">
        <v>4158497</v>
      </c>
      <c r="H9" s="59">
        <v>2515220</v>
      </c>
      <c r="I9" s="59">
        <v>9314242</v>
      </c>
      <c r="J9" s="59">
        <v>3054151</v>
      </c>
      <c r="K9" s="59">
        <v>4116068</v>
      </c>
      <c r="L9" s="59">
        <v>2576484</v>
      </c>
      <c r="M9" s="59">
        <v>9746703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19060945</v>
      </c>
      <c r="W9" s="59">
        <v>80716580</v>
      </c>
      <c r="X9" s="59">
        <v>-61655635</v>
      </c>
      <c r="Y9" s="60">
        <v>-76.39</v>
      </c>
      <c r="Z9" s="61">
        <v>161433159</v>
      </c>
    </row>
    <row r="10" spans="1:26" ht="25.5">
      <c r="A10" s="62" t="s">
        <v>94</v>
      </c>
      <c r="B10" s="63">
        <f>SUM(B5:B9)</f>
        <v>958284644</v>
      </c>
      <c r="C10" s="63">
        <f>SUM(C5:C9)</f>
        <v>0</v>
      </c>
      <c r="D10" s="64">
        <f aca="true" t="shared" si="0" ref="D10:Z10">SUM(D5:D9)</f>
        <v>960954157</v>
      </c>
      <c r="E10" s="65">
        <f t="shared" si="0"/>
        <v>960954157</v>
      </c>
      <c r="F10" s="65">
        <f t="shared" si="0"/>
        <v>119600382</v>
      </c>
      <c r="G10" s="65">
        <f t="shared" si="0"/>
        <v>85530171</v>
      </c>
      <c r="H10" s="65">
        <f t="shared" si="0"/>
        <v>85376502</v>
      </c>
      <c r="I10" s="65">
        <f t="shared" si="0"/>
        <v>290507055</v>
      </c>
      <c r="J10" s="65">
        <f t="shared" si="0"/>
        <v>32972076</v>
      </c>
      <c r="K10" s="65">
        <f t="shared" si="0"/>
        <v>101288463</v>
      </c>
      <c r="L10" s="65">
        <f t="shared" si="0"/>
        <v>70313679</v>
      </c>
      <c r="M10" s="65">
        <f t="shared" si="0"/>
        <v>204574218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495081273</v>
      </c>
      <c r="W10" s="65">
        <f t="shared" si="0"/>
        <v>480477079</v>
      </c>
      <c r="X10" s="65">
        <f t="shared" si="0"/>
        <v>14604194</v>
      </c>
      <c r="Y10" s="66">
        <f>+IF(W10&lt;&gt;0,(X10/W10)*100,0)</f>
        <v>3.039519394014631</v>
      </c>
      <c r="Z10" s="67">
        <f t="shared" si="0"/>
        <v>960954157</v>
      </c>
    </row>
    <row r="11" spans="1:26" ht="13.5">
      <c r="A11" s="57" t="s">
        <v>36</v>
      </c>
      <c r="B11" s="18">
        <v>236069862</v>
      </c>
      <c r="C11" s="18">
        <v>0</v>
      </c>
      <c r="D11" s="58">
        <v>282923526</v>
      </c>
      <c r="E11" s="59">
        <v>282923526</v>
      </c>
      <c r="F11" s="59">
        <v>19849178</v>
      </c>
      <c r="G11" s="59">
        <v>21765910</v>
      </c>
      <c r="H11" s="59">
        <v>19999909</v>
      </c>
      <c r="I11" s="59">
        <v>61614997</v>
      </c>
      <c r="J11" s="59">
        <v>20422849</v>
      </c>
      <c r="K11" s="59">
        <v>19815688</v>
      </c>
      <c r="L11" s="59">
        <v>20541231</v>
      </c>
      <c r="M11" s="59">
        <v>60779768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122394765</v>
      </c>
      <c r="W11" s="59">
        <v>141461763</v>
      </c>
      <c r="X11" s="59">
        <v>-19066998</v>
      </c>
      <c r="Y11" s="60">
        <v>-13.48</v>
      </c>
      <c r="Z11" s="61">
        <v>282923526</v>
      </c>
    </row>
    <row r="12" spans="1:26" ht="13.5">
      <c r="A12" s="57" t="s">
        <v>37</v>
      </c>
      <c r="B12" s="18">
        <v>14472180</v>
      </c>
      <c r="C12" s="18">
        <v>0</v>
      </c>
      <c r="D12" s="58">
        <v>0</v>
      </c>
      <c r="E12" s="59">
        <v>0</v>
      </c>
      <c r="F12" s="59">
        <v>1068715</v>
      </c>
      <c r="G12" s="59">
        <v>1149205</v>
      </c>
      <c r="H12" s="59">
        <v>1115973</v>
      </c>
      <c r="I12" s="59">
        <v>3333893</v>
      </c>
      <c r="J12" s="59">
        <v>1153290</v>
      </c>
      <c r="K12" s="59">
        <v>1163520</v>
      </c>
      <c r="L12" s="59">
        <v>1827341</v>
      </c>
      <c r="M12" s="59">
        <v>4144151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7478044</v>
      </c>
      <c r="W12" s="59">
        <v>0</v>
      </c>
      <c r="X12" s="59">
        <v>7478044</v>
      </c>
      <c r="Y12" s="60">
        <v>0</v>
      </c>
      <c r="Z12" s="61">
        <v>0</v>
      </c>
    </row>
    <row r="13" spans="1:26" ht="13.5">
      <c r="A13" s="57" t="s">
        <v>95</v>
      </c>
      <c r="B13" s="18">
        <v>167354792</v>
      </c>
      <c r="C13" s="18">
        <v>0</v>
      </c>
      <c r="D13" s="58">
        <v>160957000</v>
      </c>
      <c r="E13" s="59">
        <v>160957000</v>
      </c>
      <c r="F13" s="59">
        <v>2939919</v>
      </c>
      <c r="G13" s="59">
        <v>2961166</v>
      </c>
      <c r="H13" s="59">
        <v>2981869</v>
      </c>
      <c r="I13" s="59">
        <v>8882954</v>
      </c>
      <c r="J13" s="59">
        <v>3007925</v>
      </c>
      <c r="K13" s="59">
        <v>3009362</v>
      </c>
      <c r="L13" s="59">
        <v>3101366</v>
      </c>
      <c r="M13" s="59">
        <v>9118653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18001607</v>
      </c>
      <c r="W13" s="59">
        <v>80478500</v>
      </c>
      <c r="X13" s="59">
        <v>-62476893</v>
      </c>
      <c r="Y13" s="60">
        <v>-77.63</v>
      </c>
      <c r="Z13" s="61">
        <v>160957000</v>
      </c>
    </row>
    <row r="14" spans="1:26" ht="13.5">
      <c r="A14" s="57" t="s">
        <v>38</v>
      </c>
      <c r="B14" s="18">
        <v>8987031</v>
      </c>
      <c r="C14" s="18">
        <v>0</v>
      </c>
      <c r="D14" s="58">
        <v>10200000</v>
      </c>
      <c r="E14" s="59">
        <v>10200000</v>
      </c>
      <c r="F14" s="59">
        <v>839795</v>
      </c>
      <c r="G14" s="59">
        <v>166795</v>
      </c>
      <c r="H14" s="59">
        <v>1319687</v>
      </c>
      <c r="I14" s="59">
        <v>2326277</v>
      </c>
      <c r="J14" s="59">
        <v>301597</v>
      </c>
      <c r="K14" s="59">
        <v>456047</v>
      </c>
      <c r="L14" s="59">
        <v>500936</v>
      </c>
      <c r="M14" s="59">
        <v>1258580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3584857</v>
      </c>
      <c r="W14" s="59">
        <v>5100000</v>
      </c>
      <c r="X14" s="59">
        <v>-1515143</v>
      </c>
      <c r="Y14" s="60">
        <v>-29.71</v>
      </c>
      <c r="Z14" s="61">
        <v>10200000</v>
      </c>
    </row>
    <row r="15" spans="1:26" ht="13.5">
      <c r="A15" s="57" t="s">
        <v>39</v>
      </c>
      <c r="B15" s="18">
        <v>298322220</v>
      </c>
      <c r="C15" s="18">
        <v>0</v>
      </c>
      <c r="D15" s="58">
        <v>334001284</v>
      </c>
      <c r="E15" s="59">
        <v>334001284</v>
      </c>
      <c r="F15" s="59">
        <v>37183636</v>
      </c>
      <c r="G15" s="59">
        <v>38854835</v>
      </c>
      <c r="H15" s="59">
        <v>28614141</v>
      </c>
      <c r="I15" s="59">
        <v>104652612</v>
      </c>
      <c r="J15" s="59">
        <v>21898900</v>
      </c>
      <c r="K15" s="59">
        <v>22204251</v>
      </c>
      <c r="L15" s="59">
        <v>40375268</v>
      </c>
      <c r="M15" s="59">
        <v>84478419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189131031</v>
      </c>
      <c r="W15" s="59">
        <v>167000642</v>
      </c>
      <c r="X15" s="59">
        <v>22130389</v>
      </c>
      <c r="Y15" s="60">
        <v>13.25</v>
      </c>
      <c r="Z15" s="61">
        <v>334001284</v>
      </c>
    </row>
    <row r="16" spans="1:26" ht="13.5">
      <c r="A16" s="68" t="s">
        <v>40</v>
      </c>
      <c r="B16" s="18">
        <v>34886433</v>
      </c>
      <c r="C16" s="18">
        <v>0</v>
      </c>
      <c r="D16" s="58">
        <v>0</v>
      </c>
      <c r="E16" s="59">
        <v>0</v>
      </c>
      <c r="F16" s="59">
        <v>2783454</v>
      </c>
      <c r="G16" s="59">
        <v>2832593</v>
      </c>
      <c r="H16" s="59">
        <v>2803775</v>
      </c>
      <c r="I16" s="59">
        <v>8419822</v>
      </c>
      <c r="J16" s="59">
        <v>2815406</v>
      </c>
      <c r="K16" s="59">
        <v>2728313</v>
      </c>
      <c r="L16" s="59">
        <v>3241813</v>
      </c>
      <c r="M16" s="59">
        <v>8785532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17205354</v>
      </c>
      <c r="W16" s="59">
        <v>0</v>
      </c>
      <c r="X16" s="59">
        <v>17205354</v>
      </c>
      <c r="Y16" s="60">
        <v>0</v>
      </c>
      <c r="Z16" s="61">
        <v>0</v>
      </c>
    </row>
    <row r="17" spans="1:26" ht="13.5">
      <c r="A17" s="57" t="s">
        <v>41</v>
      </c>
      <c r="B17" s="18">
        <v>213897637</v>
      </c>
      <c r="C17" s="18">
        <v>0</v>
      </c>
      <c r="D17" s="58">
        <v>247302124</v>
      </c>
      <c r="E17" s="59">
        <v>247302124</v>
      </c>
      <c r="F17" s="59">
        <v>13676388</v>
      </c>
      <c r="G17" s="59">
        <v>14499528</v>
      </c>
      <c r="H17" s="59">
        <v>15208425</v>
      </c>
      <c r="I17" s="59">
        <v>43384341</v>
      </c>
      <c r="J17" s="59">
        <v>20775345</v>
      </c>
      <c r="K17" s="59">
        <v>17725668</v>
      </c>
      <c r="L17" s="59">
        <v>16161898</v>
      </c>
      <c r="M17" s="59">
        <v>54662911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98047252</v>
      </c>
      <c r="W17" s="59">
        <v>123651062</v>
      </c>
      <c r="X17" s="59">
        <v>-25603810</v>
      </c>
      <c r="Y17" s="60">
        <v>-20.71</v>
      </c>
      <c r="Z17" s="61">
        <v>247302124</v>
      </c>
    </row>
    <row r="18" spans="1:26" ht="13.5">
      <c r="A18" s="69" t="s">
        <v>42</v>
      </c>
      <c r="B18" s="70">
        <f>SUM(B11:B17)</f>
        <v>973990155</v>
      </c>
      <c r="C18" s="70">
        <f>SUM(C11:C17)</f>
        <v>0</v>
      </c>
      <c r="D18" s="71">
        <f aca="true" t="shared" si="1" ref="D18:Z18">SUM(D11:D17)</f>
        <v>1035383934</v>
      </c>
      <c r="E18" s="72">
        <f t="shared" si="1"/>
        <v>1035383934</v>
      </c>
      <c r="F18" s="72">
        <f t="shared" si="1"/>
        <v>78341085</v>
      </c>
      <c r="G18" s="72">
        <f t="shared" si="1"/>
        <v>82230032</v>
      </c>
      <c r="H18" s="72">
        <f t="shared" si="1"/>
        <v>72043779</v>
      </c>
      <c r="I18" s="72">
        <f t="shared" si="1"/>
        <v>232614896</v>
      </c>
      <c r="J18" s="72">
        <f t="shared" si="1"/>
        <v>70375312</v>
      </c>
      <c r="K18" s="72">
        <f t="shared" si="1"/>
        <v>67102849</v>
      </c>
      <c r="L18" s="72">
        <f t="shared" si="1"/>
        <v>85749853</v>
      </c>
      <c r="M18" s="72">
        <f t="shared" si="1"/>
        <v>223228014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455842910</v>
      </c>
      <c r="W18" s="72">
        <f t="shared" si="1"/>
        <v>517691967</v>
      </c>
      <c r="X18" s="72">
        <f t="shared" si="1"/>
        <v>-61849057</v>
      </c>
      <c r="Y18" s="66">
        <f>+IF(W18&lt;&gt;0,(X18/W18)*100,0)</f>
        <v>-11.947076822229308</v>
      </c>
      <c r="Z18" s="73">
        <f t="shared" si="1"/>
        <v>1035383934</v>
      </c>
    </row>
    <row r="19" spans="1:26" ht="13.5">
      <c r="A19" s="69" t="s">
        <v>43</v>
      </c>
      <c r="B19" s="74">
        <f>+B10-B18</f>
        <v>-15705511</v>
      </c>
      <c r="C19" s="74">
        <f>+C10-C18</f>
        <v>0</v>
      </c>
      <c r="D19" s="75">
        <f aca="true" t="shared" si="2" ref="D19:Z19">+D10-D18</f>
        <v>-74429777</v>
      </c>
      <c r="E19" s="76">
        <f t="shared" si="2"/>
        <v>-74429777</v>
      </c>
      <c r="F19" s="76">
        <f t="shared" si="2"/>
        <v>41259297</v>
      </c>
      <c r="G19" s="76">
        <f t="shared" si="2"/>
        <v>3300139</v>
      </c>
      <c r="H19" s="76">
        <f t="shared" si="2"/>
        <v>13332723</v>
      </c>
      <c r="I19" s="76">
        <f t="shared" si="2"/>
        <v>57892159</v>
      </c>
      <c r="J19" s="76">
        <f t="shared" si="2"/>
        <v>-37403236</v>
      </c>
      <c r="K19" s="76">
        <f t="shared" si="2"/>
        <v>34185614</v>
      </c>
      <c r="L19" s="76">
        <f t="shared" si="2"/>
        <v>-15436174</v>
      </c>
      <c r="M19" s="76">
        <f t="shared" si="2"/>
        <v>-18653796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39238363</v>
      </c>
      <c r="W19" s="76">
        <f>IF(E10=E18,0,W10-W18)</f>
        <v>-37214888</v>
      </c>
      <c r="X19" s="76">
        <f t="shared" si="2"/>
        <v>76453251</v>
      </c>
      <c r="Y19" s="77">
        <f>+IF(W19&lt;&gt;0,(X19/W19)*100,0)</f>
        <v>-205.43727284628667</v>
      </c>
      <c r="Z19" s="78">
        <f t="shared" si="2"/>
        <v>-74429777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-15705511</v>
      </c>
      <c r="C22" s="85">
        <f>SUM(C19:C21)</f>
        <v>0</v>
      </c>
      <c r="D22" s="86">
        <f aca="true" t="shared" si="3" ref="D22:Z22">SUM(D19:D21)</f>
        <v>-74429777</v>
      </c>
      <c r="E22" s="87">
        <f t="shared" si="3"/>
        <v>-74429777</v>
      </c>
      <c r="F22" s="87">
        <f t="shared" si="3"/>
        <v>41259297</v>
      </c>
      <c r="G22" s="87">
        <f t="shared" si="3"/>
        <v>3300139</v>
      </c>
      <c r="H22" s="87">
        <f t="shared" si="3"/>
        <v>13332723</v>
      </c>
      <c r="I22" s="87">
        <f t="shared" si="3"/>
        <v>57892159</v>
      </c>
      <c r="J22" s="87">
        <f t="shared" si="3"/>
        <v>-37403236</v>
      </c>
      <c r="K22" s="87">
        <f t="shared" si="3"/>
        <v>34185614</v>
      </c>
      <c r="L22" s="87">
        <f t="shared" si="3"/>
        <v>-15436174</v>
      </c>
      <c r="M22" s="87">
        <f t="shared" si="3"/>
        <v>-18653796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39238363</v>
      </c>
      <c r="W22" s="87">
        <f t="shared" si="3"/>
        <v>-37214888</v>
      </c>
      <c r="X22" s="87">
        <f t="shared" si="3"/>
        <v>76453251</v>
      </c>
      <c r="Y22" s="88">
        <f>+IF(W22&lt;&gt;0,(X22/W22)*100,0)</f>
        <v>-205.43727284628667</v>
      </c>
      <c r="Z22" s="89">
        <f t="shared" si="3"/>
        <v>-74429777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-15705511</v>
      </c>
      <c r="C24" s="74">
        <f>SUM(C22:C23)</f>
        <v>0</v>
      </c>
      <c r="D24" s="75">
        <f aca="true" t="shared" si="4" ref="D24:Z24">SUM(D22:D23)</f>
        <v>-74429777</v>
      </c>
      <c r="E24" s="76">
        <f t="shared" si="4"/>
        <v>-74429777</v>
      </c>
      <c r="F24" s="76">
        <f t="shared" si="4"/>
        <v>41259297</v>
      </c>
      <c r="G24" s="76">
        <f t="shared" si="4"/>
        <v>3300139</v>
      </c>
      <c r="H24" s="76">
        <f t="shared" si="4"/>
        <v>13332723</v>
      </c>
      <c r="I24" s="76">
        <f t="shared" si="4"/>
        <v>57892159</v>
      </c>
      <c r="J24" s="76">
        <f t="shared" si="4"/>
        <v>-37403236</v>
      </c>
      <c r="K24" s="76">
        <f t="shared" si="4"/>
        <v>34185614</v>
      </c>
      <c r="L24" s="76">
        <f t="shared" si="4"/>
        <v>-15436174</v>
      </c>
      <c r="M24" s="76">
        <f t="shared" si="4"/>
        <v>-18653796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39238363</v>
      </c>
      <c r="W24" s="76">
        <f t="shared" si="4"/>
        <v>-37214888</v>
      </c>
      <c r="X24" s="76">
        <f t="shared" si="4"/>
        <v>76453251</v>
      </c>
      <c r="Y24" s="77">
        <f>+IF(W24&lt;&gt;0,(X24/W24)*100,0)</f>
        <v>-205.43727284628667</v>
      </c>
      <c r="Z24" s="78">
        <f t="shared" si="4"/>
        <v>-74429777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74635294</v>
      </c>
      <c r="C27" s="21">
        <v>0</v>
      </c>
      <c r="D27" s="98">
        <v>126144997</v>
      </c>
      <c r="E27" s="99">
        <v>126144997</v>
      </c>
      <c r="F27" s="99">
        <v>0</v>
      </c>
      <c r="G27" s="99">
        <v>2198671</v>
      </c>
      <c r="H27" s="99">
        <v>6549580</v>
      </c>
      <c r="I27" s="99">
        <v>8748251</v>
      </c>
      <c r="J27" s="99">
        <v>6130979</v>
      </c>
      <c r="K27" s="99">
        <v>9014417</v>
      </c>
      <c r="L27" s="99">
        <v>15551603</v>
      </c>
      <c r="M27" s="99">
        <v>30696999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39445250</v>
      </c>
      <c r="W27" s="99">
        <v>63072499</v>
      </c>
      <c r="X27" s="99">
        <v>-23627249</v>
      </c>
      <c r="Y27" s="100">
        <v>-37.46</v>
      </c>
      <c r="Z27" s="101">
        <v>126144997</v>
      </c>
    </row>
    <row r="28" spans="1:26" ht="13.5">
      <c r="A28" s="102" t="s">
        <v>44</v>
      </c>
      <c r="B28" s="18">
        <v>27228920</v>
      </c>
      <c r="C28" s="18">
        <v>0</v>
      </c>
      <c r="D28" s="58">
        <v>41740684</v>
      </c>
      <c r="E28" s="59">
        <v>41740684</v>
      </c>
      <c r="F28" s="59">
        <v>0</v>
      </c>
      <c r="G28" s="59">
        <v>0</v>
      </c>
      <c r="H28" s="59">
        <v>3485175</v>
      </c>
      <c r="I28" s="59">
        <v>3485175</v>
      </c>
      <c r="J28" s="59">
        <v>4238985</v>
      </c>
      <c r="K28" s="59">
        <v>3006499</v>
      </c>
      <c r="L28" s="59">
        <v>4817550</v>
      </c>
      <c r="M28" s="59">
        <v>12063034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15548209</v>
      </c>
      <c r="W28" s="59">
        <v>20870342</v>
      </c>
      <c r="X28" s="59">
        <v>-5322133</v>
      </c>
      <c r="Y28" s="60">
        <v>-25.5</v>
      </c>
      <c r="Z28" s="61">
        <v>41740684</v>
      </c>
    </row>
    <row r="29" spans="1:26" ht="13.5">
      <c r="A29" s="57" t="s">
        <v>99</v>
      </c>
      <c r="B29" s="18">
        <v>0</v>
      </c>
      <c r="C29" s="18">
        <v>0</v>
      </c>
      <c r="D29" s="58">
        <v>2574316</v>
      </c>
      <c r="E29" s="59">
        <v>2574316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78556</v>
      </c>
      <c r="L29" s="59">
        <v>2714325</v>
      </c>
      <c r="M29" s="59">
        <v>2792881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2792881</v>
      </c>
      <c r="W29" s="59">
        <v>1287158</v>
      </c>
      <c r="X29" s="59">
        <v>1505723</v>
      </c>
      <c r="Y29" s="60">
        <v>116.98</v>
      </c>
      <c r="Z29" s="61">
        <v>2574316</v>
      </c>
    </row>
    <row r="30" spans="1:26" ht="13.5">
      <c r="A30" s="57" t="s">
        <v>48</v>
      </c>
      <c r="B30" s="18">
        <v>15521104</v>
      </c>
      <c r="C30" s="18">
        <v>0</v>
      </c>
      <c r="D30" s="58">
        <v>0</v>
      </c>
      <c r="E30" s="59">
        <v>0</v>
      </c>
      <c r="F30" s="59">
        <v>0</v>
      </c>
      <c r="G30" s="59">
        <v>368055</v>
      </c>
      <c r="H30" s="59">
        <v>1772073</v>
      </c>
      <c r="I30" s="59">
        <v>2140128</v>
      </c>
      <c r="J30" s="59">
        <v>575325</v>
      </c>
      <c r="K30" s="59">
        <v>3880627</v>
      </c>
      <c r="L30" s="59">
        <v>4417792</v>
      </c>
      <c r="M30" s="59">
        <v>8873744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11013872</v>
      </c>
      <c r="W30" s="59">
        <v>0</v>
      </c>
      <c r="X30" s="59">
        <v>11013872</v>
      </c>
      <c r="Y30" s="60">
        <v>0</v>
      </c>
      <c r="Z30" s="61">
        <v>0</v>
      </c>
    </row>
    <row r="31" spans="1:26" ht="13.5">
      <c r="A31" s="57" t="s">
        <v>49</v>
      </c>
      <c r="B31" s="18">
        <v>31885265</v>
      </c>
      <c r="C31" s="18">
        <v>0</v>
      </c>
      <c r="D31" s="58">
        <v>81829997</v>
      </c>
      <c r="E31" s="59">
        <v>81829997</v>
      </c>
      <c r="F31" s="59">
        <v>0</v>
      </c>
      <c r="G31" s="59">
        <v>1830616</v>
      </c>
      <c r="H31" s="59">
        <v>1292331</v>
      </c>
      <c r="I31" s="59">
        <v>3122947</v>
      </c>
      <c r="J31" s="59">
        <v>1316669</v>
      </c>
      <c r="K31" s="59">
        <v>2048735</v>
      </c>
      <c r="L31" s="59">
        <v>3601935</v>
      </c>
      <c r="M31" s="59">
        <v>6967339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10090286</v>
      </c>
      <c r="W31" s="59">
        <v>40914999</v>
      </c>
      <c r="X31" s="59">
        <v>-30824713</v>
      </c>
      <c r="Y31" s="60">
        <v>-75.34</v>
      </c>
      <c r="Z31" s="61">
        <v>81829997</v>
      </c>
    </row>
    <row r="32" spans="1:26" ht="13.5">
      <c r="A32" s="69" t="s">
        <v>50</v>
      </c>
      <c r="B32" s="21">
        <f>SUM(B28:B31)</f>
        <v>74635289</v>
      </c>
      <c r="C32" s="21">
        <f>SUM(C28:C31)</f>
        <v>0</v>
      </c>
      <c r="D32" s="98">
        <f aca="true" t="shared" si="5" ref="D32:Z32">SUM(D28:D31)</f>
        <v>126144997</v>
      </c>
      <c r="E32" s="99">
        <f t="shared" si="5"/>
        <v>126144997</v>
      </c>
      <c r="F32" s="99">
        <f t="shared" si="5"/>
        <v>0</v>
      </c>
      <c r="G32" s="99">
        <f t="shared" si="5"/>
        <v>2198671</v>
      </c>
      <c r="H32" s="99">
        <f t="shared" si="5"/>
        <v>6549579</v>
      </c>
      <c r="I32" s="99">
        <f t="shared" si="5"/>
        <v>8748250</v>
      </c>
      <c r="J32" s="99">
        <f t="shared" si="5"/>
        <v>6130979</v>
      </c>
      <c r="K32" s="99">
        <f t="shared" si="5"/>
        <v>9014417</v>
      </c>
      <c r="L32" s="99">
        <f t="shared" si="5"/>
        <v>15551602</v>
      </c>
      <c r="M32" s="99">
        <f t="shared" si="5"/>
        <v>30696998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39445248</v>
      </c>
      <c r="W32" s="99">
        <f t="shared" si="5"/>
        <v>63072499</v>
      </c>
      <c r="X32" s="99">
        <f t="shared" si="5"/>
        <v>-23627251</v>
      </c>
      <c r="Y32" s="100">
        <f>+IF(W32&lt;&gt;0,(X32/W32)*100,0)</f>
        <v>-37.46046434595845</v>
      </c>
      <c r="Z32" s="101">
        <f t="shared" si="5"/>
        <v>126144997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824647651</v>
      </c>
      <c r="C35" s="18">
        <v>0</v>
      </c>
      <c r="D35" s="58">
        <v>816300000</v>
      </c>
      <c r="E35" s="59">
        <v>816300000</v>
      </c>
      <c r="F35" s="59">
        <v>112793465</v>
      </c>
      <c r="G35" s="59">
        <v>75460693</v>
      </c>
      <c r="H35" s="59">
        <v>50736012</v>
      </c>
      <c r="I35" s="59">
        <v>50736012</v>
      </c>
      <c r="J35" s="59">
        <v>-77383555</v>
      </c>
      <c r="K35" s="59">
        <v>-12349400</v>
      </c>
      <c r="L35" s="59">
        <v>-26384962</v>
      </c>
      <c r="M35" s="59">
        <v>-26384962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-26384962</v>
      </c>
      <c r="W35" s="59">
        <v>408150000</v>
      </c>
      <c r="X35" s="59">
        <v>-434534962</v>
      </c>
      <c r="Y35" s="60">
        <v>-106.46</v>
      </c>
      <c r="Z35" s="61">
        <v>816300000</v>
      </c>
    </row>
    <row r="36" spans="1:26" ht="13.5">
      <c r="A36" s="57" t="s">
        <v>53</v>
      </c>
      <c r="B36" s="18">
        <v>3170160961</v>
      </c>
      <c r="C36" s="18">
        <v>0</v>
      </c>
      <c r="D36" s="58">
        <v>2881998101</v>
      </c>
      <c r="E36" s="59">
        <v>2881998101</v>
      </c>
      <c r="F36" s="59">
        <v>34116853</v>
      </c>
      <c r="G36" s="59">
        <v>-120809508</v>
      </c>
      <c r="H36" s="59">
        <v>-40715890</v>
      </c>
      <c r="I36" s="59">
        <v>-40715890</v>
      </c>
      <c r="J36" s="59">
        <v>25594023</v>
      </c>
      <c r="K36" s="59">
        <v>46764362</v>
      </c>
      <c r="L36" s="59">
        <v>7665375</v>
      </c>
      <c r="M36" s="59">
        <v>7665375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7665375</v>
      </c>
      <c r="W36" s="59">
        <v>1440999051</v>
      </c>
      <c r="X36" s="59">
        <v>-1433333676</v>
      </c>
      <c r="Y36" s="60">
        <v>-99.47</v>
      </c>
      <c r="Z36" s="61">
        <v>2881998101</v>
      </c>
    </row>
    <row r="37" spans="1:26" ht="13.5">
      <c r="A37" s="57" t="s">
        <v>54</v>
      </c>
      <c r="B37" s="18">
        <v>148991053</v>
      </c>
      <c r="C37" s="18">
        <v>0</v>
      </c>
      <c r="D37" s="58">
        <v>233601411</v>
      </c>
      <c r="E37" s="59">
        <v>233601411</v>
      </c>
      <c r="F37" s="59">
        <v>-11105615</v>
      </c>
      <c r="G37" s="59">
        <v>32912450</v>
      </c>
      <c r="H37" s="59">
        <v>-1278764</v>
      </c>
      <c r="I37" s="59">
        <v>-1278764</v>
      </c>
      <c r="J37" s="59">
        <v>-13887198</v>
      </c>
      <c r="K37" s="59">
        <v>1307697</v>
      </c>
      <c r="L37" s="59">
        <v>-1335563</v>
      </c>
      <c r="M37" s="59">
        <v>-1335563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-1335563</v>
      </c>
      <c r="W37" s="59">
        <v>116800706</v>
      </c>
      <c r="X37" s="59">
        <v>-118136269</v>
      </c>
      <c r="Y37" s="60">
        <v>-101.14</v>
      </c>
      <c r="Z37" s="61">
        <v>233601411</v>
      </c>
    </row>
    <row r="38" spans="1:26" ht="13.5">
      <c r="A38" s="57" t="s">
        <v>55</v>
      </c>
      <c r="B38" s="18">
        <v>231195014</v>
      </c>
      <c r="C38" s="18">
        <v>0</v>
      </c>
      <c r="D38" s="58">
        <v>175000000</v>
      </c>
      <c r="E38" s="59">
        <v>175000000</v>
      </c>
      <c r="F38" s="59">
        <v>4563427</v>
      </c>
      <c r="G38" s="59">
        <v>2644990</v>
      </c>
      <c r="H38" s="59">
        <v>-2034738</v>
      </c>
      <c r="I38" s="59">
        <v>-2034738</v>
      </c>
      <c r="J38" s="59">
        <v>-500000</v>
      </c>
      <c r="K38" s="59">
        <v>-389967</v>
      </c>
      <c r="L38" s="59">
        <v>-2638034</v>
      </c>
      <c r="M38" s="59">
        <v>-2638034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-2638034</v>
      </c>
      <c r="W38" s="59">
        <v>87500000</v>
      </c>
      <c r="X38" s="59">
        <v>-90138034</v>
      </c>
      <c r="Y38" s="60">
        <v>-103.01</v>
      </c>
      <c r="Z38" s="61">
        <v>175000000</v>
      </c>
    </row>
    <row r="39" spans="1:26" ht="13.5">
      <c r="A39" s="57" t="s">
        <v>56</v>
      </c>
      <c r="B39" s="18">
        <v>3614622545</v>
      </c>
      <c r="C39" s="18">
        <v>0</v>
      </c>
      <c r="D39" s="58">
        <v>3289696690</v>
      </c>
      <c r="E39" s="59">
        <v>3289696690</v>
      </c>
      <c r="F39" s="59">
        <v>153452506</v>
      </c>
      <c r="G39" s="59">
        <v>-80906255</v>
      </c>
      <c r="H39" s="59">
        <v>13333624</v>
      </c>
      <c r="I39" s="59">
        <v>13333624</v>
      </c>
      <c r="J39" s="59">
        <v>-37402334</v>
      </c>
      <c r="K39" s="59">
        <v>33497232</v>
      </c>
      <c r="L39" s="59">
        <v>-14745990</v>
      </c>
      <c r="M39" s="59">
        <v>-14745990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-14745990</v>
      </c>
      <c r="W39" s="59">
        <v>1644848345</v>
      </c>
      <c r="X39" s="59">
        <v>-1659594335</v>
      </c>
      <c r="Y39" s="60">
        <v>-100.9</v>
      </c>
      <c r="Z39" s="61">
        <v>3289696690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179663655</v>
      </c>
      <c r="C42" s="18">
        <v>0</v>
      </c>
      <c r="D42" s="58">
        <v>39789980</v>
      </c>
      <c r="E42" s="59">
        <v>39789980</v>
      </c>
      <c r="F42" s="59">
        <v>41259295</v>
      </c>
      <c r="G42" s="59">
        <v>3300145</v>
      </c>
      <c r="H42" s="59">
        <v>13332721</v>
      </c>
      <c r="I42" s="59">
        <v>57892161</v>
      </c>
      <c r="J42" s="59">
        <v>-37403238</v>
      </c>
      <c r="K42" s="59">
        <v>34185614</v>
      </c>
      <c r="L42" s="59">
        <v>-15436176</v>
      </c>
      <c r="M42" s="59">
        <v>-18653800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39238361</v>
      </c>
      <c r="W42" s="59">
        <v>76497553</v>
      </c>
      <c r="X42" s="59">
        <v>-37259192</v>
      </c>
      <c r="Y42" s="60">
        <v>-48.71</v>
      </c>
      <c r="Z42" s="61">
        <v>39789980</v>
      </c>
    </row>
    <row r="43" spans="1:26" ht="13.5">
      <c r="A43" s="57" t="s">
        <v>59</v>
      </c>
      <c r="B43" s="18">
        <v>-78026685</v>
      </c>
      <c r="C43" s="18">
        <v>0</v>
      </c>
      <c r="D43" s="58">
        <v>-125969997</v>
      </c>
      <c r="E43" s="59">
        <v>-125969997</v>
      </c>
      <c r="F43" s="59">
        <v>-1018957</v>
      </c>
      <c r="G43" s="59">
        <v>2125874</v>
      </c>
      <c r="H43" s="59">
        <v>-7698384</v>
      </c>
      <c r="I43" s="59">
        <v>-6591467</v>
      </c>
      <c r="J43" s="59">
        <v>-7179430</v>
      </c>
      <c r="K43" s="59">
        <v>-12491353</v>
      </c>
      <c r="L43" s="59">
        <v>-17090274</v>
      </c>
      <c r="M43" s="59">
        <v>-36761057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-43352524</v>
      </c>
      <c r="W43" s="59">
        <v>-60317747</v>
      </c>
      <c r="X43" s="59">
        <v>16965223</v>
      </c>
      <c r="Y43" s="60">
        <v>-28.13</v>
      </c>
      <c r="Z43" s="61">
        <v>-125969997</v>
      </c>
    </row>
    <row r="44" spans="1:26" ht="13.5">
      <c r="A44" s="57" t="s">
        <v>60</v>
      </c>
      <c r="B44" s="18">
        <v>-4806449</v>
      </c>
      <c r="C44" s="18">
        <v>0</v>
      </c>
      <c r="D44" s="58">
        <v>10400000</v>
      </c>
      <c r="E44" s="59">
        <v>10400000</v>
      </c>
      <c r="F44" s="59">
        <v>-566575</v>
      </c>
      <c r="G44" s="59">
        <v>930798</v>
      </c>
      <c r="H44" s="59">
        <v>-1231386</v>
      </c>
      <c r="I44" s="59">
        <v>-867163</v>
      </c>
      <c r="J44" s="59">
        <v>-764173</v>
      </c>
      <c r="K44" s="59">
        <v>-457296</v>
      </c>
      <c r="L44" s="59">
        <v>-624706</v>
      </c>
      <c r="M44" s="59">
        <v>-1846175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-2713338</v>
      </c>
      <c r="W44" s="59">
        <v>5220000</v>
      </c>
      <c r="X44" s="59">
        <v>-7933338</v>
      </c>
      <c r="Y44" s="60">
        <v>-151.98</v>
      </c>
      <c r="Z44" s="61">
        <v>10400000</v>
      </c>
    </row>
    <row r="45" spans="1:26" ht="13.5">
      <c r="A45" s="69" t="s">
        <v>61</v>
      </c>
      <c r="B45" s="21">
        <v>315882454</v>
      </c>
      <c r="C45" s="21">
        <v>0</v>
      </c>
      <c r="D45" s="98">
        <v>131779983</v>
      </c>
      <c r="E45" s="99">
        <v>131779983</v>
      </c>
      <c r="F45" s="99">
        <v>237859639</v>
      </c>
      <c r="G45" s="99">
        <v>244216456</v>
      </c>
      <c r="H45" s="99">
        <v>248619407</v>
      </c>
      <c r="I45" s="99">
        <v>248619407</v>
      </c>
      <c r="J45" s="99">
        <v>203272566</v>
      </c>
      <c r="K45" s="99">
        <v>224509531</v>
      </c>
      <c r="L45" s="99">
        <v>191358375</v>
      </c>
      <c r="M45" s="99">
        <v>191358375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191358375</v>
      </c>
      <c r="W45" s="99">
        <v>228959806</v>
      </c>
      <c r="X45" s="99">
        <v>-37601431</v>
      </c>
      <c r="Y45" s="100">
        <v>-16.42</v>
      </c>
      <c r="Z45" s="101">
        <v>131779983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57937800</v>
      </c>
      <c r="C49" s="51">
        <v>0</v>
      </c>
      <c r="D49" s="128">
        <v>6206675</v>
      </c>
      <c r="E49" s="53">
        <v>5644295</v>
      </c>
      <c r="F49" s="53">
        <v>0</v>
      </c>
      <c r="G49" s="53">
        <v>0</v>
      </c>
      <c r="H49" s="53">
        <v>0</v>
      </c>
      <c r="I49" s="53">
        <v>4936305</v>
      </c>
      <c r="J49" s="53">
        <v>0</v>
      </c>
      <c r="K49" s="53">
        <v>0</v>
      </c>
      <c r="L49" s="53">
        <v>0</v>
      </c>
      <c r="M49" s="53">
        <v>3808446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111153966</v>
      </c>
      <c r="W49" s="53">
        <v>0</v>
      </c>
      <c r="X49" s="53">
        <v>0</v>
      </c>
      <c r="Y49" s="53">
        <v>189687487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8177363</v>
      </c>
      <c r="C51" s="51">
        <v>0</v>
      </c>
      <c r="D51" s="128">
        <v>50993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5659</v>
      </c>
      <c r="W51" s="53">
        <v>102233</v>
      </c>
      <c r="X51" s="53">
        <v>72616</v>
      </c>
      <c r="Y51" s="53">
        <v>8408864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101.51132946316723</v>
      </c>
      <c r="C58" s="5">
        <f>IF(C67=0,0,+(C76/C67)*100)</f>
        <v>0</v>
      </c>
      <c r="D58" s="6">
        <f aca="true" t="shared" si="6" ref="D58:Z58">IF(D67=0,0,+(D76/D67)*100)</f>
        <v>101.14357234179859</v>
      </c>
      <c r="E58" s="7">
        <f t="shared" si="6"/>
        <v>101.14357234179859</v>
      </c>
      <c r="F58" s="7">
        <f t="shared" si="6"/>
        <v>101.45019698207025</v>
      </c>
      <c r="G58" s="7">
        <f t="shared" si="6"/>
        <v>101.44945805464987</v>
      </c>
      <c r="H58" s="7">
        <f t="shared" si="6"/>
        <v>101.52466856717777</v>
      </c>
      <c r="I58" s="7">
        <f t="shared" si="6"/>
        <v>101.47475731357392</v>
      </c>
      <c r="J58" s="7">
        <f t="shared" si="6"/>
        <v>104.82553119203853</v>
      </c>
      <c r="K58" s="7">
        <f t="shared" si="6"/>
        <v>102.02723610347981</v>
      </c>
      <c r="L58" s="7">
        <f t="shared" si="6"/>
        <v>101.55517078816918</v>
      </c>
      <c r="M58" s="7">
        <f t="shared" si="6"/>
        <v>102.28932095736288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101.79426688626998</v>
      </c>
      <c r="W58" s="7">
        <f t="shared" si="6"/>
        <v>105.32172464593607</v>
      </c>
      <c r="X58" s="7">
        <f t="shared" si="6"/>
        <v>0</v>
      </c>
      <c r="Y58" s="7">
        <f t="shared" si="6"/>
        <v>0</v>
      </c>
      <c r="Z58" s="8">
        <f t="shared" si="6"/>
        <v>101.14357234179859</v>
      </c>
    </row>
    <row r="59" spans="1:26" ht="13.5">
      <c r="A59" s="36" t="s">
        <v>31</v>
      </c>
      <c r="B59" s="9">
        <f aca="true" t="shared" si="7" ref="B59:Z66">IF(B68=0,0,+(B77/B68)*100)</f>
        <v>98.02323062820881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99.65154756020375</v>
      </c>
      <c r="G59" s="10">
        <f t="shared" si="7"/>
        <v>99.6453479457272</v>
      </c>
      <c r="H59" s="10">
        <f t="shared" si="7"/>
        <v>99.6442995363337</v>
      </c>
      <c r="I59" s="10">
        <f t="shared" si="7"/>
        <v>99.64705910872003</v>
      </c>
      <c r="J59" s="10">
        <f t="shared" si="7"/>
        <v>99.62760907563707</v>
      </c>
      <c r="K59" s="10">
        <f t="shared" si="7"/>
        <v>99.66939344892415</v>
      </c>
      <c r="L59" s="10">
        <f t="shared" si="7"/>
        <v>99.59148959932259</v>
      </c>
      <c r="M59" s="10">
        <f t="shared" si="7"/>
        <v>99.62951501494629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99.63824894739702</v>
      </c>
      <c r="W59" s="10">
        <f t="shared" si="7"/>
        <v>99.999996290354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100.21092720929651</v>
      </c>
      <c r="C60" s="12">
        <f t="shared" si="7"/>
        <v>0</v>
      </c>
      <c r="D60" s="3">
        <f t="shared" si="7"/>
        <v>99.44239808193333</v>
      </c>
      <c r="E60" s="13">
        <f t="shared" si="7"/>
        <v>99.44239808193333</v>
      </c>
      <c r="F60" s="13">
        <f t="shared" si="7"/>
        <v>100.04628244403177</v>
      </c>
      <c r="G60" s="13">
        <f t="shared" si="7"/>
        <v>99.98916478832906</v>
      </c>
      <c r="H60" s="13">
        <f t="shared" si="7"/>
        <v>100.02074121718236</v>
      </c>
      <c r="I60" s="13">
        <f t="shared" si="7"/>
        <v>100.01861746599292</v>
      </c>
      <c r="J60" s="13">
        <f t="shared" si="7"/>
        <v>100.63801247947359</v>
      </c>
      <c r="K60" s="13">
        <f t="shared" si="7"/>
        <v>100.0513509352228</v>
      </c>
      <c r="L60" s="13">
        <f t="shared" si="7"/>
        <v>100.09659699896405</v>
      </c>
      <c r="M60" s="13">
        <f t="shared" si="7"/>
        <v>100.14427022583708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100.06558042537203</v>
      </c>
      <c r="W60" s="13">
        <f t="shared" si="7"/>
        <v>104.27187659361475</v>
      </c>
      <c r="X60" s="13">
        <f t="shared" si="7"/>
        <v>0</v>
      </c>
      <c r="Y60" s="13">
        <f t="shared" si="7"/>
        <v>0</v>
      </c>
      <c r="Z60" s="14">
        <f t="shared" si="7"/>
        <v>99.44239808193333</v>
      </c>
    </row>
    <row r="61" spans="1:26" ht="13.5">
      <c r="A61" s="38" t="s">
        <v>102</v>
      </c>
      <c r="B61" s="12">
        <f t="shared" si="7"/>
        <v>100.8183592024834</v>
      </c>
      <c r="C61" s="12">
        <f t="shared" si="7"/>
        <v>0</v>
      </c>
      <c r="D61" s="3">
        <f t="shared" si="7"/>
        <v>99.28272039451419</v>
      </c>
      <c r="E61" s="13">
        <f t="shared" si="7"/>
        <v>99.28272039451419</v>
      </c>
      <c r="F61" s="13">
        <f t="shared" si="7"/>
        <v>100.1361631910627</v>
      </c>
      <c r="G61" s="13">
        <f t="shared" si="7"/>
        <v>100.15764980685633</v>
      </c>
      <c r="H61" s="13">
        <f t="shared" si="7"/>
        <v>100.16185276661713</v>
      </c>
      <c r="I61" s="13">
        <f t="shared" si="7"/>
        <v>100.15185106731552</v>
      </c>
      <c r="J61" s="13">
        <f t="shared" si="7"/>
        <v>101.54649166921357</v>
      </c>
      <c r="K61" s="13">
        <f t="shared" si="7"/>
        <v>100.26249376304295</v>
      </c>
      <c r="L61" s="13">
        <f t="shared" si="7"/>
        <v>100.14756572670804</v>
      </c>
      <c r="M61" s="13">
        <f t="shared" si="7"/>
        <v>100.31105673529896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100.20618064086015</v>
      </c>
      <c r="W61" s="13">
        <f t="shared" si="7"/>
        <v>103.99999912220679</v>
      </c>
      <c r="X61" s="13">
        <f t="shared" si="7"/>
        <v>0</v>
      </c>
      <c r="Y61" s="13">
        <f t="shared" si="7"/>
        <v>0</v>
      </c>
      <c r="Z61" s="14">
        <f t="shared" si="7"/>
        <v>99.28272039451419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99.03631229823114</v>
      </c>
      <c r="G62" s="13">
        <f t="shared" si="7"/>
        <v>98.89951091584228</v>
      </c>
      <c r="H62" s="13">
        <f t="shared" si="7"/>
        <v>98.79919713230012</v>
      </c>
      <c r="I62" s="13">
        <f t="shared" si="7"/>
        <v>98.90983914921247</v>
      </c>
      <c r="J62" s="13">
        <f t="shared" si="7"/>
        <v>101.96437247101112</v>
      </c>
      <c r="K62" s="13">
        <f t="shared" si="7"/>
        <v>99.0141896555883</v>
      </c>
      <c r="L62" s="13">
        <f t="shared" si="7"/>
        <v>100.03953372449139</v>
      </c>
      <c r="M62" s="13">
        <f t="shared" si="7"/>
        <v>99.8174167817236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99.32143834167607</v>
      </c>
      <c r="W62" s="13">
        <f t="shared" si="7"/>
        <v>109.99999278621482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104</v>
      </c>
      <c r="B63" s="12">
        <f t="shared" si="7"/>
        <v>105.28661506549398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99.69380908711311</v>
      </c>
      <c r="G63" s="13">
        <f t="shared" si="7"/>
        <v>98.91411961215026</v>
      </c>
      <c r="H63" s="13">
        <f t="shared" si="7"/>
        <v>99.39071145306148</v>
      </c>
      <c r="I63" s="13">
        <f t="shared" si="7"/>
        <v>99.32326230227969</v>
      </c>
      <c r="J63" s="13">
        <f t="shared" si="7"/>
        <v>98.73832006400048</v>
      </c>
      <c r="K63" s="13">
        <f t="shared" si="7"/>
        <v>99.40475003150179</v>
      </c>
      <c r="L63" s="13">
        <f t="shared" si="7"/>
        <v>99.93083364037435</v>
      </c>
      <c r="M63" s="13">
        <f t="shared" si="7"/>
        <v>99.37394256988551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99.3489971504426</v>
      </c>
      <c r="W63" s="13">
        <f t="shared" si="7"/>
        <v>99.9996589798634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105</v>
      </c>
      <c r="B64" s="12">
        <f t="shared" si="7"/>
        <v>84.57395644244883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101.43574393429601</v>
      </c>
      <c r="G64" s="13">
        <f t="shared" si="7"/>
        <v>102.18685806810217</v>
      </c>
      <c r="H64" s="13">
        <f t="shared" si="7"/>
        <v>101.5180549168295</v>
      </c>
      <c r="I64" s="13">
        <f t="shared" si="7"/>
        <v>101.71336235659554</v>
      </c>
      <c r="J64" s="13">
        <f t="shared" si="7"/>
        <v>99.99995982872576</v>
      </c>
      <c r="K64" s="13">
        <f t="shared" si="7"/>
        <v>101.74222568064609</v>
      </c>
      <c r="L64" s="13">
        <f t="shared" si="7"/>
        <v>99.99995997933333</v>
      </c>
      <c r="M64" s="13">
        <f t="shared" si="7"/>
        <v>100.57977396252578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101.14578550353161</v>
      </c>
      <c r="W64" s="13">
        <f t="shared" si="7"/>
        <v>99.99942085269512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759013589</v>
      </c>
      <c r="C67" s="23"/>
      <c r="D67" s="24">
        <v>799520998</v>
      </c>
      <c r="E67" s="25">
        <v>799520998</v>
      </c>
      <c r="F67" s="25">
        <v>76577528</v>
      </c>
      <c r="G67" s="25">
        <v>77337595</v>
      </c>
      <c r="H67" s="25">
        <v>76883529</v>
      </c>
      <c r="I67" s="25">
        <v>230798652</v>
      </c>
      <c r="J67" s="25">
        <v>24324348</v>
      </c>
      <c r="K67" s="25">
        <v>63144495</v>
      </c>
      <c r="L67" s="25">
        <v>61489388</v>
      </c>
      <c r="M67" s="25">
        <v>148958231</v>
      </c>
      <c r="N67" s="25"/>
      <c r="O67" s="25"/>
      <c r="P67" s="25"/>
      <c r="Q67" s="25"/>
      <c r="R67" s="25"/>
      <c r="S67" s="25"/>
      <c r="T67" s="25"/>
      <c r="U67" s="25"/>
      <c r="V67" s="25">
        <v>379756883</v>
      </c>
      <c r="W67" s="25">
        <v>399760499</v>
      </c>
      <c r="X67" s="25"/>
      <c r="Y67" s="24"/>
      <c r="Z67" s="26">
        <v>799520998</v>
      </c>
    </row>
    <row r="68" spans="1:26" ht="13.5" hidden="1">
      <c r="A68" s="36" t="s">
        <v>31</v>
      </c>
      <c r="B68" s="18">
        <v>100610624</v>
      </c>
      <c r="C68" s="18"/>
      <c r="D68" s="19">
        <v>107827000</v>
      </c>
      <c r="E68" s="20">
        <v>107827000</v>
      </c>
      <c r="F68" s="20">
        <v>9059486</v>
      </c>
      <c r="G68" s="20">
        <v>9032515</v>
      </c>
      <c r="H68" s="20">
        <v>9134371</v>
      </c>
      <c r="I68" s="20">
        <v>27226372</v>
      </c>
      <c r="J68" s="20">
        <v>9116495</v>
      </c>
      <c r="K68" s="20">
        <v>9178584</v>
      </c>
      <c r="L68" s="20">
        <v>9168922</v>
      </c>
      <c r="M68" s="20">
        <v>27464001</v>
      </c>
      <c r="N68" s="20"/>
      <c r="O68" s="20"/>
      <c r="P68" s="20"/>
      <c r="Q68" s="20"/>
      <c r="R68" s="20"/>
      <c r="S68" s="20"/>
      <c r="T68" s="20"/>
      <c r="U68" s="20"/>
      <c r="V68" s="20">
        <v>54690373</v>
      </c>
      <c r="W68" s="20">
        <v>53913500</v>
      </c>
      <c r="X68" s="20"/>
      <c r="Y68" s="19"/>
      <c r="Z68" s="22">
        <v>107827000</v>
      </c>
    </row>
    <row r="69" spans="1:26" ht="13.5" hidden="1">
      <c r="A69" s="37" t="s">
        <v>32</v>
      </c>
      <c r="B69" s="18">
        <v>658402965</v>
      </c>
      <c r="C69" s="18"/>
      <c r="D69" s="19">
        <v>691693998</v>
      </c>
      <c r="E69" s="20">
        <v>691693998</v>
      </c>
      <c r="F69" s="20">
        <v>67518042</v>
      </c>
      <c r="G69" s="20">
        <v>68305080</v>
      </c>
      <c r="H69" s="20">
        <v>67749158</v>
      </c>
      <c r="I69" s="20">
        <v>203572280</v>
      </c>
      <c r="J69" s="20">
        <v>15207853</v>
      </c>
      <c r="K69" s="20">
        <v>53965911</v>
      </c>
      <c r="L69" s="20">
        <v>52320466</v>
      </c>
      <c r="M69" s="20">
        <v>121494230</v>
      </c>
      <c r="N69" s="20"/>
      <c r="O69" s="20"/>
      <c r="P69" s="20"/>
      <c r="Q69" s="20"/>
      <c r="R69" s="20"/>
      <c r="S69" s="20"/>
      <c r="T69" s="20"/>
      <c r="U69" s="20"/>
      <c r="V69" s="20">
        <v>325066510</v>
      </c>
      <c r="W69" s="20">
        <v>345846999</v>
      </c>
      <c r="X69" s="20"/>
      <c r="Y69" s="19"/>
      <c r="Z69" s="22">
        <v>691693998</v>
      </c>
    </row>
    <row r="70" spans="1:26" ht="13.5" hidden="1">
      <c r="A70" s="38" t="s">
        <v>102</v>
      </c>
      <c r="B70" s="18">
        <v>505227654</v>
      </c>
      <c r="C70" s="18"/>
      <c r="D70" s="19">
        <v>537712068</v>
      </c>
      <c r="E70" s="20">
        <v>537712068</v>
      </c>
      <c r="F70" s="20">
        <v>54813639</v>
      </c>
      <c r="G70" s="20">
        <v>54375582</v>
      </c>
      <c r="H70" s="20">
        <v>54450722</v>
      </c>
      <c r="I70" s="20">
        <v>163639943</v>
      </c>
      <c r="J70" s="20">
        <v>6691145</v>
      </c>
      <c r="K70" s="20">
        <v>39145692</v>
      </c>
      <c r="L70" s="20">
        <v>38934515</v>
      </c>
      <c r="M70" s="20">
        <v>84771352</v>
      </c>
      <c r="N70" s="20"/>
      <c r="O70" s="20"/>
      <c r="P70" s="20"/>
      <c r="Q70" s="20"/>
      <c r="R70" s="20"/>
      <c r="S70" s="20"/>
      <c r="T70" s="20"/>
      <c r="U70" s="20"/>
      <c r="V70" s="20">
        <v>248411295</v>
      </c>
      <c r="W70" s="20">
        <v>268856034</v>
      </c>
      <c r="X70" s="20"/>
      <c r="Y70" s="19"/>
      <c r="Z70" s="22">
        <v>537712068</v>
      </c>
    </row>
    <row r="71" spans="1:26" ht="13.5" hidden="1">
      <c r="A71" s="38" t="s">
        <v>103</v>
      </c>
      <c r="B71" s="18">
        <v>77746950</v>
      </c>
      <c r="C71" s="18"/>
      <c r="D71" s="19">
        <v>80401618</v>
      </c>
      <c r="E71" s="20">
        <v>80401618</v>
      </c>
      <c r="F71" s="20">
        <v>6641882</v>
      </c>
      <c r="G71" s="20">
        <v>7540829</v>
      </c>
      <c r="H71" s="20">
        <v>6888308</v>
      </c>
      <c r="I71" s="20">
        <v>21071019</v>
      </c>
      <c r="J71" s="20">
        <v>2354696</v>
      </c>
      <c r="K71" s="20">
        <v>8208374</v>
      </c>
      <c r="L71" s="20">
        <v>6923203</v>
      </c>
      <c r="M71" s="20">
        <v>17486273</v>
      </c>
      <c r="N71" s="20"/>
      <c r="O71" s="20"/>
      <c r="P71" s="20"/>
      <c r="Q71" s="20"/>
      <c r="R71" s="20"/>
      <c r="S71" s="20"/>
      <c r="T71" s="20"/>
      <c r="U71" s="20"/>
      <c r="V71" s="20">
        <v>38557292</v>
      </c>
      <c r="W71" s="20">
        <v>40200809</v>
      </c>
      <c r="X71" s="20"/>
      <c r="Y71" s="19"/>
      <c r="Z71" s="22">
        <v>80401618</v>
      </c>
    </row>
    <row r="72" spans="1:26" ht="13.5" hidden="1">
      <c r="A72" s="38" t="s">
        <v>104</v>
      </c>
      <c r="B72" s="18">
        <v>43297724</v>
      </c>
      <c r="C72" s="18"/>
      <c r="D72" s="19">
        <v>44572148</v>
      </c>
      <c r="E72" s="20">
        <v>44572148</v>
      </c>
      <c r="F72" s="20">
        <v>3575547</v>
      </c>
      <c r="G72" s="20">
        <v>3883669</v>
      </c>
      <c r="H72" s="20">
        <v>3915058</v>
      </c>
      <c r="I72" s="20">
        <v>11374274</v>
      </c>
      <c r="J72" s="20">
        <v>3666223</v>
      </c>
      <c r="K72" s="20">
        <v>4110878</v>
      </c>
      <c r="L72" s="20">
        <v>3957126</v>
      </c>
      <c r="M72" s="20">
        <v>11734227</v>
      </c>
      <c r="N72" s="20"/>
      <c r="O72" s="20"/>
      <c r="P72" s="20"/>
      <c r="Q72" s="20"/>
      <c r="R72" s="20"/>
      <c r="S72" s="20"/>
      <c r="T72" s="20"/>
      <c r="U72" s="20"/>
      <c r="V72" s="20">
        <v>23108501</v>
      </c>
      <c r="W72" s="20">
        <v>22286074</v>
      </c>
      <c r="X72" s="20"/>
      <c r="Y72" s="19"/>
      <c r="Z72" s="22">
        <v>44572148</v>
      </c>
    </row>
    <row r="73" spans="1:26" ht="13.5" hidden="1">
      <c r="A73" s="38" t="s">
        <v>105</v>
      </c>
      <c r="B73" s="18">
        <v>32038027</v>
      </c>
      <c r="C73" s="18"/>
      <c r="D73" s="19">
        <v>29008164</v>
      </c>
      <c r="E73" s="20">
        <v>29008164</v>
      </c>
      <c r="F73" s="20">
        <v>2482894</v>
      </c>
      <c r="G73" s="20">
        <v>2482740</v>
      </c>
      <c r="H73" s="20">
        <v>2489765</v>
      </c>
      <c r="I73" s="20">
        <v>7455399</v>
      </c>
      <c r="J73" s="20">
        <v>2489341</v>
      </c>
      <c r="K73" s="20">
        <v>2487967</v>
      </c>
      <c r="L73" s="20">
        <v>2498709</v>
      </c>
      <c r="M73" s="20">
        <v>7476017</v>
      </c>
      <c r="N73" s="20"/>
      <c r="O73" s="20"/>
      <c r="P73" s="20"/>
      <c r="Q73" s="20"/>
      <c r="R73" s="20"/>
      <c r="S73" s="20"/>
      <c r="T73" s="20"/>
      <c r="U73" s="20"/>
      <c r="V73" s="20">
        <v>14931416</v>
      </c>
      <c r="W73" s="20">
        <v>14504082</v>
      </c>
      <c r="X73" s="20"/>
      <c r="Y73" s="19"/>
      <c r="Z73" s="22">
        <v>29008164</v>
      </c>
    </row>
    <row r="74" spans="1:26" ht="13.5" hidden="1">
      <c r="A74" s="38" t="s">
        <v>106</v>
      </c>
      <c r="B74" s="18">
        <v>92610</v>
      </c>
      <c r="C74" s="18"/>
      <c r="D74" s="19"/>
      <c r="E74" s="20"/>
      <c r="F74" s="20">
        <v>4080</v>
      </c>
      <c r="G74" s="20">
        <v>22260</v>
      </c>
      <c r="H74" s="20">
        <v>5305</v>
      </c>
      <c r="I74" s="20">
        <v>31645</v>
      </c>
      <c r="J74" s="20">
        <v>6448</v>
      </c>
      <c r="K74" s="20">
        <v>13000</v>
      </c>
      <c r="L74" s="20">
        <v>6913</v>
      </c>
      <c r="M74" s="20">
        <v>26361</v>
      </c>
      <c r="N74" s="20"/>
      <c r="O74" s="20"/>
      <c r="P74" s="20"/>
      <c r="Q74" s="20"/>
      <c r="R74" s="20"/>
      <c r="S74" s="20"/>
      <c r="T74" s="20"/>
      <c r="U74" s="20"/>
      <c r="V74" s="20">
        <v>58006</v>
      </c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109</v>
      </c>
      <c r="B76" s="31">
        <v>770484785</v>
      </c>
      <c r="C76" s="31"/>
      <c r="D76" s="32">
        <v>808664099</v>
      </c>
      <c r="E76" s="33">
        <v>808664099</v>
      </c>
      <c r="F76" s="33">
        <v>77688053</v>
      </c>
      <c r="G76" s="33">
        <v>78458571</v>
      </c>
      <c r="H76" s="33">
        <v>78055748</v>
      </c>
      <c r="I76" s="33">
        <v>234202372</v>
      </c>
      <c r="J76" s="33">
        <v>25498127</v>
      </c>
      <c r="K76" s="33">
        <v>64424583</v>
      </c>
      <c r="L76" s="33">
        <v>62445653</v>
      </c>
      <c r="M76" s="33">
        <v>152368363</v>
      </c>
      <c r="N76" s="33"/>
      <c r="O76" s="33"/>
      <c r="P76" s="33"/>
      <c r="Q76" s="33"/>
      <c r="R76" s="33"/>
      <c r="S76" s="33"/>
      <c r="T76" s="33"/>
      <c r="U76" s="33"/>
      <c r="V76" s="33">
        <v>386570735</v>
      </c>
      <c r="W76" s="33">
        <v>421034652</v>
      </c>
      <c r="X76" s="33"/>
      <c r="Y76" s="32"/>
      <c r="Z76" s="34">
        <v>808664099</v>
      </c>
    </row>
    <row r="77" spans="1:26" ht="13.5" hidden="1">
      <c r="A77" s="36" t="s">
        <v>31</v>
      </c>
      <c r="B77" s="18">
        <v>98621784</v>
      </c>
      <c r="C77" s="18"/>
      <c r="D77" s="19">
        <v>107827000</v>
      </c>
      <c r="E77" s="20">
        <v>107827000</v>
      </c>
      <c r="F77" s="20">
        <v>9027918</v>
      </c>
      <c r="G77" s="20">
        <v>9000481</v>
      </c>
      <c r="H77" s="20">
        <v>9101880</v>
      </c>
      <c r="I77" s="20">
        <v>27130279</v>
      </c>
      <c r="J77" s="20">
        <v>9082546</v>
      </c>
      <c r="K77" s="20">
        <v>9148239</v>
      </c>
      <c r="L77" s="20">
        <v>9131466</v>
      </c>
      <c r="M77" s="20">
        <v>27362251</v>
      </c>
      <c r="N77" s="20"/>
      <c r="O77" s="20"/>
      <c r="P77" s="20"/>
      <c r="Q77" s="20"/>
      <c r="R77" s="20"/>
      <c r="S77" s="20"/>
      <c r="T77" s="20"/>
      <c r="U77" s="20"/>
      <c r="V77" s="20">
        <v>54492530</v>
      </c>
      <c r="W77" s="20">
        <v>53913498</v>
      </c>
      <c r="X77" s="20"/>
      <c r="Y77" s="19"/>
      <c r="Z77" s="22">
        <v>107827000</v>
      </c>
    </row>
    <row r="78" spans="1:26" ht="13.5" hidden="1">
      <c r="A78" s="37" t="s">
        <v>32</v>
      </c>
      <c r="B78" s="18">
        <v>659791716</v>
      </c>
      <c r="C78" s="18"/>
      <c r="D78" s="19">
        <v>687837099</v>
      </c>
      <c r="E78" s="20">
        <v>687837099</v>
      </c>
      <c r="F78" s="20">
        <v>67549291</v>
      </c>
      <c r="G78" s="20">
        <v>68297679</v>
      </c>
      <c r="H78" s="20">
        <v>67763210</v>
      </c>
      <c r="I78" s="20">
        <v>203610180</v>
      </c>
      <c r="J78" s="20">
        <v>15304881</v>
      </c>
      <c r="K78" s="20">
        <v>53993623</v>
      </c>
      <c r="L78" s="20">
        <v>52371006</v>
      </c>
      <c r="M78" s="20">
        <v>121669510</v>
      </c>
      <c r="N78" s="20"/>
      <c r="O78" s="20"/>
      <c r="P78" s="20"/>
      <c r="Q78" s="20"/>
      <c r="R78" s="20"/>
      <c r="S78" s="20"/>
      <c r="T78" s="20"/>
      <c r="U78" s="20"/>
      <c r="V78" s="20">
        <v>325279690</v>
      </c>
      <c r="W78" s="20">
        <v>360621156</v>
      </c>
      <c r="X78" s="20"/>
      <c r="Y78" s="19"/>
      <c r="Z78" s="22">
        <v>687837099</v>
      </c>
    </row>
    <row r="79" spans="1:26" ht="13.5" hidden="1">
      <c r="A79" s="38" t="s">
        <v>102</v>
      </c>
      <c r="B79" s="18">
        <v>509362231</v>
      </c>
      <c r="C79" s="18"/>
      <c r="D79" s="19">
        <v>533855169</v>
      </c>
      <c r="E79" s="20">
        <v>533855169</v>
      </c>
      <c r="F79" s="20">
        <v>54888275</v>
      </c>
      <c r="G79" s="20">
        <v>54461305</v>
      </c>
      <c r="H79" s="20">
        <v>54538852</v>
      </c>
      <c r="I79" s="20">
        <v>163888432</v>
      </c>
      <c r="J79" s="20">
        <v>6794623</v>
      </c>
      <c r="K79" s="20">
        <v>39248447</v>
      </c>
      <c r="L79" s="20">
        <v>38991969</v>
      </c>
      <c r="M79" s="20">
        <v>85035039</v>
      </c>
      <c r="N79" s="20"/>
      <c r="O79" s="20"/>
      <c r="P79" s="20"/>
      <c r="Q79" s="20"/>
      <c r="R79" s="20"/>
      <c r="S79" s="20"/>
      <c r="T79" s="20"/>
      <c r="U79" s="20"/>
      <c r="V79" s="20">
        <v>248923471</v>
      </c>
      <c r="W79" s="20">
        <v>279610273</v>
      </c>
      <c r="X79" s="20"/>
      <c r="Y79" s="19"/>
      <c r="Z79" s="22">
        <v>533855169</v>
      </c>
    </row>
    <row r="80" spans="1:26" ht="13.5" hidden="1">
      <c r="A80" s="38" t="s">
        <v>103</v>
      </c>
      <c r="B80" s="18">
        <v>77746950</v>
      </c>
      <c r="C80" s="18"/>
      <c r="D80" s="19">
        <v>80401618</v>
      </c>
      <c r="E80" s="20">
        <v>80401618</v>
      </c>
      <c r="F80" s="20">
        <v>6577875</v>
      </c>
      <c r="G80" s="20">
        <v>7457843</v>
      </c>
      <c r="H80" s="20">
        <v>6805593</v>
      </c>
      <c r="I80" s="20">
        <v>20841311</v>
      </c>
      <c r="J80" s="20">
        <v>2400951</v>
      </c>
      <c r="K80" s="20">
        <v>8127455</v>
      </c>
      <c r="L80" s="20">
        <v>6925940</v>
      </c>
      <c r="M80" s="20">
        <v>17454346</v>
      </c>
      <c r="N80" s="20"/>
      <c r="O80" s="20"/>
      <c r="P80" s="20"/>
      <c r="Q80" s="20"/>
      <c r="R80" s="20"/>
      <c r="S80" s="20"/>
      <c r="T80" s="20"/>
      <c r="U80" s="20"/>
      <c r="V80" s="20">
        <v>38295657</v>
      </c>
      <c r="W80" s="20">
        <v>44220887</v>
      </c>
      <c r="X80" s="20"/>
      <c r="Y80" s="19"/>
      <c r="Z80" s="22">
        <v>80401618</v>
      </c>
    </row>
    <row r="81" spans="1:26" ht="13.5" hidden="1">
      <c r="A81" s="38" t="s">
        <v>104</v>
      </c>
      <c r="B81" s="18">
        <v>45586708</v>
      </c>
      <c r="C81" s="18"/>
      <c r="D81" s="19">
        <v>44572148</v>
      </c>
      <c r="E81" s="20">
        <v>44572148</v>
      </c>
      <c r="F81" s="20">
        <v>3564599</v>
      </c>
      <c r="G81" s="20">
        <v>3841497</v>
      </c>
      <c r="H81" s="20">
        <v>3891204</v>
      </c>
      <c r="I81" s="20">
        <v>11297300</v>
      </c>
      <c r="J81" s="20">
        <v>3619967</v>
      </c>
      <c r="K81" s="20">
        <v>4086408</v>
      </c>
      <c r="L81" s="20">
        <v>3954389</v>
      </c>
      <c r="M81" s="20">
        <v>11660764</v>
      </c>
      <c r="N81" s="20"/>
      <c r="O81" s="20"/>
      <c r="P81" s="20"/>
      <c r="Q81" s="20"/>
      <c r="R81" s="20"/>
      <c r="S81" s="20"/>
      <c r="T81" s="20"/>
      <c r="U81" s="20"/>
      <c r="V81" s="20">
        <v>22958064</v>
      </c>
      <c r="W81" s="20">
        <v>22285998</v>
      </c>
      <c r="X81" s="20"/>
      <c r="Y81" s="19"/>
      <c r="Z81" s="22">
        <v>44572148</v>
      </c>
    </row>
    <row r="82" spans="1:26" ht="13.5" hidden="1">
      <c r="A82" s="38" t="s">
        <v>105</v>
      </c>
      <c r="B82" s="18">
        <v>27095827</v>
      </c>
      <c r="C82" s="18"/>
      <c r="D82" s="19">
        <v>29008164</v>
      </c>
      <c r="E82" s="20">
        <v>29008164</v>
      </c>
      <c r="F82" s="20">
        <v>2518542</v>
      </c>
      <c r="G82" s="20">
        <v>2537034</v>
      </c>
      <c r="H82" s="20">
        <v>2527561</v>
      </c>
      <c r="I82" s="20">
        <v>7583137</v>
      </c>
      <c r="J82" s="20">
        <v>2489340</v>
      </c>
      <c r="K82" s="20">
        <v>2531313</v>
      </c>
      <c r="L82" s="20">
        <v>2498708</v>
      </c>
      <c r="M82" s="20">
        <v>7519361</v>
      </c>
      <c r="N82" s="20"/>
      <c r="O82" s="20"/>
      <c r="P82" s="20"/>
      <c r="Q82" s="20"/>
      <c r="R82" s="20"/>
      <c r="S82" s="20"/>
      <c r="T82" s="20"/>
      <c r="U82" s="20"/>
      <c r="V82" s="20">
        <v>15102498</v>
      </c>
      <c r="W82" s="20">
        <v>14503998</v>
      </c>
      <c r="X82" s="20"/>
      <c r="Y82" s="19"/>
      <c r="Z82" s="22">
        <v>29008164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12071285</v>
      </c>
      <c r="C84" s="27"/>
      <c r="D84" s="28">
        <v>13000000</v>
      </c>
      <c r="E84" s="29">
        <v>13000000</v>
      </c>
      <c r="F84" s="29">
        <v>1110844</v>
      </c>
      <c r="G84" s="29">
        <v>1160411</v>
      </c>
      <c r="H84" s="29">
        <v>1190658</v>
      </c>
      <c r="I84" s="29">
        <v>3461913</v>
      </c>
      <c r="J84" s="29">
        <v>1110700</v>
      </c>
      <c r="K84" s="29">
        <v>1282721</v>
      </c>
      <c r="L84" s="29">
        <v>943181</v>
      </c>
      <c r="M84" s="29">
        <v>3336602</v>
      </c>
      <c r="N84" s="29"/>
      <c r="O84" s="29"/>
      <c r="P84" s="29"/>
      <c r="Q84" s="29"/>
      <c r="R84" s="29"/>
      <c r="S84" s="29"/>
      <c r="T84" s="29"/>
      <c r="U84" s="29"/>
      <c r="V84" s="29">
        <v>6798515</v>
      </c>
      <c r="W84" s="29">
        <v>6499998</v>
      </c>
      <c r="X84" s="29"/>
      <c r="Y84" s="28"/>
      <c r="Z84" s="30">
        <v>13000000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194483842</v>
      </c>
      <c r="C5" s="18">
        <v>0</v>
      </c>
      <c r="D5" s="58">
        <v>208221837</v>
      </c>
      <c r="E5" s="59">
        <v>208221837</v>
      </c>
      <c r="F5" s="59">
        <v>31878582</v>
      </c>
      <c r="G5" s="59">
        <v>16743545</v>
      </c>
      <c r="H5" s="59">
        <v>16898951</v>
      </c>
      <c r="I5" s="59">
        <v>65521078</v>
      </c>
      <c r="J5" s="59">
        <v>15391987</v>
      </c>
      <c r="K5" s="59">
        <v>-58681510</v>
      </c>
      <c r="L5" s="59">
        <v>16455207</v>
      </c>
      <c r="M5" s="59">
        <v>-26834316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38686762</v>
      </c>
      <c r="W5" s="59">
        <v>104110919</v>
      </c>
      <c r="X5" s="59">
        <v>-65424157</v>
      </c>
      <c r="Y5" s="60">
        <v>-62.84</v>
      </c>
      <c r="Z5" s="61">
        <v>208221837</v>
      </c>
    </row>
    <row r="6" spans="1:26" ht="13.5">
      <c r="A6" s="57" t="s">
        <v>32</v>
      </c>
      <c r="B6" s="18">
        <v>763843042</v>
      </c>
      <c r="C6" s="18">
        <v>0</v>
      </c>
      <c r="D6" s="58">
        <v>1065293892</v>
      </c>
      <c r="E6" s="59">
        <v>1065293892</v>
      </c>
      <c r="F6" s="59">
        <v>79843417</v>
      </c>
      <c r="G6" s="59">
        <v>94648730</v>
      </c>
      <c r="H6" s="59">
        <v>93975297</v>
      </c>
      <c r="I6" s="59">
        <v>268467444</v>
      </c>
      <c r="J6" s="59">
        <v>81417239</v>
      </c>
      <c r="K6" s="59">
        <v>161399565</v>
      </c>
      <c r="L6" s="59">
        <v>81000400</v>
      </c>
      <c r="M6" s="59">
        <v>323817204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592284648</v>
      </c>
      <c r="W6" s="59">
        <v>532646946</v>
      </c>
      <c r="X6" s="59">
        <v>59637702</v>
      </c>
      <c r="Y6" s="60">
        <v>11.2</v>
      </c>
      <c r="Z6" s="61">
        <v>1065293892</v>
      </c>
    </row>
    <row r="7" spans="1:26" ht="13.5">
      <c r="A7" s="57" t="s">
        <v>33</v>
      </c>
      <c r="B7" s="18">
        <v>4524173</v>
      </c>
      <c r="C7" s="18">
        <v>0</v>
      </c>
      <c r="D7" s="58">
        <v>2000000</v>
      </c>
      <c r="E7" s="59">
        <v>2000000</v>
      </c>
      <c r="F7" s="59">
        <v>46815</v>
      </c>
      <c r="G7" s="59">
        <v>62958</v>
      </c>
      <c r="H7" s="59">
        <v>1977777</v>
      </c>
      <c r="I7" s="59">
        <v>2087550</v>
      </c>
      <c r="J7" s="59">
        <v>31352</v>
      </c>
      <c r="K7" s="59">
        <v>48199</v>
      </c>
      <c r="L7" s="59">
        <v>456182</v>
      </c>
      <c r="M7" s="59">
        <v>535733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2623283</v>
      </c>
      <c r="W7" s="59">
        <v>1000000</v>
      </c>
      <c r="X7" s="59">
        <v>1623283</v>
      </c>
      <c r="Y7" s="60">
        <v>162.33</v>
      </c>
      <c r="Z7" s="61">
        <v>2000000</v>
      </c>
    </row>
    <row r="8" spans="1:26" ht="13.5">
      <c r="A8" s="57" t="s">
        <v>34</v>
      </c>
      <c r="B8" s="18">
        <v>336413659</v>
      </c>
      <c r="C8" s="18">
        <v>0</v>
      </c>
      <c r="D8" s="58">
        <v>343695000</v>
      </c>
      <c r="E8" s="59">
        <v>343695000</v>
      </c>
      <c r="F8" s="59">
        <v>142002000</v>
      </c>
      <c r="G8" s="59">
        <v>1290000</v>
      </c>
      <c r="H8" s="59">
        <v>0</v>
      </c>
      <c r="I8" s="59">
        <v>143292000</v>
      </c>
      <c r="J8" s="59">
        <v>3000000</v>
      </c>
      <c r="K8" s="59">
        <v>72577000</v>
      </c>
      <c r="L8" s="59">
        <v>40100000</v>
      </c>
      <c r="M8" s="59">
        <v>115677000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258969000</v>
      </c>
      <c r="W8" s="59">
        <v>171847500</v>
      </c>
      <c r="X8" s="59">
        <v>87121500</v>
      </c>
      <c r="Y8" s="60">
        <v>50.7</v>
      </c>
      <c r="Z8" s="61">
        <v>343695000</v>
      </c>
    </row>
    <row r="9" spans="1:26" ht="13.5">
      <c r="A9" s="57" t="s">
        <v>35</v>
      </c>
      <c r="B9" s="18">
        <v>124177856</v>
      </c>
      <c r="C9" s="18">
        <v>0</v>
      </c>
      <c r="D9" s="58">
        <v>176825507</v>
      </c>
      <c r="E9" s="59">
        <v>176825507</v>
      </c>
      <c r="F9" s="59">
        <v>14357195</v>
      </c>
      <c r="G9" s="59">
        <v>13192880</v>
      </c>
      <c r="H9" s="59">
        <v>15312793</v>
      </c>
      <c r="I9" s="59">
        <v>42862868</v>
      </c>
      <c r="J9" s="59">
        <v>14024910</v>
      </c>
      <c r="K9" s="59">
        <v>15358497</v>
      </c>
      <c r="L9" s="59">
        <v>12565942</v>
      </c>
      <c r="M9" s="59">
        <v>41949349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84812217</v>
      </c>
      <c r="W9" s="59">
        <v>88412754</v>
      </c>
      <c r="X9" s="59">
        <v>-3600537</v>
      </c>
      <c r="Y9" s="60">
        <v>-4.07</v>
      </c>
      <c r="Z9" s="61">
        <v>176825507</v>
      </c>
    </row>
    <row r="10" spans="1:26" ht="25.5">
      <c r="A10" s="62" t="s">
        <v>94</v>
      </c>
      <c r="B10" s="63">
        <f>SUM(B5:B9)</f>
        <v>1423442572</v>
      </c>
      <c r="C10" s="63">
        <f>SUM(C5:C9)</f>
        <v>0</v>
      </c>
      <c r="D10" s="64">
        <f aca="true" t="shared" si="0" ref="D10:Z10">SUM(D5:D9)</f>
        <v>1796036236</v>
      </c>
      <c r="E10" s="65">
        <f t="shared" si="0"/>
        <v>1796036236</v>
      </c>
      <c r="F10" s="65">
        <f t="shared" si="0"/>
        <v>268128009</v>
      </c>
      <c r="G10" s="65">
        <f t="shared" si="0"/>
        <v>125938113</v>
      </c>
      <c r="H10" s="65">
        <f t="shared" si="0"/>
        <v>128164818</v>
      </c>
      <c r="I10" s="65">
        <f t="shared" si="0"/>
        <v>522230940</v>
      </c>
      <c r="J10" s="65">
        <f t="shared" si="0"/>
        <v>113865488</v>
      </c>
      <c r="K10" s="65">
        <f t="shared" si="0"/>
        <v>190701751</v>
      </c>
      <c r="L10" s="65">
        <f t="shared" si="0"/>
        <v>150577731</v>
      </c>
      <c r="M10" s="65">
        <f t="shared" si="0"/>
        <v>455144970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977375910</v>
      </c>
      <c r="W10" s="65">
        <f t="shared" si="0"/>
        <v>898018119</v>
      </c>
      <c r="X10" s="65">
        <f t="shared" si="0"/>
        <v>79357791</v>
      </c>
      <c r="Y10" s="66">
        <f>+IF(W10&lt;&gt;0,(X10/W10)*100,0)</f>
        <v>8.836992185455001</v>
      </c>
      <c r="Z10" s="67">
        <f t="shared" si="0"/>
        <v>1796036236</v>
      </c>
    </row>
    <row r="11" spans="1:26" ht="13.5">
      <c r="A11" s="57" t="s">
        <v>36</v>
      </c>
      <c r="B11" s="18">
        <v>421212803</v>
      </c>
      <c r="C11" s="18">
        <v>0</v>
      </c>
      <c r="D11" s="58">
        <v>444202489</v>
      </c>
      <c r="E11" s="59">
        <v>444202489</v>
      </c>
      <c r="F11" s="59">
        <v>33529801</v>
      </c>
      <c r="G11" s="59">
        <v>34615186</v>
      </c>
      <c r="H11" s="59">
        <v>34904748</v>
      </c>
      <c r="I11" s="59">
        <v>103049735</v>
      </c>
      <c r="J11" s="59">
        <v>34879428</v>
      </c>
      <c r="K11" s="59">
        <v>35865680</v>
      </c>
      <c r="L11" s="59">
        <v>34977424</v>
      </c>
      <c r="M11" s="59">
        <v>105722532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208772267</v>
      </c>
      <c r="W11" s="59">
        <v>222101245</v>
      </c>
      <c r="X11" s="59">
        <v>-13328978</v>
      </c>
      <c r="Y11" s="60">
        <v>-6</v>
      </c>
      <c r="Z11" s="61">
        <v>444202489</v>
      </c>
    </row>
    <row r="12" spans="1:26" ht="13.5">
      <c r="A12" s="57" t="s">
        <v>37</v>
      </c>
      <c r="B12" s="18">
        <v>22232302</v>
      </c>
      <c r="C12" s="18">
        <v>0</v>
      </c>
      <c r="D12" s="58">
        <v>23880050</v>
      </c>
      <c r="E12" s="59">
        <v>23880050</v>
      </c>
      <c r="F12" s="59">
        <v>1885224</v>
      </c>
      <c r="G12" s="59">
        <v>1885224</v>
      </c>
      <c r="H12" s="59">
        <v>1885224</v>
      </c>
      <c r="I12" s="59">
        <v>5655672</v>
      </c>
      <c r="J12" s="59">
        <v>1885224</v>
      </c>
      <c r="K12" s="59">
        <v>1885224</v>
      </c>
      <c r="L12" s="59">
        <v>1885224</v>
      </c>
      <c r="M12" s="59">
        <v>5655672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11311344</v>
      </c>
      <c r="W12" s="59">
        <v>11940025</v>
      </c>
      <c r="X12" s="59">
        <v>-628681</v>
      </c>
      <c r="Y12" s="60">
        <v>-5.27</v>
      </c>
      <c r="Z12" s="61">
        <v>23880050</v>
      </c>
    </row>
    <row r="13" spans="1:26" ht="13.5">
      <c r="A13" s="57" t="s">
        <v>95</v>
      </c>
      <c r="B13" s="18">
        <v>408205613</v>
      </c>
      <c r="C13" s="18">
        <v>0</v>
      </c>
      <c r="D13" s="58">
        <v>160453630</v>
      </c>
      <c r="E13" s="59">
        <v>160453630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80226815</v>
      </c>
      <c r="X13" s="59">
        <v>-80226815</v>
      </c>
      <c r="Y13" s="60">
        <v>-100</v>
      </c>
      <c r="Z13" s="61">
        <v>160453630</v>
      </c>
    </row>
    <row r="14" spans="1:26" ht="13.5">
      <c r="A14" s="57" t="s">
        <v>38</v>
      </c>
      <c r="B14" s="18">
        <v>17697437</v>
      </c>
      <c r="C14" s="18">
        <v>0</v>
      </c>
      <c r="D14" s="58">
        <v>15575101</v>
      </c>
      <c r="E14" s="59">
        <v>15575101</v>
      </c>
      <c r="F14" s="59">
        <v>288805</v>
      </c>
      <c r="G14" s="59">
        <v>287772</v>
      </c>
      <c r="H14" s="59">
        <v>3447932</v>
      </c>
      <c r="I14" s="59">
        <v>4024509</v>
      </c>
      <c r="J14" s="59">
        <v>285824</v>
      </c>
      <c r="K14" s="59">
        <v>275687</v>
      </c>
      <c r="L14" s="59">
        <v>2852969</v>
      </c>
      <c r="M14" s="59">
        <v>3414480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7438989</v>
      </c>
      <c r="W14" s="59">
        <v>7787551</v>
      </c>
      <c r="X14" s="59">
        <v>-348562</v>
      </c>
      <c r="Y14" s="60">
        <v>-4.48</v>
      </c>
      <c r="Z14" s="61">
        <v>15575101</v>
      </c>
    </row>
    <row r="15" spans="1:26" ht="13.5">
      <c r="A15" s="57" t="s">
        <v>39</v>
      </c>
      <c r="B15" s="18">
        <v>622776589</v>
      </c>
      <c r="C15" s="18">
        <v>0</v>
      </c>
      <c r="D15" s="58">
        <v>595360440</v>
      </c>
      <c r="E15" s="59">
        <v>595360440</v>
      </c>
      <c r="F15" s="59">
        <v>0</v>
      </c>
      <c r="G15" s="59">
        <v>4870537</v>
      </c>
      <c r="H15" s="59">
        <v>61856496</v>
      </c>
      <c r="I15" s="59">
        <v>66727033</v>
      </c>
      <c r="J15" s="59">
        <v>24824978</v>
      </c>
      <c r="K15" s="59">
        <v>54333113</v>
      </c>
      <c r="L15" s="59">
        <v>76883309</v>
      </c>
      <c r="M15" s="59">
        <v>156041400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222768433</v>
      </c>
      <c r="W15" s="59">
        <v>297680220</v>
      </c>
      <c r="X15" s="59">
        <v>-74911787</v>
      </c>
      <c r="Y15" s="60">
        <v>-25.17</v>
      </c>
      <c r="Z15" s="61">
        <v>595360440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391501875</v>
      </c>
      <c r="C17" s="18">
        <v>0</v>
      </c>
      <c r="D17" s="58">
        <v>549918285</v>
      </c>
      <c r="E17" s="59">
        <v>549918285</v>
      </c>
      <c r="F17" s="59">
        <v>27981639</v>
      </c>
      <c r="G17" s="59">
        <v>37230385</v>
      </c>
      <c r="H17" s="59">
        <v>24168437</v>
      </c>
      <c r="I17" s="59">
        <v>89380461</v>
      </c>
      <c r="J17" s="59">
        <v>48064350</v>
      </c>
      <c r="K17" s="59">
        <v>27891105</v>
      </c>
      <c r="L17" s="59">
        <v>42022399</v>
      </c>
      <c r="M17" s="59">
        <v>117977854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207358315</v>
      </c>
      <c r="W17" s="59">
        <v>274959143</v>
      </c>
      <c r="X17" s="59">
        <v>-67600828</v>
      </c>
      <c r="Y17" s="60">
        <v>-24.59</v>
      </c>
      <c r="Z17" s="61">
        <v>549918285</v>
      </c>
    </row>
    <row r="18" spans="1:26" ht="13.5">
      <c r="A18" s="69" t="s">
        <v>42</v>
      </c>
      <c r="B18" s="70">
        <f>SUM(B11:B17)</f>
        <v>1883626619</v>
      </c>
      <c r="C18" s="70">
        <f>SUM(C11:C17)</f>
        <v>0</v>
      </c>
      <c r="D18" s="71">
        <f aca="true" t="shared" si="1" ref="D18:Z18">SUM(D11:D17)</f>
        <v>1789389995</v>
      </c>
      <c r="E18" s="72">
        <f t="shared" si="1"/>
        <v>1789389995</v>
      </c>
      <c r="F18" s="72">
        <f t="shared" si="1"/>
        <v>63685469</v>
      </c>
      <c r="G18" s="72">
        <f t="shared" si="1"/>
        <v>78889104</v>
      </c>
      <c r="H18" s="72">
        <f t="shared" si="1"/>
        <v>126262837</v>
      </c>
      <c r="I18" s="72">
        <f t="shared" si="1"/>
        <v>268837410</v>
      </c>
      <c r="J18" s="72">
        <f t="shared" si="1"/>
        <v>109939804</v>
      </c>
      <c r="K18" s="72">
        <f t="shared" si="1"/>
        <v>120250809</v>
      </c>
      <c r="L18" s="72">
        <f t="shared" si="1"/>
        <v>158621325</v>
      </c>
      <c r="M18" s="72">
        <f t="shared" si="1"/>
        <v>388811938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657649348</v>
      </c>
      <c r="W18" s="72">
        <f t="shared" si="1"/>
        <v>894694999</v>
      </c>
      <c r="X18" s="72">
        <f t="shared" si="1"/>
        <v>-237045651</v>
      </c>
      <c r="Y18" s="66">
        <f>+IF(W18&lt;&gt;0,(X18/W18)*100,0)</f>
        <v>-26.494576505395216</v>
      </c>
      <c r="Z18" s="73">
        <f t="shared" si="1"/>
        <v>1789389995</v>
      </c>
    </row>
    <row r="19" spans="1:26" ht="13.5">
      <c r="A19" s="69" t="s">
        <v>43</v>
      </c>
      <c r="B19" s="74">
        <f>+B10-B18</f>
        <v>-460184047</v>
      </c>
      <c r="C19" s="74">
        <f>+C10-C18</f>
        <v>0</v>
      </c>
      <c r="D19" s="75">
        <f aca="true" t="shared" si="2" ref="D19:Z19">+D10-D18</f>
        <v>6646241</v>
      </c>
      <c r="E19" s="76">
        <f t="shared" si="2"/>
        <v>6646241</v>
      </c>
      <c r="F19" s="76">
        <f t="shared" si="2"/>
        <v>204442540</v>
      </c>
      <c r="G19" s="76">
        <f t="shared" si="2"/>
        <v>47049009</v>
      </c>
      <c r="H19" s="76">
        <f t="shared" si="2"/>
        <v>1901981</v>
      </c>
      <c r="I19" s="76">
        <f t="shared" si="2"/>
        <v>253393530</v>
      </c>
      <c r="J19" s="76">
        <f t="shared" si="2"/>
        <v>3925684</v>
      </c>
      <c r="K19" s="76">
        <f t="shared" si="2"/>
        <v>70450942</v>
      </c>
      <c r="L19" s="76">
        <f t="shared" si="2"/>
        <v>-8043594</v>
      </c>
      <c r="M19" s="76">
        <f t="shared" si="2"/>
        <v>66333032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319726562</v>
      </c>
      <c r="W19" s="76">
        <f>IF(E10=E18,0,W10-W18)</f>
        <v>3323120</v>
      </c>
      <c r="X19" s="76">
        <f t="shared" si="2"/>
        <v>316403442</v>
      </c>
      <c r="Y19" s="77">
        <f>+IF(W19&lt;&gt;0,(X19/W19)*100,0)</f>
        <v>9521.276451046006</v>
      </c>
      <c r="Z19" s="78">
        <f t="shared" si="2"/>
        <v>6646241</v>
      </c>
    </row>
    <row r="20" spans="1:26" ht="13.5">
      <c r="A20" s="57" t="s">
        <v>44</v>
      </c>
      <c r="B20" s="18">
        <v>101324956</v>
      </c>
      <c r="C20" s="18">
        <v>0</v>
      </c>
      <c r="D20" s="58">
        <v>122700000</v>
      </c>
      <c r="E20" s="59">
        <v>122700000</v>
      </c>
      <c r="F20" s="59">
        <v>8000000</v>
      </c>
      <c r="G20" s="59">
        <v>0</v>
      </c>
      <c r="H20" s="59">
        <v>0</v>
      </c>
      <c r="I20" s="59">
        <v>8000000</v>
      </c>
      <c r="J20" s="59">
        <v>0</v>
      </c>
      <c r="K20" s="59">
        <v>0</v>
      </c>
      <c r="L20" s="59">
        <v>35000000</v>
      </c>
      <c r="M20" s="59">
        <v>35000000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43000000</v>
      </c>
      <c r="W20" s="59">
        <v>61350000</v>
      </c>
      <c r="X20" s="59">
        <v>-18350000</v>
      </c>
      <c r="Y20" s="60">
        <v>-29.91</v>
      </c>
      <c r="Z20" s="61">
        <v>122700000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-358859091</v>
      </c>
      <c r="C22" s="85">
        <f>SUM(C19:C21)</f>
        <v>0</v>
      </c>
      <c r="D22" s="86">
        <f aca="true" t="shared" si="3" ref="D22:Z22">SUM(D19:D21)</f>
        <v>129346241</v>
      </c>
      <c r="E22" s="87">
        <f t="shared" si="3"/>
        <v>129346241</v>
      </c>
      <c r="F22" s="87">
        <f t="shared" si="3"/>
        <v>212442540</v>
      </c>
      <c r="G22" s="87">
        <f t="shared" si="3"/>
        <v>47049009</v>
      </c>
      <c r="H22" s="87">
        <f t="shared" si="3"/>
        <v>1901981</v>
      </c>
      <c r="I22" s="87">
        <f t="shared" si="3"/>
        <v>261393530</v>
      </c>
      <c r="J22" s="87">
        <f t="shared" si="3"/>
        <v>3925684</v>
      </c>
      <c r="K22" s="87">
        <f t="shared" si="3"/>
        <v>70450942</v>
      </c>
      <c r="L22" s="87">
        <f t="shared" si="3"/>
        <v>26956406</v>
      </c>
      <c r="M22" s="87">
        <f t="shared" si="3"/>
        <v>101333032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362726562</v>
      </c>
      <c r="W22" s="87">
        <f t="shared" si="3"/>
        <v>64673120</v>
      </c>
      <c r="X22" s="87">
        <f t="shared" si="3"/>
        <v>298053442</v>
      </c>
      <c r="Y22" s="88">
        <f>+IF(W22&lt;&gt;0,(X22/W22)*100,0)</f>
        <v>460.86139341970824</v>
      </c>
      <c r="Z22" s="89">
        <f t="shared" si="3"/>
        <v>129346241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-358859091</v>
      </c>
      <c r="C24" s="74">
        <f>SUM(C22:C23)</f>
        <v>0</v>
      </c>
      <c r="D24" s="75">
        <f aca="true" t="shared" si="4" ref="D24:Z24">SUM(D22:D23)</f>
        <v>129346241</v>
      </c>
      <c r="E24" s="76">
        <f t="shared" si="4"/>
        <v>129346241</v>
      </c>
      <c r="F24" s="76">
        <f t="shared" si="4"/>
        <v>212442540</v>
      </c>
      <c r="G24" s="76">
        <f t="shared" si="4"/>
        <v>47049009</v>
      </c>
      <c r="H24" s="76">
        <f t="shared" si="4"/>
        <v>1901981</v>
      </c>
      <c r="I24" s="76">
        <f t="shared" si="4"/>
        <v>261393530</v>
      </c>
      <c r="J24" s="76">
        <f t="shared" si="4"/>
        <v>3925684</v>
      </c>
      <c r="K24" s="76">
        <f t="shared" si="4"/>
        <v>70450942</v>
      </c>
      <c r="L24" s="76">
        <f t="shared" si="4"/>
        <v>26956406</v>
      </c>
      <c r="M24" s="76">
        <f t="shared" si="4"/>
        <v>101333032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362726562</v>
      </c>
      <c r="W24" s="76">
        <f t="shared" si="4"/>
        <v>64673120</v>
      </c>
      <c r="X24" s="76">
        <f t="shared" si="4"/>
        <v>298053442</v>
      </c>
      <c r="Y24" s="77">
        <f>+IF(W24&lt;&gt;0,(X24/W24)*100,0)</f>
        <v>460.86139341970824</v>
      </c>
      <c r="Z24" s="78">
        <f t="shared" si="4"/>
        <v>129346241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116589471</v>
      </c>
      <c r="C27" s="21">
        <v>0</v>
      </c>
      <c r="D27" s="98">
        <v>148335000</v>
      </c>
      <c r="E27" s="99">
        <v>148335000</v>
      </c>
      <c r="F27" s="99">
        <v>179084</v>
      </c>
      <c r="G27" s="99">
        <v>64100</v>
      </c>
      <c r="H27" s="99">
        <v>23744</v>
      </c>
      <c r="I27" s="99">
        <v>266928</v>
      </c>
      <c r="J27" s="99">
        <v>813767</v>
      </c>
      <c r="K27" s="99">
        <v>4141599</v>
      </c>
      <c r="L27" s="99">
        <v>5751000</v>
      </c>
      <c r="M27" s="99">
        <v>10706366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10973294</v>
      </c>
      <c r="W27" s="99">
        <v>74167500</v>
      </c>
      <c r="X27" s="99">
        <v>-63194206</v>
      </c>
      <c r="Y27" s="100">
        <v>-85.2</v>
      </c>
      <c r="Z27" s="101">
        <v>148335000</v>
      </c>
    </row>
    <row r="28" spans="1:26" ht="13.5">
      <c r="A28" s="102" t="s">
        <v>44</v>
      </c>
      <c r="B28" s="18">
        <v>98928478</v>
      </c>
      <c r="C28" s="18">
        <v>0</v>
      </c>
      <c r="D28" s="58">
        <v>122700000</v>
      </c>
      <c r="E28" s="59">
        <v>122700000</v>
      </c>
      <c r="F28" s="59">
        <v>179084</v>
      </c>
      <c r="G28" s="59">
        <v>0</v>
      </c>
      <c r="H28" s="59">
        <v>21228</v>
      </c>
      <c r="I28" s="59">
        <v>200312</v>
      </c>
      <c r="J28" s="59">
        <v>-725122</v>
      </c>
      <c r="K28" s="59">
        <v>1728880</v>
      </c>
      <c r="L28" s="59">
        <v>2985848</v>
      </c>
      <c r="M28" s="59">
        <v>3989606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4189918</v>
      </c>
      <c r="W28" s="59">
        <v>61350000</v>
      </c>
      <c r="X28" s="59">
        <v>-57160082</v>
      </c>
      <c r="Y28" s="60">
        <v>-93.17</v>
      </c>
      <c r="Z28" s="61">
        <v>122700000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17660993</v>
      </c>
      <c r="C31" s="18">
        <v>0</v>
      </c>
      <c r="D31" s="58">
        <v>25635000</v>
      </c>
      <c r="E31" s="59">
        <v>25635000</v>
      </c>
      <c r="F31" s="59">
        <v>0</v>
      </c>
      <c r="G31" s="59">
        <v>64100</v>
      </c>
      <c r="H31" s="59">
        <v>2516</v>
      </c>
      <c r="I31" s="59">
        <v>66616</v>
      </c>
      <c r="J31" s="59">
        <v>1538889</v>
      </c>
      <c r="K31" s="59">
        <v>2412719</v>
      </c>
      <c r="L31" s="59">
        <v>2765153</v>
      </c>
      <c r="M31" s="59">
        <v>6716761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6783377</v>
      </c>
      <c r="W31" s="59">
        <v>12817500</v>
      </c>
      <c r="X31" s="59">
        <v>-6034123</v>
      </c>
      <c r="Y31" s="60">
        <v>-47.08</v>
      </c>
      <c r="Z31" s="61">
        <v>25635000</v>
      </c>
    </row>
    <row r="32" spans="1:26" ht="13.5">
      <c r="A32" s="69" t="s">
        <v>50</v>
      </c>
      <c r="B32" s="21">
        <f>SUM(B28:B31)</f>
        <v>116589471</v>
      </c>
      <c r="C32" s="21">
        <f>SUM(C28:C31)</f>
        <v>0</v>
      </c>
      <c r="D32" s="98">
        <f aca="true" t="shared" si="5" ref="D32:Z32">SUM(D28:D31)</f>
        <v>148335000</v>
      </c>
      <c r="E32" s="99">
        <f t="shared" si="5"/>
        <v>148335000</v>
      </c>
      <c r="F32" s="99">
        <f t="shared" si="5"/>
        <v>179084</v>
      </c>
      <c r="G32" s="99">
        <f t="shared" si="5"/>
        <v>64100</v>
      </c>
      <c r="H32" s="99">
        <f t="shared" si="5"/>
        <v>23744</v>
      </c>
      <c r="I32" s="99">
        <f t="shared" si="5"/>
        <v>266928</v>
      </c>
      <c r="J32" s="99">
        <f t="shared" si="5"/>
        <v>813767</v>
      </c>
      <c r="K32" s="99">
        <f t="shared" si="5"/>
        <v>4141599</v>
      </c>
      <c r="L32" s="99">
        <f t="shared" si="5"/>
        <v>5751001</v>
      </c>
      <c r="M32" s="99">
        <f t="shared" si="5"/>
        <v>10706367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10973295</v>
      </c>
      <c r="W32" s="99">
        <f t="shared" si="5"/>
        <v>74167500</v>
      </c>
      <c r="X32" s="99">
        <f t="shared" si="5"/>
        <v>-63194205</v>
      </c>
      <c r="Y32" s="100">
        <f>+IF(W32&lt;&gt;0,(X32/W32)*100,0)</f>
        <v>-85.2047123066033</v>
      </c>
      <c r="Z32" s="101">
        <f t="shared" si="5"/>
        <v>148335000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248598033</v>
      </c>
      <c r="C35" s="18">
        <v>0</v>
      </c>
      <c r="D35" s="58">
        <v>317025000</v>
      </c>
      <c r="E35" s="59">
        <v>317025000</v>
      </c>
      <c r="F35" s="59">
        <v>318314889</v>
      </c>
      <c r="G35" s="59">
        <v>301562008</v>
      </c>
      <c r="H35" s="59">
        <v>262016245</v>
      </c>
      <c r="I35" s="59">
        <v>262016245</v>
      </c>
      <c r="J35" s="59">
        <v>261559080</v>
      </c>
      <c r="K35" s="59">
        <v>258317367</v>
      </c>
      <c r="L35" s="59">
        <v>259816286</v>
      </c>
      <c r="M35" s="59">
        <v>259816286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259816286</v>
      </c>
      <c r="W35" s="59">
        <v>158512500</v>
      </c>
      <c r="X35" s="59">
        <v>101303786</v>
      </c>
      <c r="Y35" s="60">
        <v>63.91</v>
      </c>
      <c r="Z35" s="61">
        <v>317025000</v>
      </c>
    </row>
    <row r="36" spans="1:26" ht="13.5">
      <c r="A36" s="57" t="s">
        <v>53</v>
      </c>
      <c r="B36" s="18">
        <v>6209091513</v>
      </c>
      <c r="C36" s="18">
        <v>0</v>
      </c>
      <c r="D36" s="58">
        <v>2293101000</v>
      </c>
      <c r="E36" s="59">
        <v>2293101000</v>
      </c>
      <c r="F36" s="59">
        <v>6209290973</v>
      </c>
      <c r="G36" s="59">
        <v>6210101217</v>
      </c>
      <c r="H36" s="59">
        <v>6217611775</v>
      </c>
      <c r="I36" s="59">
        <v>6217611775</v>
      </c>
      <c r="J36" s="59">
        <v>6228205217</v>
      </c>
      <c r="K36" s="59">
        <v>6236138877</v>
      </c>
      <c r="L36" s="59">
        <v>6244383293</v>
      </c>
      <c r="M36" s="59">
        <v>6244383293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6244383293</v>
      </c>
      <c r="W36" s="59">
        <v>1146550500</v>
      </c>
      <c r="X36" s="59">
        <v>5097832793</v>
      </c>
      <c r="Y36" s="60">
        <v>444.62</v>
      </c>
      <c r="Z36" s="61">
        <v>2293101000</v>
      </c>
    </row>
    <row r="37" spans="1:26" ht="13.5">
      <c r="A37" s="57" t="s">
        <v>54</v>
      </c>
      <c r="B37" s="18">
        <v>513861590</v>
      </c>
      <c r="C37" s="18">
        <v>0</v>
      </c>
      <c r="D37" s="58">
        <v>317000000</v>
      </c>
      <c r="E37" s="59">
        <v>317000000</v>
      </c>
      <c r="F37" s="59">
        <v>758694158</v>
      </c>
      <c r="G37" s="59">
        <v>694754846</v>
      </c>
      <c r="H37" s="59">
        <v>606009619</v>
      </c>
      <c r="I37" s="59">
        <v>606009619</v>
      </c>
      <c r="J37" s="59">
        <v>615325337</v>
      </c>
      <c r="K37" s="59">
        <v>563797515</v>
      </c>
      <c r="L37" s="59">
        <v>619902926</v>
      </c>
      <c r="M37" s="59">
        <v>619902926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619902926</v>
      </c>
      <c r="W37" s="59">
        <v>158500000</v>
      </c>
      <c r="X37" s="59">
        <v>461402926</v>
      </c>
      <c r="Y37" s="60">
        <v>291.11</v>
      </c>
      <c r="Z37" s="61">
        <v>317000000</v>
      </c>
    </row>
    <row r="38" spans="1:26" ht="13.5">
      <c r="A38" s="57" t="s">
        <v>55</v>
      </c>
      <c r="B38" s="18">
        <v>348490307</v>
      </c>
      <c r="C38" s="18">
        <v>0</v>
      </c>
      <c r="D38" s="58">
        <v>350000000</v>
      </c>
      <c r="E38" s="59">
        <v>350000000</v>
      </c>
      <c r="F38" s="59">
        <v>111133513</v>
      </c>
      <c r="G38" s="59">
        <v>111029872</v>
      </c>
      <c r="H38" s="59">
        <v>106467629</v>
      </c>
      <c r="I38" s="59">
        <v>106467629</v>
      </c>
      <c r="J38" s="59">
        <v>106362040</v>
      </c>
      <c r="K38" s="59">
        <v>106246315</v>
      </c>
      <c r="L38" s="59">
        <v>102412585</v>
      </c>
      <c r="M38" s="59">
        <v>102412585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102412585</v>
      </c>
      <c r="W38" s="59">
        <v>175000000</v>
      </c>
      <c r="X38" s="59">
        <v>-72587415</v>
      </c>
      <c r="Y38" s="60">
        <v>-41.48</v>
      </c>
      <c r="Z38" s="61">
        <v>350000000</v>
      </c>
    </row>
    <row r="39" spans="1:26" ht="13.5">
      <c r="A39" s="57" t="s">
        <v>56</v>
      </c>
      <c r="B39" s="18">
        <v>5595337649</v>
      </c>
      <c r="C39" s="18">
        <v>0</v>
      </c>
      <c r="D39" s="58">
        <v>1943126000</v>
      </c>
      <c r="E39" s="59">
        <v>1943126000</v>
      </c>
      <c r="F39" s="59">
        <v>5657778191</v>
      </c>
      <c r="G39" s="59">
        <v>5705878507</v>
      </c>
      <c r="H39" s="59">
        <v>5767150772</v>
      </c>
      <c r="I39" s="59">
        <v>5767150772</v>
      </c>
      <c r="J39" s="59">
        <v>5768076920</v>
      </c>
      <c r="K39" s="59">
        <v>5824412414</v>
      </c>
      <c r="L39" s="59">
        <v>5781884068</v>
      </c>
      <c r="M39" s="59">
        <v>5781884068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5781884068</v>
      </c>
      <c r="W39" s="59">
        <v>971563000</v>
      </c>
      <c r="X39" s="59">
        <v>4810321068</v>
      </c>
      <c r="Y39" s="60">
        <v>495.11</v>
      </c>
      <c r="Z39" s="61">
        <v>1943126000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106996625</v>
      </c>
      <c r="C42" s="18">
        <v>0</v>
      </c>
      <c r="D42" s="58">
        <v>170994923</v>
      </c>
      <c r="E42" s="59">
        <v>170994923</v>
      </c>
      <c r="F42" s="59">
        <v>54711054</v>
      </c>
      <c r="G42" s="59">
        <v>-47416973</v>
      </c>
      <c r="H42" s="59">
        <v>2238964</v>
      </c>
      <c r="I42" s="59">
        <v>9533045</v>
      </c>
      <c r="J42" s="59">
        <v>-51318578</v>
      </c>
      <c r="K42" s="59">
        <v>64870340</v>
      </c>
      <c r="L42" s="59">
        <v>28155314</v>
      </c>
      <c r="M42" s="59">
        <v>41707076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51240121</v>
      </c>
      <c r="W42" s="59">
        <v>195813994</v>
      </c>
      <c r="X42" s="59">
        <v>-144573873</v>
      </c>
      <c r="Y42" s="60">
        <v>-73.83</v>
      </c>
      <c r="Z42" s="61">
        <v>170994923</v>
      </c>
    </row>
    <row r="43" spans="1:26" ht="13.5">
      <c r="A43" s="57" t="s">
        <v>59</v>
      </c>
      <c r="B43" s="18">
        <v>-111322353</v>
      </c>
      <c r="C43" s="18">
        <v>0</v>
      </c>
      <c r="D43" s="58">
        <v>-147912000</v>
      </c>
      <c r="E43" s="59">
        <v>-147912000</v>
      </c>
      <c r="F43" s="59">
        <v>-179084</v>
      </c>
      <c r="G43" s="59">
        <v>-62276</v>
      </c>
      <c r="H43" s="59">
        <v>-21914</v>
      </c>
      <c r="I43" s="59">
        <v>-263274</v>
      </c>
      <c r="J43" s="59">
        <v>-811931</v>
      </c>
      <c r="K43" s="59">
        <v>-4139757</v>
      </c>
      <c r="L43" s="59">
        <v>-5749158</v>
      </c>
      <c r="M43" s="59">
        <v>-10700846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-10964120</v>
      </c>
      <c r="W43" s="59">
        <v>-52087000</v>
      </c>
      <c r="X43" s="59">
        <v>41122880</v>
      </c>
      <c r="Y43" s="60">
        <v>-78.95</v>
      </c>
      <c r="Z43" s="61">
        <v>-147912000</v>
      </c>
    </row>
    <row r="44" spans="1:26" ht="13.5">
      <c r="A44" s="57" t="s">
        <v>60</v>
      </c>
      <c r="B44" s="18">
        <v>-2419004</v>
      </c>
      <c r="C44" s="18">
        <v>0</v>
      </c>
      <c r="D44" s="58">
        <v>-20000000</v>
      </c>
      <c r="E44" s="59">
        <v>-20000000</v>
      </c>
      <c r="F44" s="59">
        <v>393905</v>
      </c>
      <c r="G44" s="59">
        <v>-421284</v>
      </c>
      <c r="H44" s="59">
        <v>-3368950</v>
      </c>
      <c r="I44" s="59">
        <v>-3396329</v>
      </c>
      <c r="J44" s="59">
        <v>-285170</v>
      </c>
      <c r="K44" s="59">
        <v>-284568</v>
      </c>
      <c r="L44" s="59">
        <v>-11398069</v>
      </c>
      <c r="M44" s="59">
        <v>-11967807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-15364136</v>
      </c>
      <c r="W44" s="59">
        <v>-8168000</v>
      </c>
      <c r="X44" s="59">
        <v>-7196136</v>
      </c>
      <c r="Y44" s="60">
        <v>88.1</v>
      </c>
      <c r="Z44" s="61">
        <v>-20000000</v>
      </c>
    </row>
    <row r="45" spans="1:26" ht="13.5">
      <c r="A45" s="69" t="s">
        <v>61</v>
      </c>
      <c r="B45" s="21">
        <v>58296126</v>
      </c>
      <c r="C45" s="21">
        <v>0</v>
      </c>
      <c r="D45" s="98">
        <v>68082923</v>
      </c>
      <c r="E45" s="99">
        <v>68082923</v>
      </c>
      <c r="F45" s="99">
        <v>115890231</v>
      </c>
      <c r="G45" s="99">
        <v>67989698</v>
      </c>
      <c r="H45" s="99">
        <v>66837798</v>
      </c>
      <c r="I45" s="99">
        <v>66837798</v>
      </c>
      <c r="J45" s="99">
        <v>14422119</v>
      </c>
      <c r="K45" s="99">
        <v>74868134</v>
      </c>
      <c r="L45" s="99">
        <v>85876221</v>
      </c>
      <c r="M45" s="99">
        <v>85876221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85876221</v>
      </c>
      <c r="W45" s="99">
        <v>200558994</v>
      </c>
      <c r="X45" s="99">
        <v>-114682773</v>
      </c>
      <c r="Y45" s="100">
        <v>-57.18</v>
      </c>
      <c r="Z45" s="101">
        <v>68082923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103727091</v>
      </c>
      <c r="C49" s="51">
        <v>0</v>
      </c>
      <c r="D49" s="128">
        <v>49541813</v>
      </c>
      <c r="E49" s="53">
        <v>34548560</v>
      </c>
      <c r="F49" s="53">
        <v>0</v>
      </c>
      <c r="G49" s="53">
        <v>0</v>
      </c>
      <c r="H49" s="53">
        <v>0</v>
      </c>
      <c r="I49" s="53">
        <v>31317712</v>
      </c>
      <c r="J49" s="53">
        <v>0</v>
      </c>
      <c r="K49" s="53">
        <v>0</v>
      </c>
      <c r="L49" s="53">
        <v>0</v>
      </c>
      <c r="M49" s="53">
        <v>31938122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35140412</v>
      </c>
      <c r="W49" s="53">
        <v>113117580</v>
      </c>
      <c r="X49" s="53">
        <v>738978430</v>
      </c>
      <c r="Y49" s="53">
        <v>1138309720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47780043</v>
      </c>
      <c r="C51" s="51">
        <v>0</v>
      </c>
      <c r="D51" s="128">
        <v>10879983</v>
      </c>
      <c r="E51" s="53">
        <v>1350005</v>
      </c>
      <c r="F51" s="53">
        <v>0</v>
      </c>
      <c r="G51" s="53">
        <v>0</v>
      </c>
      <c r="H51" s="53">
        <v>0</v>
      </c>
      <c r="I51" s="53">
        <v>18744029</v>
      </c>
      <c r="J51" s="53">
        <v>0</v>
      </c>
      <c r="K51" s="53">
        <v>0</v>
      </c>
      <c r="L51" s="53">
        <v>0</v>
      </c>
      <c r="M51" s="53">
        <v>18349848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97103908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94.32451278963102</v>
      </c>
      <c r="C58" s="5">
        <f>IF(C67=0,0,+(C76/C67)*100)</f>
        <v>0</v>
      </c>
      <c r="D58" s="6">
        <f aca="true" t="shared" si="6" ref="D58:Z58">IF(D67=0,0,+(D76/D67)*100)</f>
        <v>86.69671662518137</v>
      </c>
      <c r="E58" s="7">
        <f t="shared" si="6"/>
        <v>86.69671662518137</v>
      </c>
      <c r="F58" s="7">
        <f t="shared" si="6"/>
        <v>55.40780545845124</v>
      </c>
      <c r="G58" s="7">
        <f t="shared" si="6"/>
        <v>77.29851511136881</v>
      </c>
      <c r="H58" s="7">
        <f t="shared" si="6"/>
        <v>68.53014646575394</v>
      </c>
      <c r="I58" s="7">
        <f t="shared" si="6"/>
        <v>67.06585724836883</v>
      </c>
      <c r="J58" s="7">
        <f t="shared" si="6"/>
        <v>98.87744681799458</v>
      </c>
      <c r="K58" s="7">
        <f t="shared" si="6"/>
        <v>106.25402943373372</v>
      </c>
      <c r="L58" s="7">
        <f t="shared" si="6"/>
        <v>77.60760627068036</v>
      </c>
      <c r="M58" s="7">
        <f t="shared" si="6"/>
        <v>94.42110092875578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79.97518053823103</v>
      </c>
      <c r="W58" s="7">
        <f t="shared" si="6"/>
        <v>86.69752278613866</v>
      </c>
      <c r="X58" s="7">
        <f t="shared" si="6"/>
        <v>0</v>
      </c>
      <c r="Y58" s="7">
        <f t="shared" si="6"/>
        <v>0</v>
      </c>
      <c r="Z58" s="8">
        <f t="shared" si="6"/>
        <v>86.69671662518137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96.2677608112736</v>
      </c>
      <c r="E59" s="10">
        <f t="shared" si="7"/>
        <v>96.2677608112736</v>
      </c>
      <c r="F59" s="10">
        <f t="shared" si="7"/>
        <v>33.79228411100594</v>
      </c>
      <c r="G59" s="10">
        <f t="shared" si="7"/>
        <v>71.85444898317532</v>
      </c>
      <c r="H59" s="10">
        <f t="shared" si="7"/>
        <v>74.5045594841952</v>
      </c>
      <c r="I59" s="10">
        <f t="shared" si="7"/>
        <v>54.019215007420975</v>
      </c>
      <c r="J59" s="10">
        <f t="shared" si="7"/>
        <v>127.39794413807653</v>
      </c>
      <c r="K59" s="10">
        <f t="shared" si="7"/>
        <v>-44.120976096218385</v>
      </c>
      <c r="L59" s="10">
        <f t="shared" si="7"/>
        <v>70.2502192770957</v>
      </c>
      <c r="M59" s="10">
        <f t="shared" si="7"/>
        <v>-212.6372403157211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238.9802511773924</v>
      </c>
      <c r="W59" s="10">
        <f t="shared" si="7"/>
        <v>96.50762279795072</v>
      </c>
      <c r="X59" s="10">
        <f t="shared" si="7"/>
        <v>0</v>
      </c>
      <c r="Y59" s="10">
        <f t="shared" si="7"/>
        <v>0</v>
      </c>
      <c r="Z59" s="11">
        <f t="shared" si="7"/>
        <v>96.2677608112736</v>
      </c>
    </row>
    <row r="60" spans="1:26" ht="13.5">
      <c r="A60" s="37" t="s">
        <v>32</v>
      </c>
      <c r="B60" s="12">
        <f t="shared" si="7"/>
        <v>97.88712495727624</v>
      </c>
      <c r="C60" s="12">
        <f t="shared" si="7"/>
        <v>0</v>
      </c>
      <c r="D60" s="3">
        <f t="shared" si="7"/>
        <v>88.11508073492269</v>
      </c>
      <c r="E60" s="13">
        <f t="shared" si="7"/>
        <v>88.11508073492269</v>
      </c>
      <c r="F60" s="13">
        <f t="shared" si="7"/>
        <v>66.90233836059396</v>
      </c>
      <c r="G60" s="13">
        <f t="shared" si="7"/>
        <v>81.60782189047862</v>
      </c>
      <c r="H60" s="13">
        <f t="shared" si="7"/>
        <v>70.8656967585854</v>
      </c>
      <c r="I60" s="13">
        <f t="shared" si="7"/>
        <v>73.47413379478519</v>
      </c>
      <c r="J60" s="13">
        <f t="shared" si="7"/>
        <v>98.84681424777865</v>
      </c>
      <c r="K60" s="13">
        <f t="shared" si="7"/>
        <v>54.27040649087252</v>
      </c>
      <c r="L60" s="13">
        <f t="shared" si="7"/>
        <v>83.4464656964657</v>
      </c>
      <c r="M60" s="13">
        <f t="shared" si="7"/>
        <v>72.77640443093938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73.09266726089446</v>
      </c>
      <c r="W60" s="13">
        <f t="shared" si="7"/>
        <v>88.06919173048409</v>
      </c>
      <c r="X60" s="13">
        <f t="shared" si="7"/>
        <v>0</v>
      </c>
      <c r="Y60" s="13">
        <f t="shared" si="7"/>
        <v>0</v>
      </c>
      <c r="Z60" s="14">
        <f t="shared" si="7"/>
        <v>88.11508073492269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88.24906334296219</v>
      </c>
      <c r="E61" s="13">
        <f t="shared" si="7"/>
        <v>88.24906334296219</v>
      </c>
      <c r="F61" s="13">
        <f t="shared" si="7"/>
        <v>58.161429779789444</v>
      </c>
      <c r="G61" s="13">
        <f t="shared" si="7"/>
        <v>67.89955578984332</v>
      </c>
      <c r="H61" s="13">
        <f t="shared" si="7"/>
        <v>63.5490694334022</v>
      </c>
      <c r="I61" s="13">
        <f t="shared" si="7"/>
        <v>63.41613082058569</v>
      </c>
      <c r="J61" s="13">
        <f t="shared" si="7"/>
        <v>85.04413813656708</v>
      </c>
      <c r="K61" s="13">
        <f t="shared" si="7"/>
        <v>94.655772793547</v>
      </c>
      <c r="L61" s="13">
        <f t="shared" si="7"/>
        <v>72.68641104633379</v>
      </c>
      <c r="M61" s="13">
        <f t="shared" si="7"/>
        <v>84.12122549970753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73.0090865604251</v>
      </c>
      <c r="W61" s="13">
        <f t="shared" si="7"/>
        <v>90.43706154308856</v>
      </c>
      <c r="X61" s="13">
        <f t="shared" si="7"/>
        <v>0</v>
      </c>
      <c r="Y61" s="13">
        <f t="shared" si="7"/>
        <v>0</v>
      </c>
      <c r="Z61" s="14">
        <f t="shared" si="7"/>
        <v>88.24906334296219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95.91415813766756</v>
      </c>
      <c r="E62" s="13">
        <f t="shared" si="7"/>
        <v>95.91415813766756</v>
      </c>
      <c r="F62" s="13">
        <f t="shared" si="7"/>
        <v>55.58750435857609</v>
      </c>
      <c r="G62" s="13">
        <f t="shared" si="7"/>
        <v>37.36930260776219</v>
      </c>
      <c r="H62" s="13">
        <f t="shared" si="7"/>
        <v>63.69136625539048</v>
      </c>
      <c r="I62" s="13">
        <f t="shared" si="7"/>
        <v>50.90755952412343</v>
      </c>
      <c r="J62" s="13">
        <f t="shared" si="7"/>
        <v>62.86137461588937</v>
      </c>
      <c r="K62" s="13">
        <f t="shared" si="7"/>
        <v>23.085305019566597</v>
      </c>
      <c r="L62" s="13">
        <f t="shared" si="7"/>
        <v>61.93163171059383</v>
      </c>
      <c r="M62" s="13">
        <f t="shared" si="7"/>
        <v>39.43633133634019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43.67134786167664</v>
      </c>
      <c r="W62" s="13">
        <f t="shared" si="7"/>
        <v>96.0445223835423</v>
      </c>
      <c r="X62" s="13">
        <f t="shared" si="7"/>
        <v>0</v>
      </c>
      <c r="Y62" s="13">
        <f t="shared" si="7"/>
        <v>0</v>
      </c>
      <c r="Z62" s="14">
        <f t="shared" si="7"/>
        <v>95.91415813766756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82.58724206125437</v>
      </c>
      <c r="E63" s="13">
        <f t="shared" si="7"/>
        <v>82.58724206125437</v>
      </c>
      <c r="F63" s="13">
        <f t="shared" si="7"/>
        <v>70.3375965174984</v>
      </c>
      <c r="G63" s="13">
        <f t="shared" si="7"/>
        <v>71.15131271889678</v>
      </c>
      <c r="H63" s="13">
        <f t="shared" si="7"/>
        <v>58.42945079537644</v>
      </c>
      <c r="I63" s="13">
        <f t="shared" si="7"/>
        <v>66.00273564906388</v>
      </c>
      <c r="J63" s="13">
        <f t="shared" si="7"/>
        <v>99.44323898358928</v>
      </c>
      <c r="K63" s="13">
        <f t="shared" si="7"/>
        <v>26.334470273726506</v>
      </c>
      <c r="L63" s="13">
        <f t="shared" si="7"/>
        <v>73.32887713908327</v>
      </c>
      <c r="M63" s="13">
        <f t="shared" si="7"/>
        <v>48.958960849496876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55.81142370681588</v>
      </c>
      <c r="W63" s="13">
        <f t="shared" si="7"/>
        <v>81.43441930240688</v>
      </c>
      <c r="X63" s="13">
        <f t="shared" si="7"/>
        <v>0</v>
      </c>
      <c r="Y63" s="13">
        <f t="shared" si="7"/>
        <v>0</v>
      </c>
      <c r="Z63" s="14">
        <f t="shared" si="7"/>
        <v>82.58724206125437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80.84371022664511</v>
      </c>
      <c r="E64" s="13">
        <f t="shared" si="7"/>
        <v>80.84371022664511</v>
      </c>
      <c r="F64" s="13">
        <f t="shared" si="7"/>
        <v>42.966903008085325</v>
      </c>
      <c r="G64" s="13">
        <f t="shared" si="7"/>
        <v>58.984542024490175</v>
      </c>
      <c r="H64" s="13">
        <f t="shared" si="7"/>
        <v>62.23120393589906</v>
      </c>
      <c r="I64" s="13">
        <f t="shared" si="7"/>
        <v>54.71914590514765</v>
      </c>
      <c r="J64" s="13">
        <f t="shared" si="7"/>
        <v>63.97923217313537</v>
      </c>
      <c r="K64" s="13">
        <f t="shared" si="7"/>
        <v>13.506057694535373</v>
      </c>
      <c r="L64" s="13">
        <f t="shared" si="7"/>
        <v>61.1793781253933</v>
      </c>
      <c r="M64" s="13">
        <f t="shared" si="7"/>
        <v>28.06767085532292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36.295852912517546</v>
      </c>
      <c r="W64" s="13">
        <f t="shared" si="7"/>
        <v>57.35085065210269</v>
      </c>
      <c r="X64" s="13">
        <f t="shared" si="7"/>
        <v>0</v>
      </c>
      <c r="Y64" s="13">
        <f t="shared" si="7"/>
        <v>0</v>
      </c>
      <c r="Z64" s="14">
        <f t="shared" si="7"/>
        <v>80.84371022664511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80.99342095505116</v>
      </c>
      <c r="E65" s="13">
        <f t="shared" si="7"/>
        <v>80.99342095505116</v>
      </c>
      <c r="F65" s="13">
        <f t="shared" si="7"/>
        <v>283.1893225811554</v>
      </c>
      <c r="G65" s="13">
        <f t="shared" si="7"/>
        <v>2306.360018054245</v>
      </c>
      <c r="H65" s="13">
        <f t="shared" si="7"/>
        <v>345.85537265062993</v>
      </c>
      <c r="I65" s="13">
        <f t="shared" si="7"/>
        <v>596.0222206293456</v>
      </c>
      <c r="J65" s="13">
        <f t="shared" si="7"/>
        <v>5525.457386468496</v>
      </c>
      <c r="K65" s="13">
        <f t="shared" si="7"/>
        <v>727.0148674089052</v>
      </c>
      <c r="L65" s="13">
        <f t="shared" si="7"/>
        <v>2997.5447481986384</v>
      </c>
      <c r="M65" s="13">
        <f t="shared" si="7"/>
        <v>1418.2311861924009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876.2804705137077</v>
      </c>
      <c r="W65" s="13">
        <f t="shared" si="7"/>
        <v>89.38128159267978</v>
      </c>
      <c r="X65" s="13">
        <f t="shared" si="7"/>
        <v>0</v>
      </c>
      <c r="Y65" s="13">
        <f t="shared" si="7"/>
        <v>0</v>
      </c>
      <c r="Z65" s="14">
        <f t="shared" si="7"/>
        <v>80.99342095505116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0.4640022833727029</v>
      </c>
      <c r="G66" s="16">
        <f t="shared" si="7"/>
        <v>0</v>
      </c>
      <c r="H66" s="16">
        <f t="shared" si="7"/>
        <v>0.20146007378198</v>
      </c>
      <c r="I66" s="16">
        <f t="shared" si="7"/>
        <v>0.2221037092500971</v>
      </c>
      <c r="J66" s="16">
        <f t="shared" si="7"/>
        <v>0</v>
      </c>
      <c r="K66" s="16">
        <f t="shared" si="7"/>
        <v>0.19167530569706898</v>
      </c>
      <c r="L66" s="16">
        <f t="shared" si="7"/>
        <v>0.17263635631439753</v>
      </c>
      <c r="M66" s="16">
        <f t="shared" si="7"/>
        <v>0.12021533946199153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0.17095923665822016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998879090</v>
      </c>
      <c r="C67" s="23"/>
      <c r="D67" s="24">
        <v>1313931043</v>
      </c>
      <c r="E67" s="25">
        <v>1313931043</v>
      </c>
      <c r="F67" s="25">
        <v>115884263</v>
      </c>
      <c r="G67" s="25">
        <v>115489604</v>
      </c>
      <c r="H67" s="25">
        <v>115564011</v>
      </c>
      <c r="I67" s="25">
        <v>346937878</v>
      </c>
      <c r="J67" s="25">
        <v>101223712</v>
      </c>
      <c r="K67" s="25">
        <v>106810914</v>
      </c>
      <c r="L67" s="25">
        <v>101999841</v>
      </c>
      <c r="M67" s="25">
        <v>310034467</v>
      </c>
      <c r="N67" s="25"/>
      <c r="O67" s="25"/>
      <c r="P67" s="25"/>
      <c r="Q67" s="25"/>
      <c r="R67" s="25"/>
      <c r="S67" s="25"/>
      <c r="T67" s="25"/>
      <c r="U67" s="25"/>
      <c r="V67" s="25">
        <v>656972345</v>
      </c>
      <c r="W67" s="25">
        <v>656965523</v>
      </c>
      <c r="X67" s="25"/>
      <c r="Y67" s="24"/>
      <c r="Z67" s="26">
        <v>1313931043</v>
      </c>
    </row>
    <row r="68" spans="1:26" ht="13.5" hidden="1">
      <c r="A68" s="36" t="s">
        <v>31</v>
      </c>
      <c r="B68" s="18">
        <v>194483842</v>
      </c>
      <c r="C68" s="18"/>
      <c r="D68" s="19">
        <v>208221837</v>
      </c>
      <c r="E68" s="20">
        <v>208221837</v>
      </c>
      <c r="F68" s="20">
        <v>31878582</v>
      </c>
      <c r="G68" s="20">
        <v>16743545</v>
      </c>
      <c r="H68" s="20">
        <v>16898951</v>
      </c>
      <c r="I68" s="20">
        <v>65521078</v>
      </c>
      <c r="J68" s="20">
        <v>15391987</v>
      </c>
      <c r="K68" s="20">
        <v>-58681510</v>
      </c>
      <c r="L68" s="20">
        <v>16455207</v>
      </c>
      <c r="M68" s="20">
        <v>-26834316</v>
      </c>
      <c r="N68" s="20"/>
      <c r="O68" s="20"/>
      <c r="P68" s="20"/>
      <c r="Q68" s="20"/>
      <c r="R68" s="20"/>
      <c r="S68" s="20"/>
      <c r="T68" s="20"/>
      <c r="U68" s="20"/>
      <c r="V68" s="20">
        <v>38686762</v>
      </c>
      <c r="W68" s="20">
        <v>104110919</v>
      </c>
      <c r="X68" s="20"/>
      <c r="Y68" s="19"/>
      <c r="Z68" s="22">
        <v>208221837</v>
      </c>
    </row>
    <row r="69" spans="1:26" ht="13.5" hidden="1">
      <c r="A69" s="37" t="s">
        <v>32</v>
      </c>
      <c r="B69" s="18">
        <v>763843042</v>
      </c>
      <c r="C69" s="18"/>
      <c r="D69" s="19">
        <v>1065293892</v>
      </c>
      <c r="E69" s="20">
        <v>1065293892</v>
      </c>
      <c r="F69" s="20">
        <v>79843417</v>
      </c>
      <c r="G69" s="20">
        <v>94648730</v>
      </c>
      <c r="H69" s="20">
        <v>93975297</v>
      </c>
      <c r="I69" s="20">
        <v>268467444</v>
      </c>
      <c r="J69" s="20">
        <v>81417239</v>
      </c>
      <c r="K69" s="20">
        <v>161399565</v>
      </c>
      <c r="L69" s="20">
        <v>81000400</v>
      </c>
      <c r="M69" s="20">
        <v>323817204</v>
      </c>
      <c r="N69" s="20"/>
      <c r="O69" s="20"/>
      <c r="P69" s="20"/>
      <c r="Q69" s="20"/>
      <c r="R69" s="20"/>
      <c r="S69" s="20"/>
      <c r="T69" s="20"/>
      <c r="U69" s="20"/>
      <c r="V69" s="20">
        <v>592284648</v>
      </c>
      <c r="W69" s="20">
        <v>532646947</v>
      </c>
      <c r="X69" s="20"/>
      <c r="Y69" s="19"/>
      <c r="Z69" s="22">
        <v>1065293892</v>
      </c>
    </row>
    <row r="70" spans="1:26" ht="13.5" hidden="1">
      <c r="A70" s="38" t="s">
        <v>102</v>
      </c>
      <c r="B70" s="18">
        <v>500296548</v>
      </c>
      <c r="C70" s="18"/>
      <c r="D70" s="19">
        <v>428919000</v>
      </c>
      <c r="E70" s="20">
        <v>428919000</v>
      </c>
      <c r="F70" s="20">
        <v>47044839</v>
      </c>
      <c r="G70" s="20">
        <v>53503054</v>
      </c>
      <c r="H70" s="20">
        <v>55135495</v>
      </c>
      <c r="I70" s="20">
        <v>155683388</v>
      </c>
      <c r="J70" s="20">
        <v>44647671</v>
      </c>
      <c r="K70" s="20">
        <v>44839149</v>
      </c>
      <c r="L70" s="20">
        <v>44912494</v>
      </c>
      <c r="M70" s="20">
        <v>134399314</v>
      </c>
      <c r="N70" s="20"/>
      <c r="O70" s="20"/>
      <c r="P70" s="20"/>
      <c r="Q70" s="20"/>
      <c r="R70" s="20"/>
      <c r="S70" s="20"/>
      <c r="T70" s="20"/>
      <c r="U70" s="20"/>
      <c r="V70" s="20">
        <v>290082702</v>
      </c>
      <c r="W70" s="20">
        <v>214459500</v>
      </c>
      <c r="X70" s="20"/>
      <c r="Y70" s="19"/>
      <c r="Z70" s="22">
        <v>428919000</v>
      </c>
    </row>
    <row r="71" spans="1:26" ht="13.5" hidden="1">
      <c r="A71" s="38" t="s">
        <v>103</v>
      </c>
      <c r="B71" s="18">
        <v>200223696</v>
      </c>
      <c r="C71" s="18"/>
      <c r="D71" s="19">
        <v>293697123</v>
      </c>
      <c r="E71" s="20">
        <v>293697123</v>
      </c>
      <c r="F71" s="20">
        <v>18928200</v>
      </c>
      <c r="G71" s="20">
        <v>29721997</v>
      </c>
      <c r="H71" s="20">
        <v>24546765</v>
      </c>
      <c r="I71" s="20">
        <v>73196962</v>
      </c>
      <c r="J71" s="20">
        <v>26704871</v>
      </c>
      <c r="K71" s="20">
        <v>73064575</v>
      </c>
      <c r="L71" s="20">
        <v>25299419</v>
      </c>
      <c r="M71" s="20">
        <v>125068865</v>
      </c>
      <c r="N71" s="20"/>
      <c r="O71" s="20"/>
      <c r="P71" s="20"/>
      <c r="Q71" s="20"/>
      <c r="R71" s="20"/>
      <c r="S71" s="20"/>
      <c r="T71" s="20"/>
      <c r="U71" s="20"/>
      <c r="V71" s="20">
        <v>198265827</v>
      </c>
      <c r="W71" s="20">
        <v>146848562</v>
      </c>
      <c r="X71" s="20"/>
      <c r="Y71" s="19"/>
      <c r="Z71" s="22">
        <v>293697123</v>
      </c>
    </row>
    <row r="72" spans="1:26" ht="13.5" hidden="1">
      <c r="A72" s="38" t="s">
        <v>104</v>
      </c>
      <c r="B72" s="18">
        <v>1192747</v>
      </c>
      <c r="C72" s="18"/>
      <c r="D72" s="19">
        <v>67565460</v>
      </c>
      <c r="E72" s="20">
        <v>67565460</v>
      </c>
      <c r="F72" s="20">
        <v>5018002</v>
      </c>
      <c r="G72" s="20">
        <v>5024343</v>
      </c>
      <c r="H72" s="20">
        <v>6287966</v>
      </c>
      <c r="I72" s="20">
        <v>16330311</v>
      </c>
      <c r="J72" s="20">
        <v>4303103</v>
      </c>
      <c r="K72" s="20">
        <v>14985834</v>
      </c>
      <c r="L72" s="20">
        <v>4998286</v>
      </c>
      <c r="M72" s="20">
        <v>24287223</v>
      </c>
      <c r="N72" s="20"/>
      <c r="O72" s="20"/>
      <c r="P72" s="20"/>
      <c r="Q72" s="20"/>
      <c r="R72" s="20"/>
      <c r="S72" s="20"/>
      <c r="T72" s="20"/>
      <c r="U72" s="20"/>
      <c r="V72" s="20">
        <v>40617534</v>
      </c>
      <c r="W72" s="20">
        <v>33782730</v>
      </c>
      <c r="X72" s="20"/>
      <c r="Y72" s="19"/>
      <c r="Z72" s="22">
        <v>67565460</v>
      </c>
    </row>
    <row r="73" spans="1:26" ht="13.5" hidden="1">
      <c r="A73" s="38" t="s">
        <v>105</v>
      </c>
      <c r="B73" s="18">
        <v>45991002</v>
      </c>
      <c r="C73" s="18"/>
      <c r="D73" s="19">
        <v>102110603</v>
      </c>
      <c r="E73" s="20">
        <v>102110603</v>
      </c>
      <c r="F73" s="20">
        <v>5438742</v>
      </c>
      <c r="G73" s="20">
        <v>5400125</v>
      </c>
      <c r="H73" s="20">
        <v>5442416</v>
      </c>
      <c r="I73" s="20">
        <v>16281283</v>
      </c>
      <c r="J73" s="20">
        <v>5436486</v>
      </c>
      <c r="K73" s="20">
        <v>25638962</v>
      </c>
      <c r="L73" s="20">
        <v>5379123</v>
      </c>
      <c r="M73" s="20">
        <v>36454571</v>
      </c>
      <c r="N73" s="20"/>
      <c r="O73" s="20"/>
      <c r="P73" s="20"/>
      <c r="Q73" s="20"/>
      <c r="R73" s="20"/>
      <c r="S73" s="20"/>
      <c r="T73" s="20"/>
      <c r="U73" s="20"/>
      <c r="V73" s="20">
        <v>52735854</v>
      </c>
      <c r="W73" s="20">
        <v>51055302</v>
      </c>
      <c r="X73" s="20"/>
      <c r="Y73" s="19"/>
      <c r="Z73" s="22">
        <v>102110603</v>
      </c>
    </row>
    <row r="74" spans="1:26" ht="13.5" hidden="1">
      <c r="A74" s="38" t="s">
        <v>106</v>
      </c>
      <c r="B74" s="18">
        <v>16139049</v>
      </c>
      <c r="C74" s="18"/>
      <c r="D74" s="19">
        <v>173001706</v>
      </c>
      <c r="E74" s="20">
        <v>173001706</v>
      </c>
      <c r="F74" s="20">
        <v>3413634</v>
      </c>
      <c r="G74" s="20">
        <v>999211</v>
      </c>
      <c r="H74" s="20">
        <v>2562655</v>
      </c>
      <c r="I74" s="20">
        <v>6975500</v>
      </c>
      <c r="J74" s="20">
        <v>325108</v>
      </c>
      <c r="K74" s="20">
        <v>2871045</v>
      </c>
      <c r="L74" s="20">
        <v>411078</v>
      </c>
      <c r="M74" s="20">
        <v>3607231</v>
      </c>
      <c r="N74" s="20"/>
      <c r="O74" s="20"/>
      <c r="P74" s="20"/>
      <c r="Q74" s="20"/>
      <c r="R74" s="20"/>
      <c r="S74" s="20"/>
      <c r="T74" s="20"/>
      <c r="U74" s="20"/>
      <c r="V74" s="20">
        <v>10582731</v>
      </c>
      <c r="W74" s="20">
        <v>86500853</v>
      </c>
      <c r="X74" s="20"/>
      <c r="Y74" s="19"/>
      <c r="Z74" s="22">
        <v>173001706</v>
      </c>
    </row>
    <row r="75" spans="1:26" ht="13.5" hidden="1">
      <c r="A75" s="39" t="s">
        <v>107</v>
      </c>
      <c r="B75" s="27">
        <v>40552206</v>
      </c>
      <c r="C75" s="27"/>
      <c r="D75" s="28">
        <v>40415314</v>
      </c>
      <c r="E75" s="29">
        <v>40415314</v>
      </c>
      <c r="F75" s="29">
        <v>4162264</v>
      </c>
      <c r="G75" s="29">
        <v>4097329</v>
      </c>
      <c r="H75" s="29">
        <v>4689763</v>
      </c>
      <c r="I75" s="29">
        <v>12949356</v>
      </c>
      <c r="J75" s="29">
        <v>4414486</v>
      </c>
      <c r="K75" s="29">
        <v>4092859</v>
      </c>
      <c r="L75" s="29">
        <v>4544234</v>
      </c>
      <c r="M75" s="29">
        <v>13051579</v>
      </c>
      <c r="N75" s="29"/>
      <c r="O75" s="29"/>
      <c r="P75" s="29"/>
      <c r="Q75" s="29"/>
      <c r="R75" s="29"/>
      <c r="S75" s="29"/>
      <c r="T75" s="29"/>
      <c r="U75" s="29"/>
      <c r="V75" s="29">
        <v>26000935</v>
      </c>
      <c r="W75" s="29">
        <v>20207657</v>
      </c>
      <c r="X75" s="29"/>
      <c r="Y75" s="28"/>
      <c r="Z75" s="30">
        <v>40415314</v>
      </c>
    </row>
    <row r="76" spans="1:26" ht="13.5" hidden="1">
      <c r="A76" s="41" t="s">
        <v>109</v>
      </c>
      <c r="B76" s="31">
        <v>942187835</v>
      </c>
      <c r="C76" s="31"/>
      <c r="D76" s="32">
        <v>1139135073</v>
      </c>
      <c r="E76" s="33">
        <v>1139135073</v>
      </c>
      <c r="F76" s="33">
        <v>64208927</v>
      </c>
      <c r="G76" s="33">
        <v>89271749</v>
      </c>
      <c r="H76" s="33">
        <v>79196186</v>
      </c>
      <c r="I76" s="33">
        <v>232676862</v>
      </c>
      <c r="J76" s="33">
        <v>100087422</v>
      </c>
      <c r="K76" s="33">
        <v>113490900</v>
      </c>
      <c r="L76" s="33">
        <v>79159635</v>
      </c>
      <c r="M76" s="33">
        <v>292737957</v>
      </c>
      <c r="N76" s="33"/>
      <c r="O76" s="33"/>
      <c r="P76" s="33"/>
      <c r="Q76" s="33"/>
      <c r="R76" s="33"/>
      <c r="S76" s="33"/>
      <c r="T76" s="33"/>
      <c r="U76" s="33"/>
      <c r="V76" s="33">
        <v>525414819</v>
      </c>
      <c r="W76" s="33">
        <v>569572834</v>
      </c>
      <c r="X76" s="33"/>
      <c r="Y76" s="32"/>
      <c r="Z76" s="34">
        <v>1139135073</v>
      </c>
    </row>
    <row r="77" spans="1:26" ht="13.5" hidden="1">
      <c r="A77" s="36" t="s">
        <v>31</v>
      </c>
      <c r="B77" s="18">
        <v>194483842</v>
      </c>
      <c r="C77" s="18"/>
      <c r="D77" s="19">
        <v>200450500</v>
      </c>
      <c r="E77" s="20">
        <v>200450500</v>
      </c>
      <c r="F77" s="20">
        <v>10772501</v>
      </c>
      <c r="G77" s="20">
        <v>12030982</v>
      </c>
      <c r="H77" s="20">
        <v>12590489</v>
      </c>
      <c r="I77" s="20">
        <v>35393972</v>
      </c>
      <c r="J77" s="20">
        <v>19609075</v>
      </c>
      <c r="K77" s="20">
        <v>25890855</v>
      </c>
      <c r="L77" s="20">
        <v>11559819</v>
      </c>
      <c r="M77" s="20">
        <v>57059749</v>
      </c>
      <c r="N77" s="20"/>
      <c r="O77" s="20"/>
      <c r="P77" s="20"/>
      <c r="Q77" s="20"/>
      <c r="R77" s="20"/>
      <c r="S77" s="20"/>
      <c r="T77" s="20"/>
      <c r="U77" s="20"/>
      <c r="V77" s="20">
        <v>92453721</v>
      </c>
      <c r="W77" s="20">
        <v>100474973</v>
      </c>
      <c r="X77" s="20"/>
      <c r="Y77" s="19"/>
      <c r="Z77" s="22">
        <v>200450500</v>
      </c>
    </row>
    <row r="78" spans="1:26" ht="13.5" hidden="1">
      <c r="A78" s="37" t="s">
        <v>32</v>
      </c>
      <c r="B78" s="18">
        <v>747703993</v>
      </c>
      <c r="C78" s="18"/>
      <c r="D78" s="19">
        <v>938684573</v>
      </c>
      <c r="E78" s="20">
        <v>938684573</v>
      </c>
      <c r="F78" s="20">
        <v>53417113</v>
      </c>
      <c r="G78" s="20">
        <v>77240767</v>
      </c>
      <c r="H78" s="20">
        <v>66596249</v>
      </c>
      <c r="I78" s="20">
        <v>197254129</v>
      </c>
      <c r="J78" s="20">
        <v>80478347</v>
      </c>
      <c r="K78" s="20">
        <v>87592200</v>
      </c>
      <c r="L78" s="20">
        <v>67591971</v>
      </c>
      <c r="M78" s="20">
        <v>235662518</v>
      </c>
      <c r="N78" s="20"/>
      <c r="O78" s="20"/>
      <c r="P78" s="20"/>
      <c r="Q78" s="20"/>
      <c r="R78" s="20"/>
      <c r="S78" s="20"/>
      <c r="T78" s="20"/>
      <c r="U78" s="20"/>
      <c r="V78" s="20">
        <v>432916647</v>
      </c>
      <c r="W78" s="20">
        <v>469097861</v>
      </c>
      <c r="X78" s="20"/>
      <c r="Y78" s="19"/>
      <c r="Z78" s="22">
        <v>938684573</v>
      </c>
    </row>
    <row r="79" spans="1:26" ht="13.5" hidden="1">
      <c r="A79" s="38" t="s">
        <v>102</v>
      </c>
      <c r="B79" s="18">
        <v>500296548</v>
      </c>
      <c r="C79" s="18"/>
      <c r="D79" s="19">
        <v>378517000</v>
      </c>
      <c r="E79" s="20">
        <v>378517000</v>
      </c>
      <c r="F79" s="20">
        <v>27361951</v>
      </c>
      <c r="G79" s="20">
        <v>36328336</v>
      </c>
      <c r="H79" s="20">
        <v>35038094</v>
      </c>
      <c r="I79" s="20">
        <v>98728381</v>
      </c>
      <c r="J79" s="20">
        <v>37970227</v>
      </c>
      <c r="K79" s="20">
        <v>42442843</v>
      </c>
      <c r="L79" s="20">
        <v>32645280</v>
      </c>
      <c r="M79" s="20">
        <v>113058350</v>
      </c>
      <c r="N79" s="20"/>
      <c r="O79" s="20"/>
      <c r="P79" s="20"/>
      <c r="Q79" s="20"/>
      <c r="R79" s="20"/>
      <c r="S79" s="20"/>
      <c r="T79" s="20"/>
      <c r="U79" s="20"/>
      <c r="V79" s="20">
        <v>211786731</v>
      </c>
      <c r="W79" s="20">
        <v>193950870</v>
      </c>
      <c r="X79" s="20"/>
      <c r="Y79" s="19"/>
      <c r="Z79" s="22">
        <v>378517000</v>
      </c>
    </row>
    <row r="80" spans="1:26" ht="13.5" hidden="1">
      <c r="A80" s="38" t="s">
        <v>103</v>
      </c>
      <c r="B80" s="18">
        <v>200223696</v>
      </c>
      <c r="C80" s="18"/>
      <c r="D80" s="19">
        <v>281697123</v>
      </c>
      <c r="E80" s="20">
        <v>281697123</v>
      </c>
      <c r="F80" s="20">
        <v>10521714</v>
      </c>
      <c r="G80" s="20">
        <v>11106903</v>
      </c>
      <c r="H80" s="20">
        <v>15634170</v>
      </c>
      <c r="I80" s="20">
        <v>37262787</v>
      </c>
      <c r="J80" s="20">
        <v>16787049</v>
      </c>
      <c r="K80" s="20">
        <v>16867180</v>
      </c>
      <c r="L80" s="20">
        <v>15668343</v>
      </c>
      <c r="M80" s="20">
        <v>49322572</v>
      </c>
      <c r="N80" s="20"/>
      <c r="O80" s="20"/>
      <c r="P80" s="20"/>
      <c r="Q80" s="20"/>
      <c r="R80" s="20"/>
      <c r="S80" s="20"/>
      <c r="T80" s="20"/>
      <c r="U80" s="20"/>
      <c r="V80" s="20">
        <v>86585359</v>
      </c>
      <c r="W80" s="20">
        <v>141040000</v>
      </c>
      <c r="X80" s="20"/>
      <c r="Y80" s="19"/>
      <c r="Z80" s="22">
        <v>281697123</v>
      </c>
    </row>
    <row r="81" spans="1:26" ht="13.5" hidden="1">
      <c r="A81" s="38" t="s">
        <v>104</v>
      </c>
      <c r="B81" s="18">
        <v>1192747</v>
      </c>
      <c r="C81" s="18"/>
      <c r="D81" s="19">
        <v>55800450</v>
      </c>
      <c r="E81" s="20">
        <v>55800450</v>
      </c>
      <c r="F81" s="20">
        <v>3529542</v>
      </c>
      <c r="G81" s="20">
        <v>3574886</v>
      </c>
      <c r="H81" s="20">
        <v>3674024</v>
      </c>
      <c r="I81" s="20">
        <v>10778452</v>
      </c>
      <c r="J81" s="20">
        <v>4279145</v>
      </c>
      <c r="K81" s="20">
        <v>3946440</v>
      </c>
      <c r="L81" s="20">
        <v>3665187</v>
      </c>
      <c r="M81" s="20">
        <v>11890772</v>
      </c>
      <c r="N81" s="20"/>
      <c r="O81" s="20"/>
      <c r="P81" s="20"/>
      <c r="Q81" s="20"/>
      <c r="R81" s="20"/>
      <c r="S81" s="20"/>
      <c r="T81" s="20"/>
      <c r="U81" s="20"/>
      <c r="V81" s="20">
        <v>22669224</v>
      </c>
      <c r="W81" s="20">
        <v>27510770</v>
      </c>
      <c r="X81" s="20"/>
      <c r="Y81" s="19"/>
      <c r="Z81" s="22">
        <v>55800450</v>
      </c>
    </row>
    <row r="82" spans="1:26" ht="13.5" hidden="1">
      <c r="A82" s="38" t="s">
        <v>105</v>
      </c>
      <c r="B82" s="18">
        <v>45991002</v>
      </c>
      <c r="C82" s="18"/>
      <c r="D82" s="19">
        <v>82550000</v>
      </c>
      <c r="E82" s="20">
        <v>82550000</v>
      </c>
      <c r="F82" s="20">
        <v>2336859</v>
      </c>
      <c r="G82" s="20">
        <v>3185239</v>
      </c>
      <c r="H82" s="20">
        <v>3386881</v>
      </c>
      <c r="I82" s="20">
        <v>8908979</v>
      </c>
      <c r="J82" s="20">
        <v>3478222</v>
      </c>
      <c r="K82" s="20">
        <v>3462813</v>
      </c>
      <c r="L82" s="20">
        <v>3290914</v>
      </c>
      <c r="M82" s="20">
        <v>10231949</v>
      </c>
      <c r="N82" s="20"/>
      <c r="O82" s="20"/>
      <c r="P82" s="20"/>
      <c r="Q82" s="20"/>
      <c r="R82" s="20"/>
      <c r="S82" s="20"/>
      <c r="T82" s="20"/>
      <c r="U82" s="20"/>
      <c r="V82" s="20">
        <v>19140928</v>
      </c>
      <c r="W82" s="20">
        <v>29280650</v>
      </c>
      <c r="X82" s="20"/>
      <c r="Y82" s="19"/>
      <c r="Z82" s="22">
        <v>82550000</v>
      </c>
    </row>
    <row r="83" spans="1:26" ht="13.5" hidden="1">
      <c r="A83" s="38" t="s">
        <v>106</v>
      </c>
      <c r="B83" s="18"/>
      <c r="C83" s="18"/>
      <c r="D83" s="19">
        <v>140120000</v>
      </c>
      <c r="E83" s="20">
        <v>140120000</v>
      </c>
      <c r="F83" s="20">
        <v>9667047</v>
      </c>
      <c r="G83" s="20">
        <v>23045403</v>
      </c>
      <c r="H83" s="20">
        <v>8863080</v>
      </c>
      <c r="I83" s="20">
        <v>41575530</v>
      </c>
      <c r="J83" s="20">
        <v>17963704</v>
      </c>
      <c r="K83" s="20">
        <v>20872924</v>
      </c>
      <c r="L83" s="20">
        <v>12322247</v>
      </c>
      <c r="M83" s="20">
        <v>51158875</v>
      </c>
      <c r="N83" s="20"/>
      <c r="O83" s="20"/>
      <c r="P83" s="20"/>
      <c r="Q83" s="20"/>
      <c r="R83" s="20"/>
      <c r="S83" s="20"/>
      <c r="T83" s="20"/>
      <c r="U83" s="20"/>
      <c r="V83" s="20">
        <v>92734405</v>
      </c>
      <c r="W83" s="20">
        <v>77315571</v>
      </c>
      <c r="X83" s="20"/>
      <c r="Y83" s="19"/>
      <c r="Z83" s="22">
        <v>140120000</v>
      </c>
    </row>
    <row r="84" spans="1:26" ht="13.5" hidden="1">
      <c r="A84" s="39" t="s">
        <v>107</v>
      </c>
      <c r="B84" s="27"/>
      <c r="C84" s="27"/>
      <c r="D84" s="28"/>
      <c r="E84" s="29"/>
      <c r="F84" s="29">
        <v>19313</v>
      </c>
      <c r="G84" s="29"/>
      <c r="H84" s="29">
        <v>9448</v>
      </c>
      <c r="I84" s="29">
        <v>28761</v>
      </c>
      <c r="J84" s="29"/>
      <c r="K84" s="29">
        <v>7845</v>
      </c>
      <c r="L84" s="29">
        <v>7845</v>
      </c>
      <c r="M84" s="29">
        <v>15690</v>
      </c>
      <c r="N84" s="29"/>
      <c r="O84" s="29"/>
      <c r="P84" s="29"/>
      <c r="Q84" s="29"/>
      <c r="R84" s="29"/>
      <c r="S84" s="29"/>
      <c r="T84" s="29"/>
      <c r="U84" s="29"/>
      <c r="V84" s="29">
        <v>44451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179769345</v>
      </c>
      <c r="C5" s="18">
        <v>0</v>
      </c>
      <c r="D5" s="58">
        <v>191283614</v>
      </c>
      <c r="E5" s="59">
        <v>191283614</v>
      </c>
      <c r="F5" s="59">
        <v>192403801</v>
      </c>
      <c r="G5" s="59">
        <v>-544261</v>
      </c>
      <c r="H5" s="59">
        <v>-1779970</v>
      </c>
      <c r="I5" s="59">
        <v>190079570</v>
      </c>
      <c r="J5" s="59">
        <v>109099</v>
      </c>
      <c r="K5" s="59">
        <v>1664423</v>
      </c>
      <c r="L5" s="59">
        <v>177128</v>
      </c>
      <c r="M5" s="59">
        <v>1950650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192030220</v>
      </c>
      <c r="W5" s="59">
        <v>95641807</v>
      </c>
      <c r="X5" s="59">
        <v>96388413</v>
      </c>
      <c r="Y5" s="60">
        <v>100.78</v>
      </c>
      <c r="Z5" s="61">
        <v>191283614</v>
      </c>
    </row>
    <row r="6" spans="1:26" ht="13.5">
      <c r="A6" s="57" t="s">
        <v>32</v>
      </c>
      <c r="B6" s="18">
        <v>884650239</v>
      </c>
      <c r="C6" s="18">
        <v>0</v>
      </c>
      <c r="D6" s="58">
        <v>940797554</v>
      </c>
      <c r="E6" s="59">
        <v>937102179</v>
      </c>
      <c r="F6" s="59">
        <v>197090398</v>
      </c>
      <c r="G6" s="59">
        <v>69834164</v>
      </c>
      <c r="H6" s="59">
        <v>75193459</v>
      </c>
      <c r="I6" s="59">
        <v>342118021</v>
      </c>
      <c r="J6" s="59">
        <v>63445774</v>
      </c>
      <c r="K6" s="59">
        <v>78984767</v>
      </c>
      <c r="L6" s="59">
        <v>54622053</v>
      </c>
      <c r="M6" s="59">
        <v>197052594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539170615</v>
      </c>
      <c r="W6" s="59">
        <v>468551090</v>
      </c>
      <c r="X6" s="59">
        <v>70619525</v>
      </c>
      <c r="Y6" s="60">
        <v>15.07</v>
      </c>
      <c r="Z6" s="61">
        <v>937102179</v>
      </c>
    </row>
    <row r="7" spans="1:26" ht="13.5">
      <c r="A7" s="57" t="s">
        <v>33</v>
      </c>
      <c r="B7" s="18">
        <v>6120660</v>
      </c>
      <c r="C7" s="18">
        <v>0</v>
      </c>
      <c r="D7" s="58">
        <v>6000000</v>
      </c>
      <c r="E7" s="59">
        <v>6000000</v>
      </c>
      <c r="F7" s="59">
        <v>101626</v>
      </c>
      <c r="G7" s="59">
        <v>248271</v>
      </c>
      <c r="H7" s="59">
        <v>68518</v>
      </c>
      <c r="I7" s="59">
        <v>418415</v>
      </c>
      <c r="J7" s="59">
        <v>1088565</v>
      </c>
      <c r="K7" s="59">
        <v>955182</v>
      </c>
      <c r="L7" s="59">
        <v>819965</v>
      </c>
      <c r="M7" s="59">
        <v>2863712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3282127</v>
      </c>
      <c r="W7" s="59">
        <v>3000000</v>
      </c>
      <c r="X7" s="59">
        <v>282127</v>
      </c>
      <c r="Y7" s="60">
        <v>9.4</v>
      </c>
      <c r="Z7" s="61">
        <v>6000000</v>
      </c>
    </row>
    <row r="8" spans="1:26" ht="13.5">
      <c r="A8" s="57" t="s">
        <v>34</v>
      </c>
      <c r="B8" s="18">
        <v>199514880</v>
      </c>
      <c r="C8" s="18">
        <v>0</v>
      </c>
      <c r="D8" s="58">
        <v>187191526</v>
      </c>
      <c r="E8" s="59">
        <v>187191525</v>
      </c>
      <c r="F8" s="59">
        <v>3445673</v>
      </c>
      <c r="G8" s="59">
        <v>0</v>
      </c>
      <c r="H8" s="59">
        <v>3919237</v>
      </c>
      <c r="I8" s="59">
        <v>7364910</v>
      </c>
      <c r="J8" s="59">
        <v>8642781</v>
      </c>
      <c r="K8" s="59">
        <v>50414192</v>
      </c>
      <c r="L8" s="59">
        <v>19571245</v>
      </c>
      <c r="M8" s="59">
        <v>78628218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85993128</v>
      </c>
      <c r="W8" s="59">
        <v>93595763</v>
      </c>
      <c r="X8" s="59">
        <v>-7602635</v>
      </c>
      <c r="Y8" s="60">
        <v>-8.12</v>
      </c>
      <c r="Z8" s="61">
        <v>187191525</v>
      </c>
    </row>
    <row r="9" spans="1:26" ht="13.5">
      <c r="A9" s="57" t="s">
        <v>35</v>
      </c>
      <c r="B9" s="18">
        <v>81638596</v>
      </c>
      <c r="C9" s="18">
        <v>0</v>
      </c>
      <c r="D9" s="58">
        <v>64659426</v>
      </c>
      <c r="E9" s="59">
        <v>68354800</v>
      </c>
      <c r="F9" s="59">
        <v>8635360</v>
      </c>
      <c r="G9" s="59">
        <v>7192828</v>
      </c>
      <c r="H9" s="59">
        <v>6025424</v>
      </c>
      <c r="I9" s="59">
        <v>21853612</v>
      </c>
      <c r="J9" s="59">
        <v>6986724</v>
      </c>
      <c r="K9" s="59">
        <v>6649468</v>
      </c>
      <c r="L9" s="59">
        <v>6813013</v>
      </c>
      <c r="M9" s="59">
        <v>20449205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42302817</v>
      </c>
      <c r="W9" s="59">
        <v>34177400</v>
      </c>
      <c r="X9" s="59">
        <v>8125417</v>
      </c>
      <c r="Y9" s="60">
        <v>23.77</v>
      </c>
      <c r="Z9" s="61">
        <v>68354800</v>
      </c>
    </row>
    <row r="10" spans="1:26" ht="25.5">
      <c r="A10" s="62" t="s">
        <v>94</v>
      </c>
      <c r="B10" s="63">
        <f>SUM(B5:B9)</f>
        <v>1351693720</v>
      </c>
      <c r="C10" s="63">
        <f>SUM(C5:C9)</f>
        <v>0</v>
      </c>
      <c r="D10" s="64">
        <f aca="true" t="shared" si="0" ref="D10:Z10">SUM(D5:D9)</f>
        <v>1389932120</v>
      </c>
      <c r="E10" s="65">
        <f t="shared" si="0"/>
        <v>1389932118</v>
      </c>
      <c r="F10" s="65">
        <f t="shared" si="0"/>
        <v>401676858</v>
      </c>
      <c r="G10" s="65">
        <f t="shared" si="0"/>
        <v>76731002</v>
      </c>
      <c r="H10" s="65">
        <f t="shared" si="0"/>
        <v>83426668</v>
      </c>
      <c r="I10" s="65">
        <f t="shared" si="0"/>
        <v>561834528</v>
      </c>
      <c r="J10" s="65">
        <f t="shared" si="0"/>
        <v>80272943</v>
      </c>
      <c r="K10" s="65">
        <f t="shared" si="0"/>
        <v>138668032</v>
      </c>
      <c r="L10" s="65">
        <f t="shared" si="0"/>
        <v>82003404</v>
      </c>
      <c r="M10" s="65">
        <f t="shared" si="0"/>
        <v>300944379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862778907</v>
      </c>
      <c r="W10" s="65">
        <f t="shared" si="0"/>
        <v>694966060</v>
      </c>
      <c r="X10" s="65">
        <f t="shared" si="0"/>
        <v>167812847</v>
      </c>
      <c r="Y10" s="66">
        <f>+IF(W10&lt;&gt;0,(X10/W10)*100,0)</f>
        <v>24.146912584479306</v>
      </c>
      <c r="Z10" s="67">
        <f t="shared" si="0"/>
        <v>1389932118</v>
      </c>
    </row>
    <row r="11" spans="1:26" ht="13.5">
      <c r="A11" s="57" t="s">
        <v>36</v>
      </c>
      <c r="B11" s="18">
        <v>336543905</v>
      </c>
      <c r="C11" s="18">
        <v>0</v>
      </c>
      <c r="D11" s="58">
        <v>386311375</v>
      </c>
      <c r="E11" s="59">
        <v>386311375</v>
      </c>
      <c r="F11" s="59">
        <v>26058199</v>
      </c>
      <c r="G11" s="59">
        <v>27167213</v>
      </c>
      <c r="H11" s="59">
        <v>27462711</v>
      </c>
      <c r="I11" s="59">
        <v>80688123</v>
      </c>
      <c r="J11" s="59">
        <v>26463168</v>
      </c>
      <c r="K11" s="59">
        <v>42286742</v>
      </c>
      <c r="L11" s="59">
        <v>31918315</v>
      </c>
      <c r="M11" s="59">
        <v>100668225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181356348</v>
      </c>
      <c r="W11" s="59">
        <v>193155688</v>
      </c>
      <c r="X11" s="59">
        <v>-11799340</v>
      </c>
      <c r="Y11" s="60">
        <v>-6.11</v>
      </c>
      <c r="Z11" s="61">
        <v>386311375</v>
      </c>
    </row>
    <row r="12" spans="1:26" ht="13.5">
      <c r="A12" s="57" t="s">
        <v>37</v>
      </c>
      <c r="B12" s="18">
        <v>17641423</v>
      </c>
      <c r="C12" s="18">
        <v>0</v>
      </c>
      <c r="D12" s="58">
        <v>18849884</v>
      </c>
      <c r="E12" s="59">
        <v>18849884</v>
      </c>
      <c r="F12" s="59">
        <v>1470984</v>
      </c>
      <c r="G12" s="59">
        <v>1459716</v>
      </c>
      <c r="H12" s="59">
        <v>1463380</v>
      </c>
      <c r="I12" s="59">
        <v>4394080</v>
      </c>
      <c r="J12" s="59">
        <v>1483658</v>
      </c>
      <c r="K12" s="59">
        <v>1475782</v>
      </c>
      <c r="L12" s="59">
        <v>1481673</v>
      </c>
      <c r="M12" s="59">
        <v>4441113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8835193</v>
      </c>
      <c r="W12" s="59">
        <v>9424942</v>
      </c>
      <c r="X12" s="59">
        <v>-589749</v>
      </c>
      <c r="Y12" s="60">
        <v>-6.26</v>
      </c>
      <c r="Z12" s="61">
        <v>18849884</v>
      </c>
    </row>
    <row r="13" spans="1:26" ht="13.5">
      <c r="A13" s="57" t="s">
        <v>95</v>
      </c>
      <c r="B13" s="18">
        <v>153881260</v>
      </c>
      <c r="C13" s="18">
        <v>0</v>
      </c>
      <c r="D13" s="58">
        <v>144546883</v>
      </c>
      <c r="E13" s="59">
        <v>144546883</v>
      </c>
      <c r="F13" s="59">
        <v>0</v>
      </c>
      <c r="G13" s="59">
        <v>0</v>
      </c>
      <c r="H13" s="59">
        <v>0</v>
      </c>
      <c r="I13" s="59">
        <v>0</v>
      </c>
      <c r="J13" s="59">
        <v>51644619</v>
      </c>
      <c r="K13" s="59">
        <v>12400777</v>
      </c>
      <c r="L13" s="59">
        <v>12640445</v>
      </c>
      <c r="M13" s="59">
        <v>76685841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76685841</v>
      </c>
      <c r="W13" s="59">
        <v>72273442</v>
      </c>
      <c r="X13" s="59">
        <v>4412399</v>
      </c>
      <c r="Y13" s="60">
        <v>6.11</v>
      </c>
      <c r="Z13" s="61">
        <v>144546883</v>
      </c>
    </row>
    <row r="14" spans="1:26" ht="13.5">
      <c r="A14" s="57" t="s">
        <v>38</v>
      </c>
      <c r="B14" s="18">
        <v>49275659</v>
      </c>
      <c r="C14" s="18">
        <v>0</v>
      </c>
      <c r="D14" s="58">
        <v>63063457</v>
      </c>
      <c r="E14" s="59">
        <v>63063457</v>
      </c>
      <c r="F14" s="59">
        <v>4862228</v>
      </c>
      <c r="G14" s="59">
        <v>0</v>
      </c>
      <c r="H14" s="59">
        <v>9724453</v>
      </c>
      <c r="I14" s="59">
        <v>14586681</v>
      </c>
      <c r="J14" s="59">
        <v>4862228</v>
      </c>
      <c r="K14" s="59">
        <v>4862228</v>
      </c>
      <c r="L14" s="59">
        <v>4862228</v>
      </c>
      <c r="M14" s="59">
        <v>14586684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29173365</v>
      </c>
      <c r="W14" s="59">
        <v>31531729</v>
      </c>
      <c r="X14" s="59">
        <v>-2358364</v>
      </c>
      <c r="Y14" s="60">
        <v>-7.48</v>
      </c>
      <c r="Z14" s="61">
        <v>63063457</v>
      </c>
    </row>
    <row r="15" spans="1:26" ht="13.5">
      <c r="A15" s="57" t="s">
        <v>39</v>
      </c>
      <c r="B15" s="18">
        <v>466494342</v>
      </c>
      <c r="C15" s="18">
        <v>0</v>
      </c>
      <c r="D15" s="58">
        <v>509114333</v>
      </c>
      <c r="E15" s="59">
        <v>509114333</v>
      </c>
      <c r="F15" s="59">
        <v>0</v>
      </c>
      <c r="G15" s="59">
        <v>58122890</v>
      </c>
      <c r="H15" s="59">
        <v>56471864</v>
      </c>
      <c r="I15" s="59">
        <v>114594754</v>
      </c>
      <c r="J15" s="59">
        <v>33161612</v>
      </c>
      <c r="K15" s="59">
        <v>33381754</v>
      </c>
      <c r="L15" s="59">
        <v>32935253</v>
      </c>
      <c r="M15" s="59">
        <v>99478619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214073373</v>
      </c>
      <c r="W15" s="59">
        <v>254557167</v>
      </c>
      <c r="X15" s="59">
        <v>-40483794</v>
      </c>
      <c r="Y15" s="60">
        <v>-15.9</v>
      </c>
      <c r="Z15" s="61">
        <v>509114333</v>
      </c>
    </row>
    <row r="16" spans="1:26" ht="13.5">
      <c r="A16" s="68" t="s">
        <v>40</v>
      </c>
      <c r="B16" s="18">
        <v>427636</v>
      </c>
      <c r="C16" s="18">
        <v>0</v>
      </c>
      <c r="D16" s="58">
        <v>601000</v>
      </c>
      <c r="E16" s="59">
        <v>601000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300500</v>
      </c>
      <c r="X16" s="59">
        <v>-300500</v>
      </c>
      <c r="Y16" s="60">
        <v>-100</v>
      </c>
      <c r="Z16" s="61">
        <v>601000</v>
      </c>
    </row>
    <row r="17" spans="1:26" ht="13.5">
      <c r="A17" s="57" t="s">
        <v>41</v>
      </c>
      <c r="B17" s="18">
        <v>322504943</v>
      </c>
      <c r="C17" s="18">
        <v>0</v>
      </c>
      <c r="D17" s="58">
        <v>328908904</v>
      </c>
      <c r="E17" s="59">
        <v>328908904</v>
      </c>
      <c r="F17" s="59">
        <v>13324642</v>
      </c>
      <c r="G17" s="59">
        <v>33397316</v>
      </c>
      <c r="H17" s="59">
        <v>22902998</v>
      </c>
      <c r="I17" s="59">
        <v>69624956</v>
      </c>
      <c r="J17" s="59">
        <v>22414934</v>
      </c>
      <c r="K17" s="59">
        <v>24712764</v>
      </c>
      <c r="L17" s="59">
        <v>25939699</v>
      </c>
      <c r="M17" s="59">
        <v>73067397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142692353</v>
      </c>
      <c r="W17" s="59">
        <v>164454452</v>
      </c>
      <c r="X17" s="59">
        <v>-21762099</v>
      </c>
      <c r="Y17" s="60">
        <v>-13.23</v>
      </c>
      <c r="Z17" s="61">
        <v>328908904</v>
      </c>
    </row>
    <row r="18" spans="1:26" ht="13.5">
      <c r="A18" s="69" t="s">
        <v>42</v>
      </c>
      <c r="B18" s="70">
        <f>SUM(B11:B17)</f>
        <v>1346769168</v>
      </c>
      <c r="C18" s="70">
        <f>SUM(C11:C17)</f>
        <v>0</v>
      </c>
      <c r="D18" s="71">
        <f aca="true" t="shared" si="1" ref="D18:Z18">SUM(D11:D17)</f>
        <v>1451395836</v>
      </c>
      <c r="E18" s="72">
        <f t="shared" si="1"/>
        <v>1451395836</v>
      </c>
      <c r="F18" s="72">
        <f t="shared" si="1"/>
        <v>45716053</v>
      </c>
      <c r="G18" s="72">
        <f t="shared" si="1"/>
        <v>120147135</v>
      </c>
      <c r="H18" s="72">
        <f t="shared" si="1"/>
        <v>118025406</v>
      </c>
      <c r="I18" s="72">
        <f t="shared" si="1"/>
        <v>283888594</v>
      </c>
      <c r="J18" s="72">
        <f t="shared" si="1"/>
        <v>140030219</v>
      </c>
      <c r="K18" s="72">
        <f t="shared" si="1"/>
        <v>119120047</v>
      </c>
      <c r="L18" s="72">
        <f t="shared" si="1"/>
        <v>109777613</v>
      </c>
      <c r="M18" s="72">
        <f t="shared" si="1"/>
        <v>368927879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652816473</v>
      </c>
      <c r="W18" s="72">
        <f t="shared" si="1"/>
        <v>725697920</v>
      </c>
      <c r="X18" s="72">
        <f t="shared" si="1"/>
        <v>-72881447</v>
      </c>
      <c r="Y18" s="66">
        <f>+IF(W18&lt;&gt;0,(X18/W18)*100,0)</f>
        <v>-10.042945555087163</v>
      </c>
      <c r="Z18" s="73">
        <f t="shared" si="1"/>
        <v>1451395836</v>
      </c>
    </row>
    <row r="19" spans="1:26" ht="13.5">
      <c r="A19" s="69" t="s">
        <v>43</v>
      </c>
      <c r="B19" s="74">
        <f>+B10-B18</f>
        <v>4924552</v>
      </c>
      <c r="C19" s="74">
        <f>+C10-C18</f>
        <v>0</v>
      </c>
      <c r="D19" s="75">
        <f aca="true" t="shared" si="2" ref="D19:Z19">+D10-D18</f>
        <v>-61463716</v>
      </c>
      <c r="E19" s="76">
        <f t="shared" si="2"/>
        <v>-61463718</v>
      </c>
      <c r="F19" s="76">
        <f t="shared" si="2"/>
        <v>355960805</v>
      </c>
      <c r="G19" s="76">
        <f t="shared" si="2"/>
        <v>-43416133</v>
      </c>
      <c r="H19" s="76">
        <f t="shared" si="2"/>
        <v>-34598738</v>
      </c>
      <c r="I19" s="76">
        <f t="shared" si="2"/>
        <v>277945934</v>
      </c>
      <c r="J19" s="76">
        <f t="shared" si="2"/>
        <v>-59757276</v>
      </c>
      <c r="K19" s="76">
        <f t="shared" si="2"/>
        <v>19547985</v>
      </c>
      <c r="L19" s="76">
        <f t="shared" si="2"/>
        <v>-27774209</v>
      </c>
      <c r="M19" s="76">
        <f t="shared" si="2"/>
        <v>-67983500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209962434</v>
      </c>
      <c r="W19" s="76">
        <f>IF(E10=E18,0,W10-W18)</f>
        <v>-30731860</v>
      </c>
      <c r="X19" s="76">
        <f t="shared" si="2"/>
        <v>240694294</v>
      </c>
      <c r="Y19" s="77">
        <f>+IF(W19&lt;&gt;0,(X19/W19)*100,0)</f>
        <v>-783.207700412536</v>
      </c>
      <c r="Z19" s="78">
        <f t="shared" si="2"/>
        <v>-61463718</v>
      </c>
    </row>
    <row r="20" spans="1:26" ht="13.5">
      <c r="A20" s="57" t="s">
        <v>44</v>
      </c>
      <c r="B20" s="18">
        <v>0</v>
      </c>
      <c r="C20" s="18">
        <v>0</v>
      </c>
      <c r="D20" s="58">
        <v>58639474</v>
      </c>
      <c r="E20" s="59">
        <v>63729677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31864839</v>
      </c>
      <c r="X20" s="59">
        <v>-31864839</v>
      </c>
      <c r="Y20" s="60">
        <v>-100</v>
      </c>
      <c r="Z20" s="61">
        <v>63729677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4924552</v>
      </c>
      <c r="C22" s="85">
        <f>SUM(C19:C21)</f>
        <v>0</v>
      </c>
      <c r="D22" s="86">
        <f aca="true" t="shared" si="3" ref="D22:Z22">SUM(D19:D21)</f>
        <v>-2824242</v>
      </c>
      <c r="E22" s="87">
        <f t="shared" si="3"/>
        <v>2265959</v>
      </c>
      <c r="F22" s="87">
        <f t="shared" si="3"/>
        <v>355960805</v>
      </c>
      <c r="G22" s="87">
        <f t="shared" si="3"/>
        <v>-43416133</v>
      </c>
      <c r="H22" s="87">
        <f t="shared" si="3"/>
        <v>-34598738</v>
      </c>
      <c r="I22" s="87">
        <f t="shared" si="3"/>
        <v>277945934</v>
      </c>
      <c r="J22" s="87">
        <f t="shared" si="3"/>
        <v>-59757276</v>
      </c>
      <c r="K22" s="87">
        <f t="shared" si="3"/>
        <v>19547985</v>
      </c>
      <c r="L22" s="87">
        <f t="shared" si="3"/>
        <v>-27774209</v>
      </c>
      <c r="M22" s="87">
        <f t="shared" si="3"/>
        <v>-67983500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209962434</v>
      </c>
      <c r="W22" s="87">
        <f t="shared" si="3"/>
        <v>1132979</v>
      </c>
      <c r="X22" s="87">
        <f t="shared" si="3"/>
        <v>208829455</v>
      </c>
      <c r="Y22" s="88">
        <f>+IF(W22&lt;&gt;0,(X22/W22)*100,0)</f>
        <v>18431.891058881054</v>
      </c>
      <c r="Z22" s="89">
        <f t="shared" si="3"/>
        <v>2265959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4924552</v>
      </c>
      <c r="C24" s="74">
        <f>SUM(C22:C23)</f>
        <v>0</v>
      </c>
      <c r="D24" s="75">
        <f aca="true" t="shared" si="4" ref="D24:Z24">SUM(D22:D23)</f>
        <v>-2824242</v>
      </c>
      <c r="E24" s="76">
        <f t="shared" si="4"/>
        <v>2265959</v>
      </c>
      <c r="F24" s="76">
        <f t="shared" si="4"/>
        <v>355960805</v>
      </c>
      <c r="G24" s="76">
        <f t="shared" si="4"/>
        <v>-43416133</v>
      </c>
      <c r="H24" s="76">
        <f t="shared" si="4"/>
        <v>-34598738</v>
      </c>
      <c r="I24" s="76">
        <f t="shared" si="4"/>
        <v>277945934</v>
      </c>
      <c r="J24" s="76">
        <f t="shared" si="4"/>
        <v>-59757276</v>
      </c>
      <c r="K24" s="76">
        <f t="shared" si="4"/>
        <v>19547985</v>
      </c>
      <c r="L24" s="76">
        <f t="shared" si="4"/>
        <v>-27774209</v>
      </c>
      <c r="M24" s="76">
        <f t="shared" si="4"/>
        <v>-67983500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209962434</v>
      </c>
      <c r="W24" s="76">
        <f t="shared" si="4"/>
        <v>1132979</v>
      </c>
      <c r="X24" s="76">
        <f t="shared" si="4"/>
        <v>208829455</v>
      </c>
      <c r="Y24" s="77">
        <f>+IF(W24&lt;&gt;0,(X24/W24)*100,0)</f>
        <v>18431.891058881054</v>
      </c>
      <c r="Z24" s="78">
        <f t="shared" si="4"/>
        <v>2265959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235214051</v>
      </c>
      <c r="C27" s="21">
        <v>0</v>
      </c>
      <c r="D27" s="98">
        <v>187359852</v>
      </c>
      <c r="E27" s="99">
        <v>247704466</v>
      </c>
      <c r="F27" s="99">
        <v>2197092</v>
      </c>
      <c r="G27" s="99">
        <v>13780651</v>
      </c>
      <c r="H27" s="99">
        <v>11319073</v>
      </c>
      <c r="I27" s="99">
        <v>27296816</v>
      </c>
      <c r="J27" s="99">
        <v>15167902</v>
      </c>
      <c r="K27" s="99">
        <v>18370222</v>
      </c>
      <c r="L27" s="99">
        <v>24825171</v>
      </c>
      <c r="M27" s="99">
        <v>58363295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85660111</v>
      </c>
      <c r="W27" s="99">
        <v>123852233</v>
      </c>
      <c r="X27" s="99">
        <v>-38192122</v>
      </c>
      <c r="Y27" s="100">
        <v>-30.84</v>
      </c>
      <c r="Z27" s="101">
        <v>247704466</v>
      </c>
    </row>
    <row r="28" spans="1:26" ht="13.5">
      <c r="A28" s="102" t="s">
        <v>44</v>
      </c>
      <c r="B28" s="18">
        <v>56630809</v>
      </c>
      <c r="C28" s="18">
        <v>0</v>
      </c>
      <c r="D28" s="58">
        <v>58899158</v>
      </c>
      <c r="E28" s="59">
        <v>63729677</v>
      </c>
      <c r="F28" s="59">
        <v>9741</v>
      </c>
      <c r="G28" s="59">
        <v>5989993</v>
      </c>
      <c r="H28" s="59">
        <v>3619160</v>
      </c>
      <c r="I28" s="59">
        <v>9618894</v>
      </c>
      <c r="J28" s="59">
        <v>3576079</v>
      </c>
      <c r="K28" s="59">
        <v>3358895</v>
      </c>
      <c r="L28" s="59">
        <v>2397013</v>
      </c>
      <c r="M28" s="59">
        <v>9331987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18950881</v>
      </c>
      <c r="W28" s="59">
        <v>31864839</v>
      </c>
      <c r="X28" s="59">
        <v>-12913958</v>
      </c>
      <c r="Y28" s="60">
        <v>-40.53</v>
      </c>
      <c r="Z28" s="61">
        <v>63729677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166871255</v>
      </c>
      <c r="C30" s="18">
        <v>0</v>
      </c>
      <c r="D30" s="58">
        <v>116822100</v>
      </c>
      <c r="E30" s="59">
        <v>169949734</v>
      </c>
      <c r="F30" s="59">
        <v>2169515</v>
      </c>
      <c r="G30" s="59">
        <v>7664520</v>
      </c>
      <c r="H30" s="59">
        <v>7411563</v>
      </c>
      <c r="I30" s="59">
        <v>17245598</v>
      </c>
      <c r="J30" s="59">
        <v>10119329</v>
      </c>
      <c r="K30" s="59">
        <v>14822480</v>
      </c>
      <c r="L30" s="59">
        <v>21695673</v>
      </c>
      <c r="M30" s="59">
        <v>46637482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63883080</v>
      </c>
      <c r="W30" s="59">
        <v>84974867</v>
      </c>
      <c r="X30" s="59">
        <v>-21091787</v>
      </c>
      <c r="Y30" s="60">
        <v>-24.82</v>
      </c>
      <c r="Z30" s="61">
        <v>169949734</v>
      </c>
    </row>
    <row r="31" spans="1:26" ht="13.5">
      <c r="A31" s="57" t="s">
        <v>49</v>
      </c>
      <c r="B31" s="18">
        <v>11711982</v>
      </c>
      <c r="C31" s="18">
        <v>0</v>
      </c>
      <c r="D31" s="58">
        <v>11638594</v>
      </c>
      <c r="E31" s="59">
        <v>14025055</v>
      </c>
      <c r="F31" s="59">
        <v>17836</v>
      </c>
      <c r="G31" s="59">
        <v>126137</v>
      </c>
      <c r="H31" s="59">
        <v>288349</v>
      </c>
      <c r="I31" s="59">
        <v>432322</v>
      </c>
      <c r="J31" s="59">
        <v>1472493</v>
      </c>
      <c r="K31" s="59">
        <v>188848</v>
      </c>
      <c r="L31" s="59">
        <v>732483</v>
      </c>
      <c r="M31" s="59">
        <v>2393824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2826146</v>
      </c>
      <c r="W31" s="59">
        <v>7012528</v>
      </c>
      <c r="X31" s="59">
        <v>-4186382</v>
      </c>
      <c r="Y31" s="60">
        <v>-59.7</v>
      </c>
      <c r="Z31" s="61">
        <v>14025055</v>
      </c>
    </row>
    <row r="32" spans="1:26" ht="13.5">
      <c r="A32" s="69" t="s">
        <v>50</v>
      </c>
      <c r="B32" s="21">
        <f>SUM(B28:B31)</f>
        <v>235214046</v>
      </c>
      <c r="C32" s="21">
        <f>SUM(C28:C31)</f>
        <v>0</v>
      </c>
      <c r="D32" s="98">
        <f aca="true" t="shared" si="5" ref="D32:Z32">SUM(D28:D31)</f>
        <v>187359852</v>
      </c>
      <c r="E32" s="99">
        <f t="shared" si="5"/>
        <v>247704466</v>
      </c>
      <c r="F32" s="99">
        <f t="shared" si="5"/>
        <v>2197092</v>
      </c>
      <c r="G32" s="99">
        <f t="shared" si="5"/>
        <v>13780650</v>
      </c>
      <c r="H32" s="99">
        <f t="shared" si="5"/>
        <v>11319072</v>
      </c>
      <c r="I32" s="99">
        <f t="shared" si="5"/>
        <v>27296814</v>
      </c>
      <c r="J32" s="99">
        <f t="shared" si="5"/>
        <v>15167901</v>
      </c>
      <c r="K32" s="99">
        <f t="shared" si="5"/>
        <v>18370223</v>
      </c>
      <c r="L32" s="99">
        <f t="shared" si="5"/>
        <v>24825169</v>
      </c>
      <c r="M32" s="99">
        <f t="shared" si="5"/>
        <v>58363293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85660107</v>
      </c>
      <c r="W32" s="99">
        <f t="shared" si="5"/>
        <v>123852234</v>
      </c>
      <c r="X32" s="99">
        <f t="shared" si="5"/>
        <v>-38192127</v>
      </c>
      <c r="Y32" s="100">
        <f>+IF(W32&lt;&gt;0,(X32/W32)*100,0)</f>
        <v>-30.83684949921856</v>
      </c>
      <c r="Z32" s="101">
        <f t="shared" si="5"/>
        <v>247704466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413955608</v>
      </c>
      <c r="C35" s="18">
        <v>0</v>
      </c>
      <c r="D35" s="58">
        <v>315563752</v>
      </c>
      <c r="E35" s="59">
        <v>315563752</v>
      </c>
      <c r="F35" s="59">
        <v>768995378</v>
      </c>
      <c r="G35" s="59">
        <v>721538492</v>
      </c>
      <c r="H35" s="59">
        <v>701730998</v>
      </c>
      <c r="I35" s="59">
        <v>701730998</v>
      </c>
      <c r="J35" s="59">
        <v>693091805</v>
      </c>
      <c r="K35" s="59">
        <v>649214047</v>
      </c>
      <c r="L35" s="59">
        <v>569902477</v>
      </c>
      <c r="M35" s="59">
        <v>569902477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569902477</v>
      </c>
      <c r="W35" s="59">
        <v>157781876</v>
      </c>
      <c r="X35" s="59">
        <v>412120601</v>
      </c>
      <c r="Y35" s="60">
        <v>261.2</v>
      </c>
      <c r="Z35" s="61">
        <v>315563752</v>
      </c>
    </row>
    <row r="36" spans="1:26" ht="13.5">
      <c r="A36" s="57" t="s">
        <v>53</v>
      </c>
      <c r="B36" s="18">
        <v>4229398675</v>
      </c>
      <c r="C36" s="18">
        <v>0</v>
      </c>
      <c r="D36" s="58">
        <v>4328026585</v>
      </c>
      <c r="E36" s="59">
        <v>4328026585</v>
      </c>
      <c r="F36" s="59">
        <v>4211729101</v>
      </c>
      <c r="G36" s="59">
        <v>4248217146</v>
      </c>
      <c r="H36" s="59">
        <v>4259512419</v>
      </c>
      <c r="I36" s="59">
        <v>4259512419</v>
      </c>
      <c r="J36" s="59">
        <v>4223009611</v>
      </c>
      <c r="K36" s="59">
        <v>4242616464</v>
      </c>
      <c r="L36" s="59">
        <v>4254766201</v>
      </c>
      <c r="M36" s="59">
        <v>4254766201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4254766201</v>
      </c>
      <c r="W36" s="59">
        <v>2164013293</v>
      </c>
      <c r="X36" s="59">
        <v>2090752908</v>
      </c>
      <c r="Y36" s="60">
        <v>96.61</v>
      </c>
      <c r="Z36" s="61">
        <v>4328026585</v>
      </c>
    </row>
    <row r="37" spans="1:26" ht="13.5">
      <c r="A37" s="57" t="s">
        <v>54</v>
      </c>
      <c r="B37" s="18">
        <v>351233863</v>
      </c>
      <c r="C37" s="18">
        <v>0</v>
      </c>
      <c r="D37" s="58">
        <v>227025222</v>
      </c>
      <c r="E37" s="59">
        <v>227025222</v>
      </c>
      <c r="F37" s="59">
        <v>374364499</v>
      </c>
      <c r="G37" s="59">
        <v>377774471</v>
      </c>
      <c r="H37" s="59">
        <v>420561604</v>
      </c>
      <c r="I37" s="59">
        <v>420561604</v>
      </c>
      <c r="J37" s="59">
        <v>444371033</v>
      </c>
      <c r="K37" s="59">
        <v>408854722</v>
      </c>
      <c r="L37" s="59">
        <v>378118585</v>
      </c>
      <c r="M37" s="59">
        <v>378118585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378118585</v>
      </c>
      <c r="W37" s="59">
        <v>113512611</v>
      </c>
      <c r="X37" s="59">
        <v>264605974</v>
      </c>
      <c r="Y37" s="60">
        <v>233.11</v>
      </c>
      <c r="Z37" s="61">
        <v>227025222</v>
      </c>
    </row>
    <row r="38" spans="1:26" ht="13.5">
      <c r="A38" s="57" t="s">
        <v>55</v>
      </c>
      <c r="B38" s="18">
        <v>720178973</v>
      </c>
      <c r="C38" s="18">
        <v>0</v>
      </c>
      <c r="D38" s="58">
        <v>822081729</v>
      </c>
      <c r="E38" s="59">
        <v>822081729</v>
      </c>
      <c r="F38" s="59">
        <v>711930167</v>
      </c>
      <c r="G38" s="59">
        <v>711953441</v>
      </c>
      <c r="H38" s="59">
        <v>696175573</v>
      </c>
      <c r="I38" s="59">
        <v>696175573</v>
      </c>
      <c r="J38" s="59">
        <v>687402740</v>
      </c>
      <c r="K38" s="59">
        <v>679513805</v>
      </c>
      <c r="L38" s="59">
        <v>671603458</v>
      </c>
      <c r="M38" s="59">
        <v>671603458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671603458</v>
      </c>
      <c r="W38" s="59">
        <v>411040865</v>
      </c>
      <c r="X38" s="59">
        <v>260562593</v>
      </c>
      <c r="Y38" s="60">
        <v>63.39</v>
      </c>
      <c r="Z38" s="61">
        <v>822081729</v>
      </c>
    </row>
    <row r="39" spans="1:26" ht="13.5">
      <c r="A39" s="57" t="s">
        <v>56</v>
      </c>
      <c r="B39" s="18">
        <v>3571941447</v>
      </c>
      <c r="C39" s="18">
        <v>0</v>
      </c>
      <c r="D39" s="58">
        <v>3594483387</v>
      </c>
      <c r="E39" s="59">
        <v>3594483387</v>
      </c>
      <c r="F39" s="59">
        <v>3894429813</v>
      </c>
      <c r="G39" s="59">
        <v>3880027726</v>
      </c>
      <c r="H39" s="59">
        <v>3844506240</v>
      </c>
      <c r="I39" s="59">
        <v>3844506240</v>
      </c>
      <c r="J39" s="59">
        <v>3784327643</v>
      </c>
      <c r="K39" s="59">
        <v>3803461984</v>
      </c>
      <c r="L39" s="59">
        <v>3774946635</v>
      </c>
      <c r="M39" s="59">
        <v>3774946635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3774946635</v>
      </c>
      <c r="W39" s="59">
        <v>1797241694</v>
      </c>
      <c r="X39" s="59">
        <v>1977704941</v>
      </c>
      <c r="Y39" s="60">
        <v>110.04</v>
      </c>
      <c r="Z39" s="61">
        <v>3594483387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2211623670</v>
      </c>
      <c r="C42" s="18">
        <v>0</v>
      </c>
      <c r="D42" s="58">
        <v>145836709</v>
      </c>
      <c r="E42" s="59">
        <v>145836709</v>
      </c>
      <c r="F42" s="59">
        <v>110615231</v>
      </c>
      <c r="G42" s="59">
        <v>-6932829</v>
      </c>
      <c r="H42" s="59">
        <v>27541039</v>
      </c>
      <c r="I42" s="59">
        <v>131223441</v>
      </c>
      <c r="J42" s="59">
        <v>76631494</v>
      </c>
      <c r="K42" s="59">
        <v>6511816</v>
      </c>
      <c r="L42" s="59">
        <v>-4140338</v>
      </c>
      <c r="M42" s="59">
        <v>79002972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210226413</v>
      </c>
      <c r="W42" s="59">
        <v>198694053</v>
      </c>
      <c r="X42" s="59">
        <v>11532360</v>
      </c>
      <c r="Y42" s="60">
        <v>5.8</v>
      </c>
      <c r="Z42" s="61">
        <v>145836709</v>
      </c>
    </row>
    <row r="43" spans="1:26" ht="13.5">
      <c r="A43" s="57" t="s">
        <v>59</v>
      </c>
      <c r="B43" s="18">
        <v>-42042</v>
      </c>
      <c r="C43" s="18">
        <v>0</v>
      </c>
      <c r="D43" s="58">
        <v>-186609852</v>
      </c>
      <c r="E43" s="59">
        <v>-186609852</v>
      </c>
      <c r="F43" s="59">
        <v>-2197092</v>
      </c>
      <c r="G43" s="59">
        <v>-13780650</v>
      </c>
      <c r="H43" s="59">
        <v>-11228722</v>
      </c>
      <c r="I43" s="59">
        <v>-27206464</v>
      </c>
      <c r="J43" s="59">
        <v>-15193992</v>
      </c>
      <c r="K43" s="59">
        <v>-18370223</v>
      </c>
      <c r="L43" s="59">
        <v>-5825170</v>
      </c>
      <c r="M43" s="59">
        <v>-39389385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-66595849</v>
      </c>
      <c r="W43" s="59">
        <v>-93304926</v>
      </c>
      <c r="X43" s="59">
        <v>26709077</v>
      </c>
      <c r="Y43" s="60">
        <v>-28.63</v>
      </c>
      <c r="Z43" s="61">
        <v>-186609852</v>
      </c>
    </row>
    <row r="44" spans="1:26" ht="13.5">
      <c r="A44" s="57" t="s">
        <v>60</v>
      </c>
      <c r="B44" s="18">
        <v>133530141</v>
      </c>
      <c r="C44" s="18">
        <v>0</v>
      </c>
      <c r="D44" s="58">
        <v>47637216</v>
      </c>
      <c r="E44" s="59">
        <v>47637216</v>
      </c>
      <c r="F44" s="59">
        <v>0</v>
      </c>
      <c r="G44" s="59">
        <v>0</v>
      </c>
      <c r="H44" s="59">
        <v>0</v>
      </c>
      <c r="I44" s="59">
        <v>0</v>
      </c>
      <c r="J44" s="59">
        <v>170476</v>
      </c>
      <c r="K44" s="59">
        <v>0</v>
      </c>
      <c r="L44" s="59">
        <v>-45327516</v>
      </c>
      <c r="M44" s="59">
        <v>-45157040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-45157040</v>
      </c>
      <c r="W44" s="59">
        <v>23818608</v>
      </c>
      <c r="X44" s="59">
        <v>-68975648</v>
      </c>
      <c r="Y44" s="60">
        <v>-289.59</v>
      </c>
      <c r="Z44" s="61">
        <v>47637216</v>
      </c>
    </row>
    <row r="45" spans="1:26" ht="13.5">
      <c r="A45" s="69" t="s">
        <v>61</v>
      </c>
      <c r="B45" s="21">
        <v>135846333</v>
      </c>
      <c r="C45" s="21">
        <v>0</v>
      </c>
      <c r="D45" s="98">
        <v>107313476</v>
      </c>
      <c r="E45" s="99">
        <v>107313476</v>
      </c>
      <c r="F45" s="99">
        <v>179024475</v>
      </c>
      <c r="G45" s="99">
        <v>158310996</v>
      </c>
      <c r="H45" s="99">
        <v>174623313</v>
      </c>
      <c r="I45" s="99">
        <v>174623313</v>
      </c>
      <c r="J45" s="99">
        <v>236231291</v>
      </c>
      <c r="K45" s="99">
        <v>224372884</v>
      </c>
      <c r="L45" s="99">
        <v>169079860</v>
      </c>
      <c r="M45" s="99">
        <v>169079860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169079860</v>
      </c>
      <c r="W45" s="99">
        <v>229657138</v>
      </c>
      <c r="X45" s="99">
        <v>-60577278</v>
      </c>
      <c r="Y45" s="100">
        <v>-26.38</v>
      </c>
      <c r="Z45" s="101">
        <v>107313476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84438935</v>
      </c>
      <c r="C49" s="51">
        <v>0</v>
      </c>
      <c r="D49" s="128">
        <v>16763417</v>
      </c>
      <c r="E49" s="53">
        <v>15234585</v>
      </c>
      <c r="F49" s="53">
        <v>0</v>
      </c>
      <c r="G49" s="53">
        <v>0</v>
      </c>
      <c r="H49" s="53">
        <v>0</v>
      </c>
      <c r="I49" s="53">
        <v>155785490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272222427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167757428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167757428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97.0813548465632</v>
      </c>
      <c r="C58" s="5">
        <f>IF(C67=0,0,+(C76/C67)*100)</f>
        <v>0</v>
      </c>
      <c r="D58" s="6">
        <f aca="true" t="shared" si="6" ref="D58:Z58">IF(D67=0,0,+(D76/D67)*100)</f>
        <v>97.69999980321872</v>
      </c>
      <c r="E58" s="7">
        <f t="shared" si="6"/>
        <v>98.01848570184521</v>
      </c>
      <c r="F58" s="7">
        <f t="shared" si="6"/>
        <v>41.99083878433235</v>
      </c>
      <c r="G58" s="7">
        <f t="shared" si="6"/>
        <v>130.84373848464335</v>
      </c>
      <c r="H58" s="7">
        <f t="shared" si="6"/>
        <v>172.35814507482223</v>
      </c>
      <c r="I58" s="7">
        <f t="shared" si="6"/>
        <v>71.76067010516077</v>
      </c>
      <c r="J58" s="7">
        <f t="shared" si="6"/>
        <v>150.14695756419866</v>
      </c>
      <c r="K58" s="7">
        <f t="shared" si="6"/>
        <v>98.97564164889657</v>
      </c>
      <c r="L58" s="7">
        <f t="shared" si="6"/>
        <v>148.2215373175183</v>
      </c>
      <c r="M58" s="7">
        <f t="shared" si="6"/>
        <v>128.94279013695882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87.41132394092418</v>
      </c>
      <c r="W58" s="7">
        <f t="shared" si="6"/>
        <v>120.71362726289483</v>
      </c>
      <c r="X58" s="7">
        <f t="shared" si="6"/>
        <v>0</v>
      </c>
      <c r="Y58" s="7">
        <f t="shared" si="6"/>
        <v>0</v>
      </c>
      <c r="Z58" s="8">
        <f t="shared" si="6"/>
        <v>98.01848570184521</v>
      </c>
    </row>
    <row r="59" spans="1:26" ht="13.5">
      <c r="A59" s="36" t="s">
        <v>31</v>
      </c>
      <c r="B59" s="9">
        <f aca="true" t="shared" si="7" ref="B59:Z66">IF(B68=0,0,+(B77/B68)*100)</f>
        <v>100.82513194892937</v>
      </c>
      <c r="C59" s="9">
        <f t="shared" si="7"/>
        <v>0</v>
      </c>
      <c r="D59" s="2">
        <f t="shared" si="7"/>
        <v>97.70000027403817</v>
      </c>
      <c r="E59" s="10">
        <f t="shared" si="7"/>
        <v>97.70000027403817</v>
      </c>
      <c r="F59" s="10">
        <f t="shared" si="7"/>
        <v>29.09913081604229</v>
      </c>
      <c r="G59" s="10">
        <f t="shared" si="7"/>
        <v>-2064.9659869011957</v>
      </c>
      <c r="H59" s="10">
        <f t="shared" si="7"/>
        <v>-1702.5183568210082</v>
      </c>
      <c r="I59" s="10">
        <f t="shared" si="7"/>
        <v>53.846309835458825</v>
      </c>
      <c r="J59" s="10">
        <f t="shared" si="7"/>
        <v>-202683.9521640091</v>
      </c>
      <c r="K59" s="10">
        <f t="shared" si="7"/>
        <v>47.37447593649425</v>
      </c>
      <c r="L59" s="10">
        <f t="shared" si="7"/>
        <v>39913.28282047317</v>
      </c>
      <c r="M59" s="10">
        <f t="shared" si="7"/>
        <v>2217.619790976952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71.19065801987361</v>
      </c>
      <c r="W59" s="10">
        <f t="shared" si="7"/>
        <v>195.091623611788</v>
      </c>
      <c r="X59" s="10">
        <f t="shared" si="7"/>
        <v>0</v>
      </c>
      <c r="Y59" s="10">
        <f t="shared" si="7"/>
        <v>0</v>
      </c>
      <c r="Z59" s="11">
        <f t="shared" si="7"/>
        <v>97.70000027403817</v>
      </c>
    </row>
    <row r="60" spans="1:26" ht="13.5">
      <c r="A60" s="37" t="s">
        <v>32</v>
      </c>
      <c r="B60" s="12">
        <f t="shared" si="7"/>
        <v>97.5254328733641</v>
      </c>
      <c r="C60" s="12">
        <f t="shared" si="7"/>
        <v>0</v>
      </c>
      <c r="D60" s="3">
        <f t="shared" si="7"/>
        <v>97.69999975999087</v>
      </c>
      <c r="E60" s="13">
        <f t="shared" si="7"/>
        <v>98.08527059246119</v>
      </c>
      <c r="F60" s="13">
        <f t="shared" si="7"/>
        <v>54.5348013351721</v>
      </c>
      <c r="G60" s="13">
        <f t="shared" si="7"/>
        <v>110.18845016888868</v>
      </c>
      <c r="H60" s="13">
        <f t="shared" si="7"/>
        <v>125.96111185681723</v>
      </c>
      <c r="I60" s="13">
        <f t="shared" si="7"/>
        <v>81.59364308961673</v>
      </c>
      <c r="J60" s="13">
        <f t="shared" si="7"/>
        <v>122.96099658268808</v>
      </c>
      <c r="K60" s="13">
        <f t="shared" si="7"/>
        <v>99.94534768963742</v>
      </c>
      <c r="L60" s="13">
        <f t="shared" si="7"/>
        <v>120.77308408748387</v>
      </c>
      <c r="M60" s="13">
        <f t="shared" si="7"/>
        <v>113.1291344482377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93.1190307913943</v>
      </c>
      <c r="W60" s="13">
        <f t="shared" si="7"/>
        <v>105.76671198964999</v>
      </c>
      <c r="X60" s="13">
        <f t="shared" si="7"/>
        <v>0</v>
      </c>
      <c r="Y60" s="13">
        <f t="shared" si="7"/>
        <v>0</v>
      </c>
      <c r="Z60" s="14">
        <f t="shared" si="7"/>
        <v>98.08527059246119</v>
      </c>
    </row>
    <row r="61" spans="1:26" ht="13.5">
      <c r="A61" s="38" t="s">
        <v>102</v>
      </c>
      <c r="B61" s="12">
        <f t="shared" si="7"/>
        <v>126.53178403919088</v>
      </c>
      <c r="C61" s="12">
        <f t="shared" si="7"/>
        <v>0</v>
      </c>
      <c r="D61" s="3">
        <f t="shared" si="7"/>
        <v>97.69999968289481</v>
      </c>
      <c r="E61" s="13">
        <f t="shared" si="7"/>
        <v>97.86068799332519</v>
      </c>
      <c r="F61" s="13">
        <f t="shared" si="7"/>
        <v>101.7157816810973</v>
      </c>
      <c r="G61" s="13">
        <f t="shared" si="7"/>
        <v>99.99349297113068</v>
      </c>
      <c r="H61" s="13">
        <f t="shared" si="7"/>
        <v>99.99924576846026</v>
      </c>
      <c r="I61" s="13">
        <f t="shared" si="7"/>
        <v>100.57826508284808</v>
      </c>
      <c r="J61" s="13">
        <f t="shared" si="7"/>
        <v>99.9932996805336</v>
      </c>
      <c r="K61" s="13">
        <f t="shared" si="7"/>
        <v>99.99081512467531</v>
      </c>
      <c r="L61" s="13">
        <f t="shared" si="7"/>
        <v>99.97491938380696</v>
      </c>
      <c r="M61" s="13">
        <f t="shared" si="7"/>
        <v>99.98722159661091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100.29897655370932</v>
      </c>
      <c r="W61" s="13">
        <f t="shared" si="7"/>
        <v>96.27859372447723</v>
      </c>
      <c r="X61" s="13">
        <f t="shared" si="7"/>
        <v>0</v>
      </c>
      <c r="Y61" s="13">
        <f t="shared" si="7"/>
        <v>0</v>
      </c>
      <c r="Z61" s="14">
        <f t="shared" si="7"/>
        <v>97.86068799332519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97.7000003727857</v>
      </c>
      <c r="E62" s="13">
        <f t="shared" si="7"/>
        <v>98.65306967932443</v>
      </c>
      <c r="F62" s="13">
        <f t="shared" si="7"/>
        <v>117.18885513919311</v>
      </c>
      <c r="G62" s="13">
        <f t="shared" si="7"/>
        <v>99.95161156606785</v>
      </c>
      <c r="H62" s="13">
        <f t="shared" si="7"/>
        <v>99.97936569848397</v>
      </c>
      <c r="I62" s="13">
        <f t="shared" si="7"/>
        <v>105.40973455803426</v>
      </c>
      <c r="J62" s="13">
        <f t="shared" si="7"/>
        <v>100.01882966201899</v>
      </c>
      <c r="K62" s="13">
        <f t="shared" si="7"/>
        <v>101.52153525338765</v>
      </c>
      <c r="L62" s="13">
        <f t="shared" si="7"/>
        <v>99.91433795760236</v>
      </c>
      <c r="M62" s="13">
        <f t="shared" si="7"/>
        <v>100.59325525464257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102.7188702855633</v>
      </c>
      <c r="W62" s="13">
        <f t="shared" si="7"/>
        <v>82.69328606108792</v>
      </c>
      <c r="X62" s="13">
        <f t="shared" si="7"/>
        <v>0</v>
      </c>
      <c r="Y62" s="13">
        <f t="shared" si="7"/>
        <v>0</v>
      </c>
      <c r="Z62" s="14">
        <f t="shared" si="7"/>
        <v>98.65306967932443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97.75779497911881</v>
      </c>
      <c r="E63" s="13">
        <f t="shared" si="7"/>
        <v>100.52501197250434</v>
      </c>
      <c r="F63" s="13">
        <f t="shared" si="7"/>
        <v>27.632691628560828</v>
      </c>
      <c r="G63" s="13">
        <f t="shared" si="7"/>
        <v>235.73747836918014</v>
      </c>
      <c r="H63" s="13">
        <f t="shared" si="7"/>
        <v>-12797.494697561677</v>
      </c>
      <c r="I63" s="13">
        <f t="shared" si="7"/>
        <v>49.770245641554034</v>
      </c>
      <c r="J63" s="13">
        <f t="shared" si="7"/>
        <v>-678.0996408232386</v>
      </c>
      <c r="K63" s="13">
        <f t="shared" si="7"/>
        <v>67.12615200100997</v>
      </c>
      <c r="L63" s="13">
        <f t="shared" si="7"/>
        <v>-4975.737486687965</v>
      </c>
      <c r="M63" s="13">
        <f t="shared" si="7"/>
        <v>-2097.2514995013366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67.60857196820204</v>
      </c>
      <c r="W63" s="13">
        <f t="shared" si="7"/>
        <v>192.29552521415997</v>
      </c>
      <c r="X63" s="13">
        <f t="shared" si="7"/>
        <v>0</v>
      </c>
      <c r="Y63" s="13">
        <f t="shared" si="7"/>
        <v>0</v>
      </c>
      <c r="Z63" s="14">
        <f t="shared" si="7"/>
        <v>100.52501197250434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97.69999424380926</v>
      </c>
      <c r="E64" s="13">
        <f t="shared" si="7"/>
        <v>97.83160890967929</v>
      </c>
      <c r="F64" s="13">
        <f t="shared" si="7"/>
        <v>25.1268941946233</v>
      </c>
      <c r="G64" s="13">
        <f t="shared" si="7"/>
        <v>939.1458872903945</v>
      </c>
      <c r="H64" s="13">
        <f t="shared" si="7"/>
        <v>-1610.9268189047298</v>
      </c>
      <c r="I64" s="13">
        <f t="shared" si="7"/>
        <v>47.07340750899938</v>
      </c>
      <c r="J64" s="13">
        <f t="shared" si="7"/>
        <v>-333.12265019472085</v>
      </c>
      <c r="K64" s="13">
        <f t="shared" si="7"/>
        <v>83.79943198932828</v>
      </c>
      <c r="L64" s="13">
        <f t="shared" si="7"/>
        <v>-214.29428017409978</v>
      </c>
      <c r="M64" s="13">
        <f t="shared" si="7"/>
        <v>-310.09948798775224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67.3959799404314</v>
      </c>
      <c r="W64" s="13">
        <f t="shared" si="7"/>
        <v>192.11589258406195</v>
      </c>
      <c r="X64" s="13">
        <f t="shared" si="7"/>
        <v>0</v>
      </c>
      <c r="Y64" s="13">
        <f t="shared" si="7"/>
        <v>0</v>
      </c>
      <c r="Z64" s="14">
        <f t="shared" si="7"/>
        <v>97.83160890967929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97.69999166296593</v>
      </c>
      <c r="E66" s="16">
        <f t="shared" si="7"/>
        <v>97.69999166296593</v>
      </c>
      <c r="F66" s="16">
        <f t="shared" si="7"/>
        <v>48.597296387556426</v>
      </c>
      <c r="G66" s="16">
        <f t="shared" si="7"/>
        <v>99.99990279843311</v>
      </c>
      <c r="H66" s="16">
        <f t="shared" si="7"/>
        <v>99.99989976454692</v>
      </c>
      <c r="I66" s="16">
        <f t="shared" si="7"/>
        <v>83.20578299098409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91.53413180011097</v>
      </c>
      <c r="W66" s="16">
        <f t="shared" si="7"/>
        <v>93.96501700788166</v>
      </c>
      <c r="X66" s="16">
        <f t="shared" si="7"/>
        <v>0</v>
      </c>
      <c r="Y66" s="16">
        <f t="shared" si="7"/>
        <v>0</v>
      </c>
      <c r="Z66" s="17">
        <f t="shared" si="7"/>
        <v>97.69999166296593</v>
      </c>
    </row>
    <row r="67" spans="1:26" ht="13.5" hidden="1">
      <c r="A67" s="40" t="s">
        <v>108</v>
      </c>
      <c r="B67" s="23">
        <v>1073870798</v>
      </c>
      <c r="C67" s="23"/>
      <c r="D67" s="24">
        <v>1137303294</v>
      </c>
      <c r="E67" s="25">
        <v>1133607919</v>
      </c>
      <c r="F67" s="25">
        <v>390351688</v>
      </c>
      <c r="G67" s="25">
        <v>70191595</v>
      </c>
      <c r="H67" s="25">
        <v>74291816</v>
      </c>
      <c r="I67" s="25">
        <v>534835099</v>
      </c>
      <c r="J67" s="25">
        <v>64554690</v>
      </c>
      <c r="K67" s="25">
        <v>81425216</v>
      </c>
      <c r="L67" s="25">
        <v>55566530</v>
      </c>
      <c r="M67" s="25">
        <v>201546436</v>
      </c>
      <c r="N67" s="25"/>
      <c r="O67" s="25"/>
      <c r="P67" s="25"/>
      <c r="Q67" s="25"/>
      <c r="R67" s="25"/>
      <c r="S67" s="25"/>
      <c r="T67" s="25"/>
      <c r="U67" s="25"/>
      <c r="V67" s="25">
        <v>736381535</v>
      </c>
      <c r="W67" s="25">
        <v>566803962</v>
      </c>
      <c r="X67" s="25"/>
      <c r="Y67" s="24"/>
      <c r="Z67" s="26">
        <v>1133607919</v>
      </c>
    </row>
    <row r="68" spans="1:26" ht="13.5" hidden="1">
      <c r="A68" s="36" t="s">
        <v>31</v>
      </c>
      <c r="B68" s="18">
        <v>178298150</v>
      </c>
      <c r="C68" s="18"/>
      <c r="D68" s="19">
        <v>190484414</v>
      </c>
      <c r="E68" s="20">
        <v>190484414</v>
      </c>
      <c r="F68" s="20">
        <v>192277939</v>
      </c>
      <c r="G68" s="20">
        <v>-671359</v>
      </c>
      <c r="H68" s="20">
        <v>-1899294</v>
      </c>
      <c r="I68" s="20">
        <v>189707286</v>
      </c>
      <c r="J68" s="20">
        <v>-8780</v>
      </c>
      <c r="K68" s="20">
        <v>1502919</v>
      </c>
      <c r="L68" s="20">
        <v>38802</v>
      </c>
      <c r="M68" s="20">
        <v>1532941</v>
      </c>
      <c r="N68" s="20"/>
      <c r="O68" s="20"/>
      <c r="P68" s="20"/>
      <c r="Q68" s="20"/>
      <c r="R68" s="20"/>
      <c r="S68" s="20"/>
      <c r="T68" s="20"/>
      <c r="U68" s="20"/>
      <c r="V68" s="20">
        <v>191240227</v>
      </c>
      <c r="W68" s="20">
        <v>95242207</v>
      </c>
      <c r="X68" s="20"/>
      <c r="Y68" s="19"/>
      <c r="Z68" s="22">
        <v>190484414</v>
      </c>
    </row>
    <row r="69" spans="1:26" ht="13.5" hidden="1">
      <c r="A69" s="37" t="s">
        <v>32</v>
      </c>
      <c r="B69" s="18">
        <v>884650239</v>
      </c>
      <c r="C69" s="18"/>
      <c r="D69" s="19">
        <v>940797554</v>
      </c>
      <c r="E69" s="20">
        <v>937102179</v>
      </c>
      <c r="F69" s="20">
        <v>197090398</v>
      </c>
      <c r="G69" s="20">
        <v>69834164</v>
      </c>
      <c r="H69" s="20">
        <v>75193459</v>
      </c>
      <c r="I69" s="20">
        <v>342118021</v>
      </c>
      <c r="J69" s="20">
        <v>63445774</v>
      </c>
      <c r="K69" s="20">
        <v>78984767</v>
      </c>
      <c r="L69" s="20">
        <v>54622053</v>
      </c>
      <c r="M69" s="20">
        <v>197052594</v>
      </c>
      <c r="N69" s="20"/>
      <c r="O69" s="20"/>
      <c r="P69" s="20"/>
      <c r="Q69" s="20"/>
      <c r="R69" s="20"/>
      <c r="S69" s="20"/>
      <c r="T69" s="20"/>
      <c r="U69" s="20"/>
      <c r="V69" s="20">
        <v>539170615</v>
      </c>
      <c r="W69" s="20">
        <v>468551092</v>
      </c>
      <c r="X69" s="20"/>
      <c r="Y69" s="19"/>
      <c r="Z69" s="22">
        <v>937102179</v>
      </c>
    </row>
    <row r="70" spans="1:26" ht="13.5" hidden="1">
      <c r="A70" s="38" t="s">
        <v>102</v>
      </c>
      <c r="B70" s="18">
        <v>681851585</v>
      </c>
      <c r="C70" s="18"/>
      <c r="D70" s="19">
        <v>712066554</v>
      </c>
      <c r="E70" s="20">
        <v>710897333</v>
      </c>
      <c r="F70" s="20">
        <v>66061435</v>
      </c>
      <c r="G70" s="20">
        <v>61026316</v>
      </c>
      <c r="H70" s="20">
        <v>68148834</v>
      </c>
      <c r="I70" s="20">
        <v>195236585</v>
      </c>
      <c r="J70" s="20">
        <v>58773317</v>
      </c>
      <c r="K70" s="20">
        <v>67404290</v>
      </c>
      <c r="L70" s="20">
        <v>48726873</v>
      </c>
      <c r="M70" s="20">
        <v>174904480</v>
      </c>
      <c r="N70" s="20"/>
      <c r="O70" s="20"/>
      <c r="P70" s="20"/>
      <c r="Q70" s="20"/>
      <c r="R70" s="20"/>
      <c r="S70" s="20"/>
      <c r="T70" s="20"/>
      <c r="U70" s="20"/>
      <c r="V70" s="20">
        <v>370141065</v>
      </c>
      <c r="W70" s="20">
        <v>355448667</v>
      </c>
      <c r="X70" s="20"/>
      <c r="Y70" s="19"/>
      <c r="Z70" s="22">
        <v>710897333</v>
      </c>
    </row>
    <row r="71" spans="1:26" ht="13.5" hidden="1">
      <c r="A71" s="38" t="s">
        <v>103</v>
      </c>
      <c r="B71" s="18">
        <v>105464747</v>
      </c>
      <c r="C71" s="18"/>
      <c r="D71" s="19">
        <v>118030280</v>
      </c>
      <c r="E71" s="20">
        <v>116890011</v>
      </c>
      <c r="F71" s="20">
        <v>6629854</v>
      </c>
      <c r="G71" s="20">
        <v>6573885</v>
      </c>
      <c r="H71" s="20">
        <v>7773464</v>
      </c>
      <c r="I71" s="20">
        <v>20977203</v>
      </c>
      <c r="J71" s="20">
        <v>7451010</v>
      </c>
      <c r="K71" s="20">
        <v>10733238</v>
      </c>
      <c r="L71" s="20">
        <v>8371269</v>
      </c>
      <c r="M71" s="20">
        <v>26555517</v>
      </c>
      <c r="N71" s="20"/>
      <c r="O71" s="20"/>
      <c r="P71" s="20"/>
      <c r="Q71" s="20"/>
      <c r="R71" s="20"/>
      <c r="S71" s="20"/>
      <c r="T71" s="20"/>
      <c r="U71" s="20"/>
      <c r="V71" s="20">
        <v>47532720</v>
      </c>
      <c r="W71" s="20">
        <v>58445006</v>
      </c>
      <c r="X71" s="20"/>
      <c r="Y71" s="19"/>
      <c r="Z71" s="22">
        <v>116890011</v>
      </c>
    </row>
    <row r="72" spans="1:26" ht="13.5" hidden="1">
      <c r="A72" s="38" t="s">
        <v>104</v>
      </c>
      <c r="B72" s="18">
        <v>38883585</v>
      </c>
      <c r="C72" s="18"/>
      <c r="D72" s="19">
        <v>47245412</v>
      </c>
      <c r="E72" s="20">
        <v>45944857</v>
      </c>
      <c r="F72" s="20">
        <v>50250834</v>
      </c>
      <c r="G72" s="20">
        <v>1649845</v>
      </c>
      <c r="H72" s="20">
        <v>-62707</v>
      </c>
      <c r="I72" s="20">
        <v>51837972</v>
      </c>
      <c r="J72" s="20">
        <v>-732230</v>
      </c>
      <c r="K72" s="20">
        <v>380208</v>
      </c>
      <c r="L72" s="20">
        <v>-75120</v>
      </c>
      <c r="M72" s="20">
        <v>-427142</v>
      </c>
      <c r="N72" s="20"/>
      <c r="O72" s="20"/>
      <c r="P72" s="20"/>
      <c r="Q72" s="20"/>
      <c r="R72" s="20"/>
      <c r="S72" s="20"/>
      <c r="T72" s="20"/>
      <c r="U72" s="20"/>
      <c r="V72" s="20">
        <v>51410830</v>
      </c>
      <c r="W72" s="20">
        <v>22972429</v>
      </c>
      <c r="X72" s="20"/>
      <c r="Y72" s="19"/>
      <c r="Z72" s="22">
        <v>45944857</v>
      </c>
    </row>
    <row r="73" spans="1:26" ht="13.5" hidden="1">
      <c r="A73" s="38" t="s">
        <v>105</v>
      </c>
      <c r="B73" s="18">
        <v>58425998</v>
      </c>
      <c r="C73" s="18"/>
      <c r="D73" s="19">
        <v>63427363</v>
      </c>
      <c r="E73" s="20">
        <v>63342033</v>
      </c>
      <c r="F73" s="20">
        <v>74146024</v>
      </c>
      <c r="G73" s="20">
        <v>581867</v>
      </c>
      <c r="H73" s="20">
        <v>-668383</v>
      </c>
      <c r="I73" s="20">
        <v>74059508</v>
      </c>
      <c r="J73" s="20">
        <v>-2048574</v>
      </c>
      <c r="K73" s="20">
        <v>464780</v>
      </c>
      <c r="L73" s="20">
        <v>-2403220</v>
      </c>
      <c r="M73" s="20">
        <v>-3987014</v>
      </c>
      <c r="N73" s="20"/>
      <c r="O73" s="20"/>
      <c r="P73" s="20"/>
      <c r="Q73" s="20"/>
      <c r="R73" s="20"/>
      <c r="S73" s="20"/>
      <c r="T73" s="20"/>
      <c r="U73" s="20"/>
      <c r="V73" s="20">
        <v>70072494</v>
      </c>
      <c r="W73" s="20">
        <v>31671017</v>
      </c>
      <c r="X73" s="20"/>
      <c r="Y73" s="19"/>
      <c r="Z73" s="22">
        <v>63342033</v>
      </c>
    </row>
    <row r="74" spans="1:26" ht="13.5" hidden="1">
      <c r="A74" s="38" t="s">
        <v>106</v>
      </c>
      <c r="B74" s="18">
        <v>24324</v>
      </c>
      <c r="C74" s="18"/>
      <c r="D74" s="19">
        <v>27945</v>
      </c>
      <c r="E74" s="20">
        <v>27945</v>
      </c>
      <c r="F74" s="20">
        <v>2251</v>
      </c>
      <c r="G74" s="20">
        <v>2251</v>
      </c>
      <c r="H74" s="20">
        <v>2251</v>
      </c>
      <c r="I74" s="20">
        <v>6753</v>
      </c>
      <c r="J74" s="20">
        <v>2251</v>
      </c>
      <c r="K74" s="20">
        <v>2251</v>
      </c>
      <c r="L74" s="20">
        <v>2251</v>
      </c>
      <c r="M74" s="20">
        <v>6753</v>
      </c>
      <c r="N74" s="20"/>
      <c r="O74" s="20"/>
      <c r="P74" s="20"/>
      <c r="Q74" s="20"/>
      <c r="R74" s="20"/>
      <c r="S74" s="20"/>
      <c r="T74" s="20"/>
      <c r="U74" s="20"/>
      <c r="V74" s="20">
        <v>13506</v>
      </c>
      <c r="W74" s="20">
        <v>13973</v>
      </c>
      <c r="X74" s="20"/>
      <c r="Y74" s="19"/>
      <c r="Z74" s="22">
        <v>27945</v>
      </c>
    </row>
    <row r="75" spans="1:26" ht="13.5" hidden="1">
      <c r="A75" s="39" t="s">
        <v>107</v>
      </c>
      <c r="B75" s="27">
        <v>10922409</v>
      </c>
      <c r="C75" s="27"/>
      <c r="D75" s="28">
        <v>6021326</v>
      </c>
      <c r="E75" s="29">
        <v>6021326</v>
      </c>
      <c r="F75" s="29">
        <v>983351</v>
      </c>
      <c r="G75" s="29">
        <v>1028790</v>
      </c>
      <c r="H75" s="29">
        <v>997651</v>
      </c>
      <c r="I75" s="29">
        <v>3009792</v>
      </c>
      <c r="J75" s="29">
        <v>1117696</v>
      </c>
      <c r="K75" s="29">
        <v>937530</v>
      </c>
      <c r="L75" s="29">
        <v>905675</v>
      </c>
      <c r="M75" s="29">
        <v>2960901</v>
      </c>
      <c r="N75" s="29"/>
      <c r="O75" s="29"/>
      <c r="P75" s="29"/>
      <c r="Q75" s="29"/>
      <c r="R75" s="29"/>
      <c r="S75" s="29"/>
      <c r="T75" s="29"/>
      <c r="U75" s="29"/>
      <c r="V75" s="29">
        <v>5970693</v>
      </c>
      <c r="W75" s="29">
        <v>3010663</v>
      </c>
      <c r="X75" s="29"/>
      <c r="Y75" s="28"/>
      <c r="Z75" s="30">
        <v>6021326</v>
      </c>
    </row>
    <row r="76" spans="1:26" ht="13.5" hidden="1">
      <c r="A76" s="41" t="s">
        <v>109</v>
      </c>
      <c r="B76" s="31">
        <v>1042528320</v>
      </c>
      <c r="C76" s="31"/>
      <c r="D76" s="32">
        <v>1111145316</v>
      </c>
      <c r="E76" s="33">
        <v>1111145316</v>
      </c>
      <c r="F76" s="33">
        <v>163911948</v>
      </c>
      <c r="G76" s="33">
        <v>91841307</v>
      </c>
      <c r="H76" s="33">
        <v>128047996</v>
      </c>
      <c r="I76" s="33">
        <v>383801251</v>
      </c>
      <c r="J76" s="33">
        <v>96926903</v>
      </c>
      <c r="K76" s="33">
        <v>80591130</v>
      </c>
      <c r="L76" s="33">
        <v>82361565</v>
      </c>
      <c r="M76" s="33">
        <v>259879598</v>
      </c>
      <c r="N76" s="33"/>
      <c r="O76" s="33"/>
      <c r="P76" s="33"/>
      <c r="Q76" s="33"/>
      <c r="R76" s="33"/>
      <c r="S76" s="33"/>
      <c r="T76" s="33"/>
      <c r="U76" s="33"/>
      <c r="V76" s="33">
        <v>643680849</v>
      </c>
      <c r="W76" s="33">
        <v>684209622</v>
      </c>
      <c r="X76" s="33"/>
      <c r="Y76" s="32"/>
      <c r="Z76" s="34">
        <v>1111145316</v>
      </c>
    </row>
    <row r="77" spans="1:26" ht="13.5" hidden="1">
      <c r="A77" s="36" t="s">
        <v>31</v>
      </c>
      <c r="B77" s="18">
        <v>179769345</v>
      </c>
      <c r="C77" s="18"/>
      <c r="D77" s="19">
        <v>186103273</v>
      </c>
      <c r="E77" s="20">
        <v>186103273</v>
      </c>
      <c r="F77" s="20">
        <v>55951209</v>
      </c>
      <c r="G77" s="20">
        <v>13863335</v>
      </c>
      <c r="H77" s="20">
        <v>32335829</v>
      </c>
      <c r="I77" s="20">
        <v>102150373</v>
      </c>
      <c r="J77" s="20">
        <v>17795651</v>
      </c>
      <c r="K77" s="20">
        <v>712000</v>
      </c>
      <c r="L77" s="20">
        <v>15487152</v>
      </c>
      <c r="M77" s="20">
        <v>33994803</v>
      </c>
      <c r="N77" s="20"/>
      <c r="O77" s="20"/>
      <c r="P77" s="20"/>
      <c r="Q77" s="20"/>
      <c r="R77" s="20"/>
      <c r="S77" s="20"/>
      <c r="T77" s="20"/>
      <c r="U77" s="20"/>
      <c r="V77" s="20">
        <v>136145176</v>
      </c>
      <c r="W77" s="20">
        <v>185809568</v>
      </c>
      <c r="X77" s="20"/>
      <c r="Y77" s="19"/>
      <c r="Z77" s="22">
        <v>186103273</v>
      </c>
    </row>
    <row r="78" spans="1:26" ht="13.5" hidden="1">
      <c r="A78" s="37" t="s">
        <v>32</v>
      </c>
      <c r="B78" s="18">
        <v>862758975</v>
      </c>
      <c r="C78" s="18"/>
      <c r="D78" s="19">
        <v>919159208</v>
      </c>
      <c r="E78" s="20">
        <v>919159208</v>
      </c>
      <c r="F78" s="20">
        <v>107482857</v>
      </c>
      <c r="G78" s="20">
        <v>76949183</v>
      </c>
      <c r="H78" s="20">
        <v>94714517</v>
      </c>
      <c r="I78" s="20">
        <v>279146557</v>
      </c>
      <c r="J78" s="20">
        <v>78013556</v>
      </c>
      <c r="K78" s="20">
        <v>78941600</v>
      </c>
      <c r="L78" s="20">
        <v>65968738</v>
      </c>
      <c r="M78" s="20">
        <v>222923894</v>
      </c>
      <c r="N78" s="20"/>
      <c r="O78" s="20"/>
      <c r="P78" s="20"/>
      <c r="Q78" s="20"/>
      <c r="R78" s="20"/>
      <c r="S78" s="20"/>
      <c r="T78" s="20"/>
      <c r="U78" s="20"/>
      <c r="V78" s="20">
        <v>502070451</v>
      </c>
      <c r="W78" s="20">
        <v>495571084</v>
      </c>
      <c r="X78" s="20"/>
      <c r="Y78" s="19"/>
      <c r="Z78" s="22">
        <v>919159208</v>
      </c>
    </row>
    <row r="79" spans="1:26" ht="13.5" hidden="1">
      <c r="A79" s="38" t="s">
        <v>102</v>
      </c>
      <c r="B79" s="18">
        <v>862758975</v>
      </c>
      <c r="C79" s="18"/>
      <c r="D79" s="19">
        <v>695689021</v>
      </c>
      <c r="E79" s="20">
        <v>695689021</v>
      </c>
      <c r="F79" s="20">
        <v>67194905</v>
      </c>
      <c r="G79" s="20">
        <v>61022345</v>
      </c>
      <c r="H79" s="20">
        <v>68148320</v>
      </c>
      <c r="I79" s="20">
        <v>196365570</v>
      </c>
      <c r="J79" s="20">
        <v>58769379</v>
      </c>
      <c r="K79" s="20">
        <v>67398099</v>
      </c>
      <c r="L79" s="20">
        <v>48714652</v>
      </c>
      <c r="M79" s="20">
        <v>174882130</v>
      </c>
      <c r="N79" s="20"/>
      <c r="O79" s="20"/>
      <c r="P79" s="20"/>
      <c r="Q79" s="20"/>
      <c r="R79" s="20"/>
      <c r="S79" s="20"/>
      <c r="T79" s="20"/>
      <c r="U79" s="20"/>
      <c r="V79" s="20">
        <v>371247700</v>
      </c>
      <c r="W79" s="20">
        <v>342220978</v>
      </c>
      <c r="X79" s="20"/>
      <c r="Y79" s="19"/>
      <c r="Z79" s="22">
        <v>695689021</v>
      </c>
    </row>
    <row r="80" spans="1:26" ht="13.5" hidden="1">
      <c r="A80" s="38" t="s">
        <v>103</v>
      </c>
      <c r="B80" s="18"/>
      <c r="C80" s="18"/>
      <c r="D80" s="19">
        <v>115315584</v>
      </c>
      <c r="E80" s="20">
        <v>115315584</v>
      </c>
      <c r="F80" s="20">
        <v>7769450</v>
      </c>
      <c r="G80" s="20">
        <v>6570704</v>
      </c>
      <c r="H80" s="20">
        <v>7771860</v>
      </c>
      <c r="I80" s="20">
        <v>22112014</v>
      </c>
      <c r="J80" s="20">
        <v>7452413</v>
      </c>
      <c r="K80" s="20">
        <v>10896548</v>
      </c>
      <c r="L80" s="20">
        <v>8364098</v>
      </c>
      <c r="M80" s="20">
        <v>26713059</v>
      </c>
      <c r="N80" s="20"/>
      <c r="O80" s="20"/>
      <c r="P80" s="20"/>
      <c r="Q80" s="20"/>
      <c r="R80" s="20"/>
      <c r="S80" s="20"/>
      <c r="T80" s="20"/>
      <c r="U80" s="20"/>
      <c r="V80" s="20">
        <v>48825073</v>
      </c>
      <c r="W80" s="20">
        <v>48330096</v>
      </c>
      <c r="X80" s="20"/>
      <c r="Y80" s="19"/>
      <c r="Z80" s="22">
        <v>115315584</v>
      </c>
    </row>
    <row r="81" spans="1:26" ht="13.5" hidden="1">
      <c r="A81" s="38" t="s">
        <v>104</v>
      </c>
      <c r="B81" s="18"/>
      <c r="C81" s="18"/>
      <c r="D81" s="19">
        <v>46186073</v>
      </c>
      <c r="E81" s="20">
        <v>46186073</v>
      </c>
      <c r="F81" s="20">
        <v>13885658</v>
      </c>
      <c r="G81" s="20">
        <v>3889303</v>
      </c>
      <c r="H81" s="20">
        <v>8024925</v>
      </c>
      <c r="I81" s="20">
        <v>25799886</v>
      </c>
      <c r="J81" s="20">
        <v>4965249</v>
      </c>
      <c r="K81" s="20">
        <v>255219</v>
      </c>
      <c r="L81" s="20">
        <v>3737774</v>
      </c>
      <c r="M81" s="20">
        <v>8958242</v>
      </c>
      <c r="N81" s="20"/>
      <c r="O81" s="20"/>
      <c r="P81" s="20"/>
      <c r="Q81" s="20"/>
      <c r="R81" s="20"/>
      <c r="S81" s="20"/>
      <c r="T81" s="20"/>
      <c r="U81" s="20"/>
      <c r="V81" s="20">
        <v>34758128</v>
      </c>
      <c r="W81" s="20">
        <v>44174953</v>
      </c>
      <c r="X81" s="20"/>
      <c r="Y81" s="19"/>
      <c r="Z81" s="22">
        <v>46186073</v>
      </c>
    </row>
    <row r="82" spans="1:26" ht="13.5" hidden="1">
      <c r="A82" s="38" t="s">
        <v>105</v>
      </c>
      <c r="B82" s="18"/>
      <c r="C82" s="18"/>
      <c r="D82" s="19">
        <v>61968530</v>
      </c>
      <c r="E82" s="20">
        <v>61968530</v>
      </c>
      <c r="F82" s="20">
        <v>18630593</v>
      </c>
      <c r="G82" s="20">
        <v>5464580</v>
      </c>
      <c r="H82" s="20">
        <v>10767161</v>
      </c>
      <c r="I82" s="20">
        <v>34862334</v>
      </c>
      <c r="J82" s="20">
        <v>6824264</v>
      </c>
      <c r="K82" s="20">
        <v>389483</v>
      </c>
      <c r="L82" s="20">
        <v>5149963</v>
      </c>
      <c r="M82" s="20">
        <v>12363710</v>
      </c>
      <c r="N82" s="20"/>
      <c r="O82" s="20"/>
      <c r="P82" s="20"/>
      <c r="Q82" s="20"/>
      <c r="R82" s="20"/>
      <c r="S82" s="20"/>
      <c r="T82" s="20"/>
      <c r="U82" s="20"/>
      <c r="V82" s="20">
        <v>47226044</v>
      </c>
      <c r="W82" s="20">
        <v>60845057</v>
      </c>
      <c r="X82" s="20"/>
      <c r="Y82" s="19"/>
      <c r="Z82" s="22">
        <v>61968530</v>
      </c>
    </row>
    <row r="83" spans="1:26" ht="13.5" hidden="1">
      <c r="A83" s="38" t="s">
        <v>106</v>
      </c>
      <c r="B83" s="18"/>
      <c r="C83" s="18"/>
      <c r="D83" s="19"/>
      <c r="E83" s="20"/>
      <c r="F83" s="20">
        <v>2251</v>
      </c>
      <c r="G83" s="20">
        <v>2251</v>
      </c>
      <c r="H83" s="20">
        <v>2251</v>
      </c>
      <c r="I83" s="20">
        <v>6753</v>
      </c>
      <c r="J83" s="20">
        <v>2251</v>
      </c>
      <c r="K83" s="20">
        <v>2251</v>
      </c>
      <c r="L83" s="20">
        <v>2251</v>
      </c>
      <c r="M83" s="20">
        <v>6753</v>
      </c>
      <c r="N83" s="20"/>
      <c r="O83" s="20"/>
      <c r="P83" s="20"/>
      <c r="Q83" s="20"/>
      <c r="R83" s="20"/>
      <c r="S83" s="20"/>
      <c r="T83" s="20"/>
      <c r="U83" s="20"/>
      <c r="V83" s="20">
        <v>13506</v>
      </c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5882835</v>
      </c>
      <c r="E84" s="29">
        <v>5882835</v>
      </c>
      <c r="F84" s="29">
        <v>477882</v>
      </c>
      <c r="G84" s="29">
        <v>1028789</v>
      </c>
      <c r="H84" s="29">
        <v>997650</v>
      </c>
      <c r="I84" s="29">
        <v>2504321</v>
      </c>
      <c r="J84" s="29">
        <v>1117696</v>
      </c>
      <c r="K84" s="29">
        <v>937530</v>
      </c>
      <c r="L84" s="29">
        <v>905675</v>
      </c>
      <c r="M84" s="29">
        <v>2960901</v>
      </c>
      <c r="N84" s="29"/>
      <c r="O84" s="29"/>
      <c r="P84" s="29"/>
      <c r="Q84" s="29"/>
      <c r="R84" s="29"/>
      <c r="S84" s="29"/>
      <c r="T84" s="29"/>
      <c r="U84" s="29"/>
      <c r="V84" s="29">
        <v>5465222</v>
      </c>
      <c r="W84" s="29">
        <v>2828970</v>
      </c>
      <c r="X84" s="29"/>
      <c r="Y84" s="28"/>
      <c r="Z84" s="30">
        <v>5882835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206477172</v>
      </c>
      <c r="C5" s="18">
        <v>0</v>
      </c>
      <c r="D5" s="58">
        <v>241610649</v>
      </c>
      <c r="E5" s="59">
        <v>241610649</v>
      </c>
      <c r="F5" s="59">
        <v>238252149</v>
      </c>
      <c r="G5" s="59">
        <v>-4127206</v>
      </c>
      <c r="H5" s="59">
        <v>1920928</v>
      </c>
      <c r="I5" s="59">
        <v>236045871</v>
      </c>
      <c r="J5" s="59">
        <v>111046</v>
      </c>
      <c r="K5" s="59">
        <v>269952</v>
      </c>
      <c r="L5" s="59">
        <v>124667</v>
      </c>
      <c r="M5" s="59">
        <v>505665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236551536</v>
      </c>
      <c r="W5" s="59">
        <v>120805325</v>
      </c>
      <c r="X5" s="59">
        <v>115746211</v>
      </c>
      <c r="Y5" s="60">
        <v>95.81</v>
      </c>
      <c r="Z5" s="61">
        <v>241610649</v>
      </c>
    </row>
    <row r="6" spans="1:26" ht="13.5">
      <c r="A6" s="57" t="s">
        <v>32</v>
      </c>
      <c r="B6" s="18">
        <v>566312337</v>
      </c>
      <c r="C6" s="18">
        <v>0</v>
      </c>
      <c r="D6" s="58">
        <v>590067800</v>
      </c>
      <c r="E6" s="59">
        <v>590067800</v>
      </c>
      <c r="F6" s="59">
        <v>129139897</v>
      </c>
      <c r="G6" s="59">
        <v>23256478</v>
      </c>
      <c r="H6" s="59">
        <v>46264954</v>
      </c>
      <c r="I6" s="59">
        <v>198661329</v>
      </c>
      <c r="J6" s="59">
        <v>42380900</v>
      </c>
      <c r="K6" s="59">
        <v>42188186</v>
      </c>
      <c r="L6" s="59">
        <v>39830516</v>
      </c>
      <c r="M6" s="59">
        <v>124399602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323060931</v>
      </c>
      <c r="W6" s="59">
        <v>295033900</v>
      </c>
      <c r="X6" s="59">
        <v>28027031</v>
      </c>
      <c r="Y6" s="60">
        <v>9.5</v>
      </c>
      <c r="Z6" s="61">
        <v>590067800</v>
      </c>
    </row>
    <row r="7" spans="1:26" ht="13.5">
      <c r="A7" s="57" t="s">
        <v>33</v>
      </c>
      <c r="B7" s="18">
        <v>24835054</v>
      </c>
      <c r="C7" s="18">
        <v>0</v>
      </c>
      <c r="D7" s="58">
        <v>24139412</v>
      </c>
      <c r="E7" s="59">
        <v>24139412</v>
      </c>
      <c r="F7" s="59">
        <v>167336</v>
      </c>
      <c r="G7" s="59">
        <v>233850</v>
      </c>
      <c r="H7" s="59">
        <v>4111567</v>
      </c>
      <c r="I7" s="59">
        <v>4512753</v>
      </c>
      <c r="J7" s="59">
        <v>1919729</v>
      </c>
      <c r="K7" s="59">
        <v>2335680</v>
      </c>
      <c r="L7" s="59">
        <v>2364889</v>
      </c>
      <c r="M7" s="59">
        <v>6620298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11133051</v>
      </c>
      <c r="W7" s="59">
        <v>12069706</v>
      </c>
      <c r="X7" s="59">
        <v>-936655</v>
      </c>
      <c r="Y7" s="60">
        <v>-7.76</v>
      </c>
      <c r="Z7" s="61">
        <v>24139412</v>
      </c>
    </row>
    <row r="8" spans="1:26" ht="13.5">
      <c r="A8" s="57" t="s">
        <v>34</v>
      </c>
      <c r="B8" s="18">
        <v>99223257</v>
      </c>
      <c r="C8" s="18">
        <v>0</v>
      </c>
      <c r="D8" s="58">
        <v>95630920</v>
      </c>
      <c r="E8" s="59">
        <v>96619809</v>
      </c>
      <c r="F8" s="59">
        <v>24028827</v>
      </c>
      <c r="G8" s="59">
        <v>360650</v>
      </c>
      <c r="H8" s="59">
        <v>5618835</v>
      </c>
      <c r="I8" s="59">
        <v>30008312</v>
      </c>
      <c r="J8" s="59">
        <v>3015600</v>
      </c>
      <c r="K8" s="59">
        <v>2765672</v>
      </c>
      <c r="L8" s="59">
        <v>16719000</v>
      </c>
      <c r="M8" s="59">
        <v>22500272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52508584</v>
      </c>
      <c r="W8" s="59">
        <v>48309905</v>
      </c>
      <c r="X8" s="59">
        <v>4198679</v>
      </c>
      <c r="Y8" s="60">
        <v>8.69</v>
      </c>
      <c r="Z8" s="61">
        <v>96619809</v>
      </c>
    </row>
    <row r="9" spans="1:26" ht="13.5">
      <c r="A9" s="57" t="s">
        <v>35</v>
      </c>
      <c r="B9" s="18">
        <v>74527255</v>
      </c>
      <c r="C9" s="18">
        <v>0</v>
      </c>
      <c r="D9" s="58">
        <v>51080127</v>
      </c>
      <c r="E9" s="59">
        <v>51080127</v>
      </c>
      <c r="F9" s="59">
        <v>4606611</v>
      </c>
      <c r="G9" s="59">
        <v>5505924</v>
      </c>
      <c r="H9" s="59">
        <v>3874570</v>
      </c>
      <c r="I9" s="59">
        <v>13987105</v>
      </c>
      <c r="J9" s="59">
        <v>6083035</v>
      </c>
      <c r="K9" s="59">
        <v>5130931</v>
      </c>
      <c r="L9" s="59">
        <v>5126748</v>
      </c>
      <c r="M9" s="59">
        <v>16340714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30327819</v>
      </c>
      <c r="W9" s="59">
        <v>25540064</v>
      </c>
      <c r="X9" s="59">
        <v>4787755</v>
      </c>
      <c r="Y9" s="60">
        <v>18.75</v>
      </c>
      <c r="Z9" s="61">
        <v>51080127</v>
      </c>
    </row>
    <row r="10" spans="1:26" ht="25.5">
      <c r="A10" s="62" t="s">
        <v>94</v>
      </c>
      <c r="B10" s="63">
        <f>SUM(B5:B9)</f>
        <v>971375075</v>
      </c>
      <c r="C10" s="63">
        <f>SUM(C5:C9)</f>
        <v>0</v>
      </c>
      <c r="D10" s="64">
        <f aca="true" t="shared" si="0" ref="D10:Z10">SUM(D5:D9)</f>
        <v>1002528908</v>
      </c>
      <c r="E10" s="65">
        <f t="shared" si="0"/>
        <v>1003517797</v>
      </c>
      <c r="F10" s="65">
        <f t="shared" si="0"/>
        <v>396194820</v>
      </c>
      <c r="G10" s="65">
        <f t="shared" si="0"/>
        <v>25229696</v>
      </c>
      <c r="H10" s="65">
        <f t="shared" si="0"/>
        <v>61790854</v>
      </c>
      <c r="I10" s="65">
        <f t="shared" si="0"/>
        <v>483215370</v>
      </c>
      <c r="J10" s="65">
        <f t="shared" si="0"/>
        <v>53510310</v>
      </c>
      <c r="K10" s="65">
        <f t="shared" si="0"/>
        <v>52690421</v>
      </c>
      <c r="L10" s="65">
        <f t="shared" si="0"/>
        <v>64165820</v>
      </c>
      <c r="M10" s="65">
        <f t="shared" si="0"/>
        <v>170366551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653581921</v>
      </c>
      <c r="W10" s="65">
        <f t="shared" si="0"/>
        <v>501758900</v>
      </c>
      <c r="X10" s="65">
        <f t="shared" si="0"/>
        <v>151823021</v>
      </c>
      <c r="Y10" s="66">
        <f>+IF(W10&lt;&gt;0,(X10/W10)*100,0)</f>
        <v>30.258162037584185</v>
      </c>
      <c r="Z10" s="67">
        <f t="shared" si="0"/>
        <v>1003517797</v>
      </c>
    </row>
    <row r="11" spans="1:26" ht="13.5">
      <c r="A11" s="57" t="s">
        <v>36</v>
      </c>
      <c r="B11" s="18">
        <v>243507304</v>
      </c>
      <c r="C11" s="18">
        <v>0</v>
      </c>
      <c r="D11" s="58">
        <v>278947065</v>
      </c>
      <c r="E11" s="59">
        <v>278961095</v>
      </c>
      <c r="F11" s="59">
        <v>20574202</v>
      </c>
      <c r="G11" s="59">
        <v>18495980</v>
      </c>
      <c r="H11" s="59">
        <v>22438202</v>
      </c>
      <c r="I11" s="59">
        <v>61508384</v>
      </c>
      <c r="J11" s="59">
        <v>20924985</v>
      </c>
      <c r="K11" s="59">
        <v>31450758</v>
      </c>
      <c r="L11" s="59">
        <v>21240245</v>
      </c>
      <c r="M11" s="59">
        <v>73615988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135124372</v>
      </c>
      <c r="W11" s="59">
        <v>139480548</v>
      </c>
      <c r="X11" s="59">
        <v>-4356176</v>
      </c>
      <c r="Y11" s="60">
        <v>-3.12</v>
      </c>
      <c r="Z11" s="61">
        <v>278961095</v>
      </c>
    </row>
    <row r="12" spans="1:26" ht="13.5">
      <c r="A12" s="57" t="s">
        <v>37</v>
      </c>
      <c r="B12" s="18">
        <v>12257777</v>
      </c>
      <c r="C12" s="18">
        <v>0</v>
      </c>
      <c r="D12" s="58">
        <v>14286195</v>
      </c>
      <c r="E12" s="59">
        <v>14286195</v>
      </c>
      <c r="F12" s="59">
        <v>1032062</v>
      </c>
      <c r="G12" s="59">
        <v>1030006</v>
      </c>
      <c r="H12" s="59">
        <v>1030012</v>
      </c>
      <c r="I12" s="59">
        <v>3092080</v>
      </c>
      <c r="J12" s="59">
        <v>1030007</v>
      </c>
      <c r="K12" s="59">
        <v>1030008</v>
      </c>
      <c r="L12" s="59">
        <v>1039410</v>
      </c>
      <c r="M12" s="59">
        <v>3099425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6191505</v>
      </c>
      <c r="W12" s="59">
        <v>7143098</v>
      </c>
      <c r="X12" s="59">
        <v>-951593</v>
      </c>
      <c r="Y12" s="60">
        <v>-13.32</v>
      </c>
      <c r="Z12" s="61">
        <v>14286195</v>
      </c>
    </row>
    <row r="13" spans="1:26" ht="13.5">
      <c r="A13" s="57" t="s">
        <v>95</v>
      </c>
      <c r="B13" s="18">
        <v>132849170</v>
      </c>
      <c r="C13" s="18">
        <v>0</v>
      </c>
      <c r="D13" s="58">
        <v>123212510</v>
      </c>
      <c r="E13" s="59">
        <v>123212510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61606255</v>
      </c>
      <c r="X13" s="59">
        <v>-61606255</v>
      </c>
      <c r="Y13" s="60">
        <v>-100</v>
      </c>
      <c r="Z13" s="61">
        <v>123212510</v>
      </c>
    </row>
    <row r="14" spans="1:26" ht="13.5">
      <c r="A14" s="57" t="s">
        <v>38</v>
      </c>
      <c r="B14" s="18">
        <v>8451161</v>
      </c>
      <c r="C14" s="18">
        <v>0</v>
      </c>
      <c r="D14" s="58">
        <v>15109665</v>
      </c>
      <c r="E14" s="59">
        <v>15109665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5158879</v>
      </c>
      <c r="M14" s="59">
        <v>5158879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5158879</v>
      </c>
      <c r="W14" s="59">
        <v>7554833</v>
      </c>
      <c r="X14" s="59">
        <v>-2395954</v>
      </c>
      <c r="Y14" s="60">
        <v>-31.71</v>
      </c>
      <c r="Z14" s="61">
        <v>15109665</v>
      </c>
    </row>
    <row r="15" spans="1:26" ht="13.5">
      <c r="A15" s="57" t="s">
        <v>39</v>
      </c>
      <c r="B15" s="18">
        <v>255338150</v>
      </c>
      <c r="C15" s="18">
        <v>0</v>
      </c>
      <c r="D15" s="58">
        <v>272229560</v>
      </c>
      <c r="E15" s="59">
        <v>272229560</v>
      </c>
      <c r="F15" s="59">
        <v>0</v>
      </c>
      <c r="G15" s="59">
        <v>30931096</v>
      </c>
      <c r="H15" s="59">
        <v>33335743</v>
      </c>
      <c r="I15" s="59">
        <v>64266839</v>
      </c>
      <c r="J15" s="59">
        <v>19256660</v>
      </c>
      <c r="K15" s="59">
        <v>18994232</v>
      </c>
      <c r="L15" s="59">
        <v>16985849</v>
      </c>
      <c r="M15" s="59">
        <v>55236741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119503580</v>
      </c>
      <c r="W15" s="59">
        <v>136114780</v>
      </c>
      <c r="X15" s="59">
        <v>-16611200</v>
      </c>
      <c r="Y15" s="60">
        <v>-12.2</v>
      </c>
      <c r="Z15" s="61">
        <v>272229560</v>
      </c>
    </row>
    <row r="16" spans="1:26" ht="13.5">
      <c r="A16" s="68" t="s">
        <v>40</v>
      </c>
      <c r="B16" s="18">
        <v>16210256</v>
      </c>
      <c r="C16" s="18">
        <v>0</v>
      </c>
      <c r="D16" s="58">
        <v>32121070</v>
      </c>
      <c r="E16" s="59">
        <v>32121070</v>
      </c>
      <c r="F16" s="59">
        <v>8133399</v>
      </c>
      <c r="G16" s="59">
        <v>411745</v>
      </c>
      <c r="H16" s="59">
        <v>440541</v>
      </c>
      <c r="I16" s="59">
        <v>8985685</v>
      </c>
      <c r="J16" s="59">
        <v>449415</v>
      </c>
      <c r="K16" s="59">
        <v>1067483</v>
      </c>
      <c r="L16" s="59">
        <v>367838</v>
      </c>
      <c r="M16" s="59">
        <v>1884736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10870421</v>
      </c>
      <c r="W16" s="59">
        <v>16060535</v>
      </c>
      <c r="X16" s="59">
        <v>-5190114</v>
      </c>
      <c r="Y16" s="60">
        <v>-32.32</v>
      </c>
      <c r="Z16" s="61">
        <v>32121070</v>
      </c>
    </row>
    <row r="17" spans="1:26" ht="13.5">
      <c r="A17" s="57" t="s">
        <v>41</v>
      </c>
      <c r="B17" s="18">
        <v>290602246</v>
      </c>
      <c r="C17" s="18">
        <v>0</v>
      </c>
      <c r="D17" s="58">
        <v>265054780</v>
      </c>
      <c r="E17" s="59">
        <v>266029639</v>
      </c>
      <c r="F17" s="59">
        <v>4154948</v>
      </c>
      <c r="G17" s="59">
        <v>11964166</v>
      </c>
      <c r="H17" s="59">
        <v>15285443</v>
      </c>
      <c r="I17" s="59">
        <v>31404557</v>
      </c>
      <c r="J17" s="59">
        <v>26698215</v>
      </c>
      <c r="K17" s="59">
        <v>12553723</v>
      </c>
      <c r="L17" s="59">
        <v>25725977</v>
      </c>
      <c r="M17" s="59">
        <v>64977915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96382472</v>
      </c>
      <c r="W17" s="59">
        <v>133014820</v>
      </c>
      <c r="X17" s="59">
        <v>-36632348</v>
      </c>
      <c r="Y17" s="60">
        <v>-27.54</v>
      </c>
      <c r="Z17" s="61">
        <v>266029639</v>
      </c>
    </row>
    <row r="18" spans="1:26" ht="13.5">
      <c r="A18" s="69" t="s">
        <v>42</v>
      </c>
      <c r="B18" s="70">
        <f>SUM(B11:B17)</f>
        <v>959216064</v>
      </c>
      <c r="C18" s="70">
        <f>SUM(C11:C17)</f>
        <v>0</v>
      </c>
      <c r="D18" s="71">
        <f aca="true" t="shared" si="1" ref="D18:Z18">SUM(D11:D17)</f>
        <v>1000960845</v>
      </c>
      <c r="E18" s="72">
        <f t="shared" si="1"/>
        <v>1001949734</v>
      </c>
      <c r="F18" s="72">
        <f t="shared" si="1"/>
        <v>33894611</v>
      </c>
      <c r="G18" s="72">
        <f t="shared" si="1"/>
        <v>62832993</v>
      </c>
      <c r="H18" s="72">
        <f t="shared" si="1"/>
        <v>72529941</v>
      </c>
      <c r="I18" s="72">
        <f t="shared" si="1"/>
        <v>169257545</v>
      </c>
      <c r="J18" s="72">
        <f t="shared" si="1"/>
        <v>68359282</v>
      </c>
      <c r="K18" s="72">
        <f t="shared" si="1"/>
        <v>65096204</v>
      </c>
      <c r="L18" s="72">
        <f t="shared" si="1"/>
        <v>70518198</v>
      </c>
      <c r="M18" s="72">
        <f t="shared" si="1"/>
        <v>203973684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373231229</v>
      </c>
      <c r="W18" s="72">
        <f t="shared" si="1"/>
        <v>500974869</v>
      </c>
      <c r="X18" s="72">
        <f t="shared" si="1"/>
        <v>-127743640</v>
      </c>
      <c r="Y18" s="66">
        <f>+IF(W18&lt;&gt;0,(X18/W18)*100,0)</f>
        <v>-25.49901160810524</v>
      </c>
      <c r="Z18" s="73">
        <f t="shared" si="1"/>
        <v>1001949734</v>
      </c>
    </row>
    <row r="19" spans="1:26" ht="13.5">
      <c r="A19" s="69" t="s">
        <v>43</v>
      </c>
      <c r="B19" s="74">
        <f>+B10-B18</f>
        <v>12159011</v>
      </c>
      <c r="C19" s="74">
        <f>+C10-C18</f>
        <v>0</v>
      </c>
      <c r="D19" s="75">
        <f aca="true" t="shared" si="2" ref="D19:Z19">+D10-D18</f>
        <v>1568063</v>
      </c>
      <c r="E19" s="76">
        <f t="shared" si="2"/>
        <v>1568063</v>
      </c>
      <c r="F19" s="76">
        <f t="shared" si="2"/>
        <v>362300209</v>
      </c>
      <c r="G19" s="76">
        <f t="shared" si="2"/>
        <v>-37603297</v>
      </c>
      <c r="H19" s="76">
        <f t="shared" si="2"/>
        <v>-10739087</v>
      </c>
      <c r="I19" s="76">
        <f t="shared" si="2"/>
        <v>313957825</v>
      </c>
      <c r="J19" s="76">
        <f t="shared" si="2"/>
        <v>-14848972</v>
      </c>
      <c r="K19" s="76">
        <f t="shared" si="2"/>
        <v>-12405783</v>
      </c>
      <c r="L19" s="76">
        <f t="shared" si="2"/>
        <v>-6352378</v>
      </c>
      <c r="M19" s="76">
        <f t="shared" si="2"/>
        <v>-33607133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280350692</v>
      </c>
      <c r="W19" s="76">
        <f>IF(E10=E18,0,W10-W18)</f>
        <v>784031</v>
      </c>
      <c r="X19" s="76">
        <f t="shared" si="2"/>
        <v>279566661</v>
      </c>
      <c r="Y19" s="77">
        <f>+IF(W19&lt;&gt;0,(X19/W19)*100,0)</f>
        <v>35657.60295192409</v>
      </c>
      <c r="Z19" s="78">
        <f t="shared" si="2"/>
        <v>1568063</v>
      </c>
    </row>
    <row r="20" spans="1:26" ht="13.5">
      <c r="A20" s="57" t="s">
        <v>44</v>
      </c>
      <c r="B20" s="18">
        <v>77694692</v>
      </c>
      <c r="C20" s="18">
        <v>0</v>
      </c>
      <c r="D20" s="58">
        <v>84160525</v>
      </c>
      <c r="E20" s="59">
        <v>86869528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43434764</v>
      </c>
      <c r="X20" s="59">
        <v>-43434764</v>
      </c>
      <c r="Y20" s="60">
        <v>-100</v>
      </c>
      <c r="Z20" s="61">
        <v>86869528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89853703</v>
      </c>
      <c r="C22" s="85">
        <f>SUM(C19:C21)</f>
        <v>0</v>
      </c>
      <c r="D22" s="86">
        <f aca="true" t="shared" si="3" ref="D22:Z22">SUM(D19:D21)</f>
        <v>85728588</v>
      </c>
      <c r="E22" s="87">
        <f t="shared" si="3"/>
        <v>88437591</v>
      </c>
      <c r="F22" s="87">
        <f t="shared" si="3"/>
        <v>362300209</v>
      </c>
      <c r="G22" s="87">
        <f t="shared" si="3"/>
        <v>-37603297</v>
      </c>
      <c r="H22" s="87">
        <f t="shared" si="3"/>
        <v>-10739087</v>
      </c>
      <c r="I22" s="87">
        <f t="shared" si="3"/>
        <v>313957825</v>
      </c>
      <c r="J22" s="87">
        <f t="shared" si="3"/>
        <v>-14848972</v>
      </c>
      <c r="K22" s="87">
        <f t="shared" si="3"/>
        <v>-12405783</v>
      </c>
      <c r="L22" s="87">
        <f t="shared" si="3"/>
        <v>-6352378</v>
      </c>
      <c r="M22" s="87">
        <f t="shared" si="3"/>
        <v>-33607133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280350692</v>
      </c>
      <c r="W22" s="87">
        <f t="shared" si="3"/>
        <v>44218795</v>
      </c>
      <c r="X22" s="87">
        <f t="shared" si="3"/>
        <v>236131897</v>
      </c>
      <c r="Y22" s="88">
        <f>+IF(W22&lt;&gt;0,(X22/W22)*100,0)</f>
        <v>534.0079868752642</v>
      </c>
      <c r="Z22" s="89">
        <f t="shared" si="3"/>
        <v>88437591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89853703</v>
      </c>
      <c r="C24" s="74">
        <f>SUM(C22:C23)</f>
        <v>0</v>
      </c>
      <c r="D24" s="75">
        <f aca="true" t="shared" si="4" ref="D24:Z24">SUM(D22:D23)</f>
        <v>85728588</v>
      </c>
      <c r="E24" s="76">
        <f t="shared" si="4"/>
        <v>88437591</v>
      </c>
      <c r="F24" s="76">
        <f t="shared" si="4"/>
        <v>362300209</v>
      </c>
      <c r="G24" s="76">
        <f t="shared" si="4"/>
        <v>-37603297</v>
      </c>
      <c r="H24" s="76">
        <f t="shared" si="4"/>
        <v>-10739087</v>
      </c>
      <c r="I24" s="76">
        <f t="shared" si="4"/>
        <v>313957825</v>
      </c>
      <c r="J24" s="76">
        <f t="shared" si="4"/>
        <v>-14848972</v>
      </c>
      <c r="K24" s="76">
        <f t="shared" si="4"/>
        <v>-12405783</v>
      </c>
      <c r="L24" s="76">
        <f t="shared" si="4"/>
        <v>-6352378</v>
      </c>
      <c r="M24" s="76">
        <f t="shared" si="4"/>
        <v>-33607133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280350692</v>
      </c>
      <c r="W24" s="76">
        <f t="shared" si="4"/>
        <v>44218795</v>
      </c>
      <c r="X24" s="76">
        <f t="shared" si="4"/>
        <v>236131897</v>
      </c>
      <c r="Y24" s="77">
        <f>+IF(W24&lt;&gt;0,(X24/W24)*100,0)</f>
        <v>534.0079868752642</v>
      </c>
      <c r="Z24" s="78">
        <f t="shared" si="4"/>
        <v>88437591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191764436</v>
      </c>
      <c r="C27" s="21">
        <v>0</v>
      </c>
      <c r="D27" s="98">
        <v>200065525</v>
      </c>
      <c r="E27" s="99">
        <v>212150254</v>
      </c>
      <c r="F27" s="99">
        <v>573195</v>
      </c>
      <c r="G27" s="99">
        <v>115521</v>
      </c>
      <c r="H27" s="99">
        <v>9546993</v>
      </c>
      <c r="I27" s="99">
        <v>10235709</v>
      </c>
      <c r="J27" s="99">
        <v>11608155</v>
      </c>
      <c r="K27" s="99">
        <v>7896472</v>
      </c>
      <c r="L27" s="99">
        <v>5061661</v>
      </c>
      <c r="M27" s="99">
        <v>24566288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34801997</v>
      </c>
      <c r="W27" s="99">
        <v>106075127</v>
      </c>
      <c r="X27" s="99">
        <v>-71273130</v>
      </c>
      <c r="Y27" s="100">
        <v>-67.19</v>
      </c>
      <c r="Z27" s="101">
        <v>212150254</v>
      </c>
    </row>
    <row r="28" spans="1:26" ht="13.5">
      <c r="A28" s="102" t="s">
        <v>44</v>
      </c>
      <c r="B28" s="18">
        <v>63945490</v>
      </c>
      <c r="C28" s="18">
        <v>0</v>
      </c>
      <c r="D28" s="58">
        <v>84160525</v>
      </c>
      <c r="E28" s="59">
        <v>86869528</v>
      </c>
      <c r="F28" s="59">
        <v>0</v>
      </c>
      <c r="G28" s="59">
        <v>0</v>
      </c>
      <c r="H28" s="59">
        <v>412752</v>
      </c>
      <c r="I28" s="59">
        <v>412752</v>
      </c>
      <c r="J28" s="59">
        <v>1396545</v>
      </c>
      <c r="K28" s="59">
        <v>2906776</v>
      </c>
      <c r="L28" s="59">
        <v>1074502</v>
      </c>
      <c r="M28" s="59">
        <v>5377823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5790575</v>
      </c>
      <c r="W28" s="59">
        <v>43434764</v>
      </c>
      <c r="X28" s="59">
        <v>-37644189</v>
      </c>
      <c r="Y28" s="60">
        <v>-86.67</v>
      </c>
      <c r="Z28" s="61">
        <v>86869528</v>
      </c>
    </row>
    <row r="29" spans="1:26" ht="13.5">
      <c r="A29" s="57" t="s">
        <v>99</v>
      </c>
      <c r="B29" s="18">
        <v>12901123</v>
      </c>
      <c r="C29" s="18">
        <v>0</v>
      </c>
      <c r="D29" s="58">
        <v>9655000</v>
      </c>
      <c r="E29" s="59">
        <v>9655000</v>
      </c>
      <c r="F29" s="59">
        <v>0</v>
      </c>
      <c r="G29" s="59">
        <v>40156</v>
      </c>
      <c r="H29" s="59">
        <v>54647</v>
      </c>
      <c r="I29" s="59">
        <v>94803</v>
      </c>
      <c r="J29" s="59">
        <v>897209</v>
      </c>
      <c r="K29" s="59">
        <v>810967</v>
      </c>
      <c r="L29" s="59">
        <v>1667465</v>
      </c>
      <c r="M29" s="59">
        <v>3375641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3470444</v>
      </c>
      <c r="W29" s="59">
        <v>4827500</v>
      </c>
      <c r="X29" s="59">
        <v>-1357056</v>
      </c>
      <c r="Y29" s="60">
        <v>-28.11</v>
      </c>
      <c r="Z29" s="61">
        <v>9655000</v>
      </c>
    </row>
    <row r="30" spans="1:26" ht="13.5">
      <c r="A30" s="57" t="s">
        <v>48</v>
      </c>
      <c r="B30" s="18">
        <v>25477676</v>
      </c>
      <c r="C30" s="18">
        <v>0</v>
      </c>
      <c r="D30" s="58">
        <v>4000000</v>
      </c>
      <c r="E30" s="59">
        <v>10372681</v>
      </c>
      <c r="F30" s="59">
        <v>0</v>
      </c>
      <c r="G30" s="59">
        <v>0</v>
      </c>
      <c r="H30" s="59">
        <v>7825357</v>
      </c>
      <c r="I30" s="59">
        <v>7825357</v>
      </c>
      <c r="J30" s="59">
        <v>1906846</v>
      </c>
      <c r="K30" s="59">
        <v>623202</v>
      </c>
      <c r="L30" s="59">
        <v>511437</v>
      </c>
      <c r="M30" s="59">
        <v>3041485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10866842</v>
      </c>
      <c r="W30" s="59">
        <v>5186341</v>
      </c>
      <c r="X30" s="59">
        <v>5680501</v>
      </c>
      <c r="Y30" s="60">
        <v>109.53</v>
      </c>
      <c r="Z30" s="61">
        <v>10372681</v>
      </c>
    </row>
    <row r="31" spans="1:26" ht="13.5">
      <c r="A31" s="57" t="s">
        <v>49</v>
      </c>
      <c r="B31" s="18">
        <v>89440147</v>
      </c>
      <c r="C31" s="18">
        <v>0</v>
      </c>
      <c r="D31" s="58">
        <v>102250000</v>
      </c>
      <c r="E31" s="59">
        <v>105253045</v>
      </c>
      <c r="F31" s="59">
        <v>573195</v>
      </c>
      <c r="G31" s="59">
        <v>75365</v>
      </c>
      <c r="H31" s="59">
        <v>1254237</v>
      </c>
      <c r="I31" s="59">
        <v>1902797</v>
      </c>
      <c r="J31" s="59">
        <v>7407555</v>
      </c>
      <c r="K31" s="59">
        <v>3555527</v>
      </c>
      <c r="L31" s="59">
        <v>1808257</v>
      </c>
      <c r="M31" s="59">
        <v>12771339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14674136</v>
      </c>
      <c r="W31" s="59">
        <v>52626523</v>
      </c>
      <c r="X31" s="59">
        <v>-37952387</v>
      </c>
      <c r="Y31" s="60">
        <v>-72.12</v>
      </c>
      <c r="Z31" s="61">
        <v>105253045</v>
      </c>
    </row>
    <row r="32" spans="1:26" ht="13.5">
      <c r="A32" s="69" t="s">
        <v>50</v>
      </c>
      <c r="B32" s="21">
        <f>SUM(B28:B31)</f>
        <v>191764436</v>
      </c>
      <c r="C32" s="21">
        <f>SUM(C28:C31)</f>
        <v>0</v>
      </c>
      <c r="D32" s="98">
        <f aca="true" t="shared" si="5" ref="D32:Z32">SUM(D28:D31)</f>
        <v>200065525</v>
      </c>
      <c r="E32" s="99">
        <f t="shared" si="5"/>
        <v>212150254</v>
      </c>
      <c r="F32" s="99">
        <f t="shared" si="5"/>
        <v>573195</v>
      </c>
      <c r="G32" s="99">
        <f t="shared" si="5"/>
        <v>115521</v>
      </c>
      <c r="H32" s="99">
        <f t="shared" si="5"/>
        <v>9546993</v>
      </c>
      <c r="I32" s="99">
        <f t="shared" si="5"/>
        <v>10235709</v>
      </c>
      <c r="J32" s="99">
        <f t="shared" si="5"/>
        <v>11608155</v>
      </c>
      <c r="K32" s="99">
        <f t="shared" si="5"/>
        <v>7896472</v>
      </c>
      <c r="L32" s="99">
        <f t="shared" si="5"/>
        <v>5061661</v>
      </c>
      <c r="M32" s="99">
        <f t="shared" si="5"/>
        <v>24566288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34801997</v>
      </c>
      <c r="W32" s="99">
        <f t="shared" si="5"/>
        <v>106075128</v>
      </c>
      <c r="X32" s="99">
        <f t="shared" si="5"/>
        <v>-71273131</v>
      </c>
      <c r="Y32" s="100">
        <f>+IF(W32&lt;&gt;0,(X32/W32)*100,0)</f>
        <v>-67.19118076388274</v>
      </c>
      <c r="Z32" s="101">
        <f t="shared" si="5"/>
        <v>212150254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587546582</v>
      </c>
      <c r="C35" s="18">
        <v>0</v>
      </c>
      <c r="D35" s="58">
        <v>516400327</v>
      </c>
      <c r="E35" s="59">
        <v>516400327</v>
      </c>
      <c r="F35" s="59">
        <v>598658885</v>
      </c>
      <c r="G35" s="59">
        <v>938698839</v>
      </c>
      <c r="H35" s="59">
        <v>833886558</v>
      </c>
      <c r="I35" s="59">
        <v>833886558</v>
      </c>
      <c r="J35" s="59">
        <v>814813875</v>
      </c>
      <c r="K35" s="59">
        <v>820828098</v>
      </c>
      <c r="L35" s="59">
        <v>798670049</v>
      </c>
      <c r="M35" s="59">
        <v>798670049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798670049</v>
      </c>
      <c r="W35" s="59">
        <v>258200164</v>
      </c>
      <c r="X35" s="59">
        <v>540469885</v>
      </c>
      <c r="Y35" s="60">
        <v>209.32</v>
      </c>
      <c r="Z35" s="61">
        <v>516400327</v>
      </c>
    </row>
    <row r="36" spans="1:26" ht="13.5">
      <c r="A36" s="57" t="s">
        <v>53</v>
      </c>
      <c r="B36" s="18">
        <v>4670399759</v>
      </c>
      <c r="C36" s="18">
        <v>0</v>
      </c>
      <c r="D36" s="58">
        <v>3650650993</v>
      </c>
      <c r="E36" s="59">
        <v>3662735722</v>
      </c>
      <c r="F36" s="59">
        <v>3668101344</v>
      </c>
      <c r="G36" s="59">
        <v>4657422776</v>
      </c>
      <c r="H36" s="59">
        <v>4667043696</v>
      </c>
      <c r="I36" s="59">
        <v>4667043696</v>
      </c>
      <c r="J36" s="59">
        <v>4678613564</v>
      </c>
      <c r="K36" s="59">
        <v>4686499297</v>
      </c>
      <c r="L36" s="59">
        <v>4636394418</v>
      </c>
      <c r="M36" s="59">
        <v>4636394418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4636394418</v>
      </c>
      <c r="W36" s="59">
        <v>1831367861</v>
      </c>
      <c r="X36" s="59">
        <v>2805026557</v>
      </c>
      <c r="Y36" s="60">
        <v>153.17</v>
      </c>
      <c r="Z36" s="61">
        <v>3662735722</v>
      </c>
    </row>
    <row r="37" spans="1:26" ht="13.5">
      <c r="A37" s="57" t="s">
        <v>54</v>
      </c>
      <c r="B37" s="18">
        <v>210040734</v>
      </c>
      <c r="C37" s="18">
        <v>0</v>
      </c>
      <c r="D37" s="58">
        <v>99306104</v>
      </c>
      <c r="E37" s="59">
        <v>99306104</v>
      </c>
      <c r="F37" s="59">
        <v>224037027</v>
      </c>
      <c r="G37" s="59">
        <v>156168169</v>
      </c>
      <c r="H37" s="59">
        <v>127211252</v>
      </c>
      <c r="I37" s="59">
        <v>127211252</v>
      </c>
      <c r="J37" s="59">
        <v>134001731</v>
      </c>
      <c r="K37" s="59">
        <v>160780981</v>
      </c>
      <c r="L37" s="59">
        <v>160017569</v>
      </c>
      <c r="M37" s="59">
        <v>160017569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160017569</v>
      </c>
      <c r="W37" s="59">
        <v>49653052</v>
      </c>
      <c r="X37" s="59">
        <v>110364517</v>
      </c>
      <c r="Y37" s="60">
        <v>222.27</v>
      </c>
      <c r="Z37" s="61">
        <v>99306104</v>
      </c>
    </row>
    <row r="38" spans="1:26" ht="13.5">
      <c r="A38" s="57" t="s">
        <v>55</v>
      </c>
      <c r="B38" s="18">
        <v>330417786</v>
      </c>
      <c r="C38" s="18">
        <v>0</v>
      </c>
      <c r="D38" s="58">
        <v>328337283</v>
      </c>
      <c r="E38" s="59">
        <v>334709964</v>
      </c>
      <c r="F38" s="59">
        <v>307964916</v>
      </c>
      <c r="G38" s="59">
        <v>353120953</v>
      </c>
      <c r="H38" s="59">
        <v>352052713</v>
      </c>
      <c r="I38" s="59">
        <v>352052713</v>
      </c>
      <c r="J38" s="59">
        <v>351533709</v>
      </c>
      <c r="K38" s="59">
        <v>350979623</v>
      </c>
      <c r="L38" s="59">
        <v>346117614</v>
      </c>
      <c r="M38" s="59">
        <v>346117614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346117614</v>
      </c>
      <c r="W38" s="59">
        <v>167354982</v>
      </c>
      <c r="X38" s="59">
        <v>178762632</v>
      </c>
      <c r="Y38" s="60">
        <v>106.82</v>
      </c>
      <c r="Z38" s="61">
        <v>334709964</v>
      </c>
    </row>
    <row r="39" spans="1:26" ht="13.5">
      <c r="A39" s="57" t="s">
        <v>56</v>
      </c>
      <c r="B39" s="18">
        <v>4717487821</v>
      </c>
      <c r="C39" s="18">
        <v>0</v>
      </c>
      <c r="D39" s="58">
        <v>3739407932</v>
      </c>
      <c r="E39" s="59">
        <v>3745119980</v>
      </c>
      <c r="F39" s="59">
        <v>3734758286</v>
      </c>
      <c r="G39" s="59">
        <v>5086832493</v>
      </c>
      <c r="H39" s="59">
        <v>5021666289</v>
      </c>
      <c r="I39" s="59">
        <v>5021666289</v>
      </c>
      <c r="J39" s="59">
        <v>5007891999</v>
      </c>
      <c r="K39" s="59">
        <v>4995566791</v>
      </c>
      <c r="L39" s="59">
        <v>4928929284</v>
      </c>
      <c r="M39" s="59">
        <v>4928929284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4928929284</v>
      </c>
      <c r="W39" s="59">
        <v>1872559990</v>
      </c>
      <c r="X39" s="59">
        <v>3056369294</v>
      </c>
      <c r="Y39" s="60">
        <v>163.22</v>
      </c>
      <c r="Z39" s="61">
        <v>3745119980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235164457</v>
      </c>
      <c r="C42" s="18">
        <v>0</v>
      </c>
      <c r="D42" s="58">
        <v>204486879</v>
      </c>
      <c r="E42" s="59">
        <v>203497990</v>
      </c>
      <c r="F42" s="59">
        <v>21828608</v>
      </c>
      <c r="G42" s="59">
        <v>15309689</v>
      </c>
      <c r="H42" s="59">
        <v>18269727</v>
      </c>
      <c r="I42" s="59">
        <v>55408024</v>
      </c>
      <c r="J42" s="59">
        <v>34114254</v>
      </c>
      <c r="K42" s="59">
        <v>27843881</v>
      </c>
      <c r="L42" s="59">
        <v>-2398023</v>
      </c>
      <c r="M42" s="59">
        <v>59560112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114968136</v>
      </c>
      <c r="W42" s="59">
        <v>86054531</v>
      </c>
      <c r="X42" s="59">
        <v>28913605</v>
      </c>
      <c r="Y42" s="60">
        <v>33.6</v>
      </c>
      <c r="Z42" s="61">
        <v>203497990</v>
      </c>
    </row>
    <row r="43" spans="1:26" ht="13.5">
      <c r="A43" s="57" t="s">
        <v>59</v>
      </c>
      <c r="B43" s="18">
        <v>-190969702</v>
      </c>
      <c r="C43" s="18">
        <v>0</v>
      </c>
      <c r="D43" s="58">
        <v>-200091579</v>
      </c>
      <c r="E43" s="59">
        <v>-212176308</v>
      </c>
      <c r="F43" s="59">
        <v>-957</v>
      </c>
      <c r="G43" s="59">
        <v>-70</v>
      </c>
      <c r="H43" s="59">
        <v>-8957116</v>
      </c>
      <c r="I43" s="59">
        <v>-8958143</v>
      </c>
      <c r="J43" s="59">
        <v>-10731932</v>
      </c>
      <c r="K43" s="59">
        <v>-6247307</v>
      </c>
      <c r="L43" s="59">
        <v>-3019611</v>
      </c>
      <c r="M43" s="59">
        <v>-19998850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-28956993</v>
      </c>
      <c r="W43" s="59">
        <v>-55863530</v>
      </c>
      <c r="X43" s="59">
        <v>26906537</v>
      </c>
      <c r="Y43" s="60">
        <v>-48.16</v>
      </c>
      <c r="Z43" s="61">
        <v>-212176308</v>
      </c>
    </row>
    <row r="44" spans="1:26" ht="13.5">
      <c r="A44" s="57" t="s">
        <v>60</v>
      </c>
      <c r="B44" s="18">
        <v>17995810</v>
      </c>
      <c r="C44" s="18">
        <v>0</v>
      </c>
      <c r="D44" s="58">
        <v>-12373</v>
      </c>
      <c r="E44" s="59">
        <v>6360308</v>
      </c>
      <c r="F44" s="59">
        <v>363132</v>
      </c>
      <c r="G44" s="59">
        <v>758959</v>
      </c>
      <c r="H44" s="59">
        <v>574393</v>
      </c>
      <c r="I44" s="59">
        <v>1696484</v>
      </c>
      <c r="J44" s="59">
        <v>829683</v>
      </c>
      <c r="K44" s="59">
        <v>363307</v>
      </c>
      <c r="L44" s="59">
        <v>21064939</v>
      </c>
      <c r="M44" s="59">
        <v>22257929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23954413</v>
      </c>
      <c r="W44" s="59">
        <v>2029806</v>
      </c>
      <c r="X44" s="59">
        <v>21924607</v>
      </c>
      <c r="Y44" s="60">
        <v>1080.13</v>
      </c>
      <c r="Z44" s="61">
        <v>6360308</v>
      </c>
    </row>
    <row r="45" spans="1:26" ht="13.5">
      <c r="A45" s="69" t="s">
        <v>61</v>
      </c>
      <c r="B45" s="21">
        <v>438891571</v>
      </c>
      <c r="C45" s="21">
        <v>0</v>
      </c>
      <c r="D45" s="98">
        <v>371601875</v>
      </c>
      <c r="E45" s="99">
        <v>364900938</v>
      </c>
      <c r="F45" s="99">
        <v>461082354</v>
      </c>
      <c r="G45" s="99">
        <v>477150932</v>
      </c>
      <c r="H45" s="99">
        <v>487037936</v>
      </c>
      <c r="I45" s="99">
        <v>487037936</v>
      </c>
      <c r="J45" s="99">
        <v>511249941</v>
      </c>
      <c r="K45" s="99">
        <v>533209822</v>
      </c>
      <c r="L45" s="99">
        <v>548857127</v>
      </c>
      <c r="M45" s="99">
        <v>548857127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548857127</v>
      </c>
      <c r="W45" s="99">
        <v>399439755</v>
      </c>
      <c r="X45" s="99">
        <v>149417372</v>
      </c>
      <c r="Y45" s="100">
        <v>37.41</v>
      </c>
      <c r="Z45" s="101">
        <v>364900938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35209245</v>
      </c>
      <c r="C49" s="51">
        <v>0</v>
      </c>
      <c r="D49" s="128">
        <v>5364573</v>
      </c>
      <c r="E49" s="53">
        <v>3846088</v>
      </c>
      <c r="F49" s="53">
        <v>0</v>
      </c>
      <c r="G49" s="53">
        <v>0</v>
      </c>
      <c r="H49" s="53">
        <v>0</v>
      </c>
      <c r="I49" s="53">
        <v>3450061</v>
      </c>
      <c r="J49" s="53">
        <v>0</v>
      </c>
      <c r="K49" s="53">
        <v>0</v>
      </c>
      <c r="L49" s="53">
        <v>0</v>
      </c>
      <c r="M49" s="53">
        <v>105001391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152871358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60921409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60921409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96.42249888624752</v>
      </c>
      <c r="C58" s="5">
        <f>IF(C67=0,0,+(C76/C67)*100)</f>
        <v>0</v>
      </c>
      <c r="D58" s="6">
        <f aca="true" t="shared" si="6" ref="D58:Z58">IF(D67=0,0,+(D76/D67)*100)</f>
        <v>97.82260745968357</v>
      </c>
      <c r="E58" s="7">
        <f t="shared" si="6"/>
        <v>97.82260745968357</v>
      </c>
      <c r="F58" s="7">
        <f t="shared" si="6"/>
        <v>13.739992212765276</v>
      </c>
      <c r="G58" s="7">
        <f t="shared" si="6"/>
        <v>473.7477997370825</v>
      </c>
      <c r="H58" s="7">
        <f t="shared" si="6"/>
        <v>181.26630469094619</v>
      </c>
      <c r="I58" s="7">
        <f t="shared" si="6"/>
        <v>52.672604648353804</v>
      </c>
      <c r="J58" s="7">
        <f t="shared" si="6"/>
        <v>218.5691341059568</v>
      </c>
      <c r="K58" s="7">
        <f t="shared" si="6"/>
        <v>137.15736584885565</v>
      </c>
      <c r="L58" s="7">
        <f t="shared" si="6"/>
        <v>141.6349151772012</v>
      </c>
      <c r="M58" s="7">
        <f t="shared" si="6"/>
        <v>166.21392748127758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78.10371168005224</v>
      </c>
      <c r="W58" s="7">
        <f t="shared" si="6"/>
        <v>100.67480746207274</v>
      </c>
      <c r="X58" s="7">
        <f t="shared" si="6"/>
        <v>0</v>
      </c>
      <c r="Y58" s="7">
        <f t="shared" si="6"/>
        <v>0</v>
      </c>
      <c r="Z58" s="8">
        <f t="shared" si="6"/>
        <v>97.82260745968357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98.00000016735098</v>
      </c>
      <c r="E59" s="10">
        <f t="shared" si="7"/>
        <v>98.00000016735098</v>
      </c>
      <c r="F59" s="10">
        <f t="shared" si="7"/>
        <v>5.8226133389997425</v>
      </c>
      <c r="G59" s="10">
        <f t="shared" si="7"/>
        <v>-847.8835298961712</v>
      </c>
      <c r="H59" s="10">
        <f t="shared" si="7"/>
        <v>1965.160448510556</v>
      </c>
      <c r="I59" s="10">
        <f t="shared" si="7"/>
        <v>35.7611342191771</v>
      </c>
      <c r="J59" s="10">
        <f t="shared" si="7"/>
        <v>-22245.176362803482</v>
      </c>
      <c r="K59" s="10">
        <f t="shared" si="7"/>
        <v>21631.793792740664</v>
      </c>
      <c r="L59" s="10">
        <f t="shared" si="7"/>
        <v>27786.716425036208</v>
      </c>
      <c r="M59" s="10">
        <f t="shared" si="7"/>
        <v>-487346.6518337759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64.60146454975862</v>
      </c>
      <c r="W59" s="10">
        <f t="shared" si="7"/>
        <v>113.47290934907079</v>
      </c>
      <c r="X59" s="10">
        <f t="shared" si="7"/>
        <v>0</v>
      </c>
      <c r="Y59" s="10">
        <f t="shared" si="7"/>
        <v>0</v>
      </c>
      <c r="Z59" s="11">
        <f t="shared" si="7"/>
        <v>98.00000016735098</v>
      </c>
    </row>
    <row r="60" spans="1:26" ht="13.5">
      <c r="A60" s="37" t="s">
        <v>32</v>
      </c>
      <c r="B60" s="12">
        <f t="shared" si="7"/>
        <v>93.75314174022665</v>
      </c>
      <c r="C60" s="12">
        <f t="shared" si="7"/>
        <v>0</v>
      </c>
      <c r="D60" s="3">
        <f t="shared" si="7"/>
        <v>97.74917272218548</v>
      </c>
      <c r="E60" s="13">
        <f t="shared" si="7"/>
        <v>97.74917272218548</v>
      </c>
      <c r="F60" s="13">
        <f t="shared" si="7"/>
        <v>28.198742484671484</v>
      </c>
      <c r="G60" s="13">
        <f t="shared" si="7"/>
        <v>233.45804123909045</v>
      </c>
      <c r="H60" s="13">
        <f t="shared" si="7"/>
        <v>115.88025138855645</v>
      </c>
      <c r="I60" s="13">
        <f t="shared" si="7"/>
        <v>72.64719848924398</v>
      </c>
      <c r="J60" s="13">
        <f t="shared" si="7"/>
        <v>138.6192530125599</v>
      </c>
      <c r="K60" s="13">
        <f t="shared" si="7"/>
        <v>99.23415763834927</v>
      </c>
      <c r="L60" s="13">
        <f t="shared" si="7"/>
        <v>99.31143247052084</v>
      </c>
      <c r="M60" s="13">
        <f t="shared" si="7"/>
        <v>112.67675438382834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88.06119734732022</v>
      </c>
      <c r="W60" s="13">
        <f t="shared" si="7"/>
        <v>95.5192020458693</v>
      </c>
      <c r="X60" s="13">
        <f t="shared" si="7"/>
        <v>0</v>
      </c>
      <c r="Y60" s="13">
        <f t="shared" si="7"/>
        <v>0</v>
      </c>
      <c r="Z60" s="14">
        <f t="shared" si="7"/>
        <v>97.74917272218548</v>
      </c>
    </row>
    <row r="61" spans="1:26" ht="13.5">
      <c r="A61" s="38" t="s">
        <v>102</v>
      </c>
      <c r="B61" s="12">
        <f t="shared" si="7"/>
        <v>95.13491992773214</v>
      </c>
      <c r="C61" s="12">
        <f t="shared" si="7"/>
        <v>0</v>
      </c>
      <c r="D61" s="3">
        <f t="shared" si="7"/>
        <v>97.99999989376442</v>
      </c>
      <c r="E61" s="13">
        <f t="shared" si="7"/>
        <v>97.99999989376442</v>
      </c>
      <c r="F61" s="13">
        <f t="shared" si="7"/>
        <v>62.230577712179205</v>
      </c>
      <c r="G61" s="13">
        <f t="shared" si="7"/>
        <v>201.5757383654768</v>
      </c>
      <c r="H61" s="13">
        <f t="shared" si="7"/>
        <v>117.4675198639117</v>
      </c>
      <c r="I61" s="13">
        <f t="shared" si="7"/>
        <v>112.20015231962724</v>
      </c>
      <c r="J61" s="13">
        <f t="shared" si="7"/>
        <v>133.96602935714168</v>
      </c>
      <c r="K61" s="13">
        <f t="shared" si="7"/>
        <v>109.35821514693713</v>
      </c>
      <c r="L61" s="13">
        <f t="shared" si="7"/>
        <v>124.44194369442225</v>
      </c>
      <c r="M61" s="13">
        <f t="shared" si="7"/>
        <v>122.69683869251287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117.47089540485585</v>
      </c>
      <c r="W61" s="13">
        <f t="shared" si="7"/>
        <v>95.68490001385615</v>
      </c>
      <c r="X61" s="13">
        <f t="shared" si="7"/>
        <v>0</v>
      </c>
      <c r="Y61" s="13">
        <f t="shared" si="7"/>
        <v>0</v>
      </c>
      <c r="Z61" s="14">
        <f t="shared" si="7"/>
        <v>97.99999989376442</v>
      </c>
    </row>
    <row r="62" spans="1:26" ht="13.5">
      <c r="A62" s="38" t="s">
        <v>103</v>
      </c>
      <c r="B62" s="12">
        <f t="shared" si="7"/>
        <v>96.79121409191482</v>
      </c>
      <c r="C62" s="12">
        <f t="shared" si="7"/>
        <v>0</v>
      </c>
      <c r="D62" s="3">
        <f t="shared" si="7"/>
        <v>97.00000009872684</v>
      </c>
      <c r="E62" s="13">
        <f t="shared" si="7"/>
        <v>97.00000009872684</v>
      </c>
      <c r="F62" s="13">
        <f t="shared" si="7"/>
        <v>78.39425094192285</v>
      </c>
      <c r="G62" s="13">
        <f t="shared" si="7"/>
        <v>237.17312922430725</v>
      </c>
      <c r="H62" s="13">
        <f t="shared" si="7"/>
        <v>79.37235788342751</v>
      </c>
      <c r="I62" s="13">
        <f t="shared" si="7"/>
        <v>102.99509186926163</v>
      </c>
      <c r="J62" s="13">
        <f t="shared" si="7"/>
        <v>106.95990375061596</v>
      </c>
      <c r="K62" s="13">
        <f t="shared" si="7"/>
        <v>81.48255009759873</v>
      </c>
      <c r="L62" s="13">
        <f t="shared" si="7"/>
        <v>86.18667386304142</v>
      </c>
      <c r="M62" s="13">
        <f t="shared" si="7"/>
        <v>90.94548562443919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96.17462495499379</v>
      </c>
      <c r="W62" s="13">
        <f t="shared" si="7"/>
        <v>78.84581601047374</v>
      </c>
      <c r="X62" s="13">
        <f t="shared" si="7"/>
        <v>0</v>
      </c>
      <c r="Y62" s="13">
        <f t="shared" si="7"/>
        <v>0</v>
      </c>
      <c r="Z62" s="14">
        <f t="shared" si="7"/>
        <v>97.00000009872684</v>
      </c>
    </row>
    <row r="63" spans="1:26" ht="13.5">
      <c r="A63" s="38" t="s">
        <v>104</v>
      </c>
      <c r="B63" s="12">
        <f t="shared" si="7"/>
        <v>98.16804023244298</v>
      </c>
      <c r="C63" s="12">
        <f t="shared" si="7"/>
        <v>0</v>
      </c>
      <c r="D63" s="3">
        <f t="shared" si="7"/>
        <v>97.49999579710475</v>
      </c>
      <c r="E63" s="13">
        <f t="shared" si="7"/>
        <v>97.49999579710475</v>
      </c>
      <c r="F63" s="13">
        <f t="shared" si="7"/>
        <v>10.890914576937352</v>
      </c>
      <c r="G63" s="13">
        <f t="shared" si="7"/>
        <v>454.9531965659917</v>
      </c>
      <c r="H63" s="13">
        <f t="shared" si="7"/>
        <v>126.95123148308483</v>
      </c>
      <c r="I63" s="13">
        <f t="shared" si="7"/>
        <v>17.62496685257646</v>
      </c>
      <c r="J63" s="13">
        <f t="shared" si="7"/>
        <v>122.82970077576654</v>
      </c>
      <c r="K63" s="13">
        <f t="shared" si="7"/>
        <v>-8.965048288713563</v>
      </c>
      <c r="L63" s="13">
        <f t="shared" si="7"/>
        <v>-5.314455729968196</v>
      </c>
      <c r="M63" s="13">
        <f t="shared" si="7"/>
        <v>19.856368884199448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17.759511132150276</v>
      </c>
      <c r="W63" s="13">
        <f t="shared" si="7"/>
        <v>112.89396214024943</v>
      </c>
      <c r="X63" s="13">
        <f t="shared" si="7"/>
        <v>0</v>
      </c>
      <c r="Y63" s="13">
        <f t="shared" si="7"/>
        <v>0</v>
      </c>
      <c r="Z63" s="14">
        <f t="shared" si="7"/>
        <v>97.49999579710475</v>
      </c>
    </row>
    <row r="64" spans="1:26" ht="13.5">
      <c r="A64" s="38" t="s">
        <v>105</v>
      </c>
      <c r="B64" s="12">
        <f t="shared" si="7"/>
        <v>96.83347855195026</v>
      </c>
      <c r="C64" s="12">
        <f t="shared" si="7"/>
        <v>0</v>
      </c>
      <c r="D64" s="3">
        <f t="shared" si="7"/>
        <v>97.49999905205019</v>
      </c>
      <c r="E64" s="13">
        <f t="shared" si="7"/>
        <v>97.49999905205019</v>
      </c>
      <c r="F64" s="13">
        <f t="shared" si="7"/>
        <v>7.848200948786012</v>
      </c>
      <c r="G64" s="13">
        <f t="shared" si="7"/>
        <v>-2047.5751618871418</v>
      </c>
      <c r="H64" s="13">
        <f t="shared" si="7"/>
        <v>-21541.718610863758</v>
      </c>
      <c r="I64" s="13">
        <f t="shared" si="7"/>
        <v>15.544590725445762</v>
      </c>
      <c r="J64" s="13">
        <f t="shared" si="7"/>
        <v>-691.0133888723594</v>
      </c>
      <c r="K64" s="13">
        <f t="shared" si="7"/>
        <v>460.84675404543185</v>
      </c>
      <c r="L64" s="13">
        <f t="shared" si="7"/>
        <v>525.1853658536585</v>
      </c>
      <c r="M64" s="13">
        <f t="shared" si="7"/>
        <v>-338.2552455691152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17.946867479883277</v>
      </c>
      <c r="W64" s="13">
        <f t="shared" si="7"/>
        <v>112.89396455523577</v>
      </c>
      <c r="X64" s="13">
        <f t="shared" si="7"/>
        <v>0</v>
      </c>
      <c r="Y64" s="13">
        <f t="shared" si="7"/>
        <v>0</v>
      </c>
      <c r="Z64" s="14">
        <f t="shared" si="7"/>
        <v>97.49999905205019</v>
      </c>
    </row>
    <row r="65" spans="1:26" ht="13.5">
      <c r="A65" s="38" t="s">
        <v>106</v>
      </c>
      <c r="B65" s="12">
        <f t="shared" si="7"/>
        <v>149814.61973278518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1288.686895947581</v>
      </c>
      <c r="M65" s="13">
        <f t="shared" si="7"/>
        <v>888.5700949671607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483.78789118926846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300.3541104157691</v>
      </c>
      <c r="C66" s="15">
        <f t="shared" si="7"/>
        <v>0</v>
      </c>
      <c r="D66" s="4">
        <f t="shared" si="7"/>
        <v>97.99999276222321</v>
      </c>
      <c r="E66" s="16">
        <f t="shared" si="7"/>
        <v>97.99999276222321</v>
      </c>
      <c r="F66" s="16">
        <f t="shared" si="7"/>
        <v>58.68583425074887</v>
      </c>
      <c r="G66" s="16">
        <f t="shared" si="7"/>
        <v>85.34373072930083</v>
      </c>
      <c r="H66" s="16">
        <f t="shared" si="7"/>
        <v>60.859607280194794</v>
      </c>
      <c r="I66" s="16">
        <f t="shared" si="7"/>
        <v>66.03508765234085</v>
      </c>
      <c r="J66" s="16">
        <f t="shared" si="7"/>
        <v>103.22435462177441</v>
      </c>
      <c r="K66" s="16">
        <f t="shared" si="7"/>
        <v>53.60461150311683</v>
      </c>
      <c r="L66" s="16">
        <f t="shared" si="7"/>
        <v>20.00847656277747</v>
      </c>
      <c r="M66" s="16">
        <f t="shared" si="7"/>
        <v>57.60759722947327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61.501681957860676</v>
      </c>
      <c r="W66" s="16">
        <f t="shared" si="7"/>
        <v>97.46963562753037</v>
      </c>
      <c r="X66" s="16">
        <f t="shared" si="7"/>
        <v>0</v>
      </c>
      <c r="Y66" s="16">
        <f t="shared" si="7"/>
        <v>0</v>
      </c>
      <c r="Z66" s="17">
        <f t="shared" si="7"/>
        <v>97.99999276222321</v>
      </c>
    </row>
    <row r="67" spans="1:26" ht="13.5" hidden="1">
      <c r="A67" s="40" t="s">
        <v>108</v>
      </c>
      <c r="B67" s="23">
        <v>773856866</v>
      </c>
      <c r="C67" s="23"/>
      <c r="D67" s="24">
        <v>834336651</v>
      </c>
      <c r="E67" s="25">
        <v>834336651</v>
      </c>
      <c r="F67" s="25">
        <v>367583629</v>
      </c>
      <c r="G67" s="25">
        <v>19209068</v>
      </c>
      <c r="H67" s="25">
        <v>48389065</v>
      </c>
      <c r="I67" s="25">
        <v>435181762</v>
      </c>
      <c r="J67" s="25">
        <v>42612477</v>
      </c>
      <c r="K67" s="25">
        <v>42677627</v>
      </c>
      <c r="L67" s="25">
        <v>40315694</v>
      </c>
      <c r="M67" s="25">
        <v>125605798</v>
      </c>
      <c r="N67" s="25"/>
      <c r="O67" s="25"/>
      <c r="P67" s="25"/>
      <c r="Q67" s="25"/>
      <c r="R67" s="25"/>
      <c r="S67" s="25"/>
      <c r="T67" s="25"/>
      <c r="U67" s="25"/>
      <c r="V67" s="25">
        <v>560787560</v>
      </c>
      <c r="W67" s="25">
        <v>417168327</v>
      </c>
      <c r="X67" s="25"/>
      <c r="Y67" s="24"/>
      <c r="Z67" s="26">
        <v>834336651</v>
      </c>
    </row>
    <row r="68" spans="1:26" ht="13.5" hidden="1">
      <c r="A68" s="36" t="s">
        <v>31</v>
      </c>
      <c r="B68" s="18">
        <v>203705331</v>
      </c>
      <c r="C68" s="18"/>
      <c r="D68" s="19">
        <v>239018620</v>
      </c>
      <c r="E68" s="20">
        <v>239018620</v>
      </c>
      <c r="F68" s="20">
        <v>238053142</v>
      </c>
      <c r="G68" s="20">
        <v>-4303628</v>
      </c>
      <c r="H68" s="20">
        <v>1722858</v>
      </c>
      <c r="I68" s="20">
        <v>235472372</v>
      </c>
      <c r="J68" s="20">
        <v>-152810</v>
      </c>
      <c r="K68" s="20">
        <v>76040</v>
      </c>
      <c r="L68" s="20">
        <v>62837</v>
      </c>
      <c r="M68" s="20">
        <v>-13933</v>
      </c>
      <c r="N68" s="20"/>
      <c r="O68" s="20"/>
      <c r="P68" s="20"/>
      <c r="Q68" s="20"/>
      <c r="R68" s="20"/>
      <c r="S68" s="20"/>
      <c r="T68" s="20"/>
      <c r="U68" s="20"/>
      <c r="V68" s="20">
        <v>235458439</v>
      </c>
      <c r="W68" s="20">
        <v>119509310</v>
      </c>
      <c r="X68" s="20"/>
      <c r="Y68" s="19"/>
      <c r="Z68" s="22">
        <v>239018620</v>
      </c>
    </row>
    <row r="69" spans="1:26" ht="13.5" hidden="1">
      <c r="A69" s="37" t="s">
        <v>32</v>
      </c>
      <c r="B69" s="18">
        <v>566312337</v>
      </c>
      <c r="C69" s="18"/>
      <c r="D69" s="19">
        <v>590067800</v>
      </c>
      <c r="E69" s="20">
        <v>590067800</v>
      </c>
      <c r="F69" s="20">
        <v>129139897</v>
      </c>
      <c r="G69" s="20">
        <v>23256478</v>
      </c>
      <c r="H69" s="20">
        <v>46264954</v>
      </c>
      <c r="I69" s="20">
        <v>198661329</v>
      </c>
      <c r="J69" s="20">
        <v>42380900</v>
      </c>
      <c r="K69" s="20">
        <v>42188186</v>
      </c>
      <c r="L69" s="20">
        <v>39830516</v>
      </c>
      <c r="M69" s="20">
        <v>124399602</v>
      </c>
      <c r="N69" s="20"/>
      <c r="O69" s="20"/>
      <c r="P69" s="20"/>
      <c r="Q69" s="20"/>
      <c r="R69" s="20"/>
      <c r="S69" s="20"/>
      <c r="T69" s="20"/>
      <c r="U69" s="20"/>
      <c r="V69" s="20">
        <v>323060931</v>
      </c>
      <c r="W69" s="20">
        <v>295033901</v>
      </c>
      <c r="X69" s="20"/>
      <c r="Y69" s="19"/>
      <c r="Z69" s="22">
        <v>590067800</v>
      </c>
    </row>
    <row r="70" spans="1:26" ht="13.5" hidden="1">
      <c r="A70" s="38" t="s">
        <v>102</v>
      </c>
      <c r="B70" s="18">
        <v>381221187</v>
      </c>
      <c r="C70" s="18"/>
      <c r="D70" s="19">
        <v>395347779</v>
      </c>
      <c r="E70" s="20">
        <v>395347779</v>
      </c>
      <c r="F70" s="20">
        <v>40342338</v>
      </c>
      <c r="G70" s="20">
        <v>20285855</v>
      </c>
      <c r="H70" s="20">
        <v>38506766</v>
      </c>
      <c r="I70" s="20">
        <v>99134959</v>
      </c>
      <c r="J70" s="20">
        <v>35222707</v>
      </c>
      <c r="K70" s="20">
        <v>33807825</v>
      </c>
      <c r="L70" s="20">
        <v>30954269</v>
      </c>
      <c r="M70" s="20">
        <v>99984801</v>
      </c>
      <c r="N70" s="20"/>
      <c r="O70" s="20"/>
      <c r="P70" s="20"/>
      <c r="Q70" s="20"/>
      <c r="R70" s="20"/>
      <c r="S70" s="20"/>
      <c r="T70" s="20"/>
      <c r="U70" s="20"/>
      <c r="V70" s="20">
        <v>199119760</v>
      </c>
      <c r="W70" s="20">
        <v>197673890</v>
      </c>
      <c r="X70" s="20"/>
      <c r="Y70" s="19"/>
      <c r="Z70" s="22">
        <v>395347779</v>
      </c>
    </row>
    <row r="71" spans="1:26" ht="13.5" hidden="1">
      <c r="A71" s="38" t="s">
        <v>103</v>
      </c>
      <c r="B71" s="18">
        <v>98622566</v>
      </c>
      <c r="C71" s="18"/>
      <c r="D71" s="19">
        <v>101289570</v>
      </c>
      <c r="E71" s="20">
        <v>101289570</v>
      </c>
      <c r="F71" s="20">
        <v>7503003</v>
      </c>
      <c r="G71" s="20">
        <v>2582672</v>
      </c>
      <c r="H71" s="20">
        <v>6856009</v>
      </c>
      <c r="I71" s="20">
        <v>16941684</v>
      </c>
      <c r="J71" s="20">
        <v>6700926</v>
      </c>
      <c r="K71" s="20">
        <v>7236774</v>
      </c>
      <c r="L71" s="20">
        <v>8159664</v>
      </c>
      <c r="M71" s="20">
        <v>22097364</v>
      </c>
      <c r="N71" s="20"/>
      <c r="O71" s="20"/>
      <c r="P71" s="20"/>
      <c r="Q71" s="20"/>
      <c r="R71" s="20"/>
      <c r="S71" s="20"/>
      <c r="T71" s="20"/>
      <c r="U71" s="20"/>
      <c r="V71" s="20">
        <v>39039048</v>
      </c>
      <c r="W71" s="20">
        <v>50644785</v>
      </c>
      <c r="X71" s="20"/>
      <c r="Y71" s="19"/>
      <c r="Z71" s="22">
        <v>101289570</v>
      </c>
    </row>
    <row r="72" spans="1:26" ht="13.5" hidden="1">
      <c r="A72" s="38" t="s">
        <v>104</v>
      </c>
      <c r="B72" s="18">
        <v>54448794</v>
      </c>
      <c r="C72" s="18"/>
      <c r="D72" s="19">
        <v>56508665</v>
      </c>
      <c r="E72" s="20">
        <v>56508665</v>
      </c>
      <c r="F72" s="20">
        <v>45530538</v>
      </c>
      <c r="G72" s="20">
        <v>474431</v>
      </c>
      <c r="H72" s="20">
        <v>906671</v>
      </c>
      <c r="I72" s="20">
        <v>46911640</v>
      </c>
      <c r="J72" s="20">
        <v>625317</v>
      </c>
      <c r="K72" s="20">
        <v>1195621</v>
      </c>
      <c r="L72" s="20">
        <v>1189134</v>
      </c>
      <c r="M72" s="20">
        <v>3010072</v>
      </c>
      <c r="N72" s="20"/>
      <c r="O72" s="20"/>
      <c r="P72" s="20"/>
      <c r="Q72" s="20"/>
      <c r="R72" s="20"/>
      <c r="S72" s="20"/>
      <c r="T72" s="20"/>
      <c r="U72" s="20"/>
      <c r="V72" s="20">
        <v>49921712</v>
      </c>
      <c r="W72" s="20">
        <v>28254333</v>
      </c>
      <c r="X72" s="20"/>
      <c r="Y72" s="19"/>
      <c r="Z72" s="22">
        <v>56508665</v>
      </c>
    </row>
    <row r="73" spans="1:26" ht="13.5" hidden="1">
      <c r="A73" s="38" t="s">
        <v>105</v>
      </c>
      <c r="B73" s="18">
        <v>32027574</v>
      </c>
      <c r="C73" s="18"/>
      <c r="D73" s="19">
        <v>36921786</v>
      </c>
      <c r="E73" s="20">
        <v>36921786</v>
      </c>
      <c r="F73" s="20">
        <v>35764018</v>
      </c>
      <c r="G73" s="20">
        <v>-86480</v>
      </c>
      <c r="H73" s="20">
        <v>-4492</v>
      </c>
      <c r="I73" s="20">
        <v>35673046</v>
      </c>
      <c r="J73" s="20">
        <v>-168050</v>
      </c>
      <c r="K73" s="20">
        <v>-52034</v>
      </c>
      <c r="L73" s="20">
        <v>-20500</v>
      </c>
      <c r="M73" s="20">
        <v>-240584</v>
      </c>
      <c r="N73" s="20"/>
      <c r="O73" s="20"/>
      <c r="P73" s="20"/>
      <c r="Q73" s="20"/>
      <c r="R73" s="20"/>
      <c r="S73" s="20"/>
      <c r="T73" s="20"/>
      <c r="U73" s="20"/>
      <c r="V73" s="20">
        <v>35432462</v>
      </c>
      <c r="W73" s="20">
        <v>18460893</v>
      </c>
      <c r="X73" s="20"/>
      <c r="Y73" s="19"/>
      <c r="Z73" s="22">
        <v>36921786</v>
      </c>
    </row>
    <row r="74" spans="1:26" ht="13.5" hidden="1">
      <c r="A74" s="38" t="s">
        <v>106</v>
      </c>
      <c r="B74" s="18">
        <v>-7784</v>
      </c>
      <c r="C74" s="18"/>
      <c r="D74" s="19"/>
      <c r="E74" s="20"/>
      <c r="F74" s="20"/>
      <c r="G74" s="20"/>
      <c r="H74" s="20"/>
      <c r="I74" s="20"/>
      <c r="J74" s="20"/>
      <c r="K74" s="20"/>
      <c r="L74" s="20">
        <v>-452051</v>
      </c>
      <c r="M74" s="20">
        <v>-452051</v>
      </c>
      <c r="N74" s="20"/>
      <c r="O74" s="20"/>
      <c r="P74" s="20"/>
      <c r="Q74" s="20"/>
      <c r="R74" s="20"/>
      <c r="S74" s="20"/>
      <c r="T74" s="20"/>
      <c r="U74" s="20"/>
      <c r="V74" s="20">
        <v>-452051</v>
      </c>
      <c r="W74" s="20"/>
      <c r="X74" s="20"/>
      <c r="Y74" s="19"/>
      <c r="Z74" s="22"/>
    </row>
    <row r="75" spans="1:26" ht="13.5" hidden="1">
      <c r="A75" s="39" t="s">
        <v>107</v>
      </c>
      <c r="B75" s="27">
        <v>3839198</v>
      </c>
      <c r="C75" s="27"/>
      <c r="D75" s="28">
        <v>5250231</v>
      </c>
      <c r="E75" s="29">
        <v>5250231</v>
      </c>
      <c r="F75" s="29">
        <v>390590</v>
      </c>
      <c r="G75" s="29">
        <v>256218</v>
      </c>
      <c r="H75" s="29">
        <v>401253</v>
      </c>
      <c r="I75" s="29">
        <v>1048061</v>
      </c>
      <c r="J75" s="29">
        <v>384387</v>
      </c>
      <c r="K75" s="29">
        <v>413401</v>
      </c>
      <c r="L75" s="29">
        <v>422341</v>
      </c>
      <c r="M75" s="29">
        <v>1220129</v>
      </c>
      <c r="N75" s="29"/>
      <c r="O75" s="29"/>
      <c r="P75" s="29"/>
      <c r="Q75" s="29"/>
      <c r="R75" s="29"/>
      <c r="S75" s="29"/>
      <c r="T75" s="29"/>
      <c r="U75" s="29"/>
      <c r="V75" s="29">
        <v>2268190</v>
      </c>
      <c r="W75" s="29">
        <v>2625116</v>
      </c>
      <c r="X75" s="29"/>
      <c r="Y75" s="28"/>
      <c r="Z75" s="30">
        <v>5250231</v>
      </c>
    </row>
    <row r="76" spans="1:26" ht="13.5" hidden="1">
      <c r="A76" s="41" t="s">
        <v>109</v>
      </c>
      <c r="B76" s="31">
        <v>746172128</v>
      </c>
      <c r="C76" s="31"/>
      <c r="D76" s="32">
        <v>816169867</v>
      </c>
      <c r="E76" s="33">
        <v>816169867</v>
      </c>
      <c r="F76" s="33">
        <v>50505962</v>
      </c>
      <c r="G76" s="33">
        <v>91002537</v>
      </c>
      <c r="H76" s="33">
        <v>87713070</v>
      </c>
      <c r="I76" s="33">
        <v>229221569</v>
      </c>
      <c r="J76" s="33">
        <v>93137722</v>
      </c>
      <c r="K76" s="33">
        <v>58535509</v>
      </c>
      <c r="L76" s="33">
        <v>57101099</v>
      </c>
      <c r="M76" s="33">
        <v>208774330</v>
      </c>
      <c r="N76" s="33"/>
      <c r="O76" s="33"/>
      <c r="P76" s="33"/>
      <c r="Q76" s="33"/>
      <c r="R76" s="33"/>
      <c r="S76" s="33"/>
      <c r="T76" s="33"/>
      <c r="U76" s="33"/>
      <c r="V76" s="33">
        <v>437995899</v>
      </c>
      <c r="W76" s="33">
        <v>419983410</v>
      </c>
      <c r="X76" s="33"/>
      <c r="Y76" s="32"/>
      <c r="Z76" s="34">
        <v>816169867</v>
      </c>
    </row>
    <row r="77" spans="1:26" ht="13.5" hidden="1">
      <c r="A77" s="36" t="s">
        <v>31</v>
      </c>
      <c r="B77" s="18">
        <v>203705331</v>
      </c>
      <c r="C77" s="18"/>
      <c r="D77" s="19">
        <v>234238248</v>
      </c>
      <c r="E77" s="20">
        <v>234238248</v>
      </c>
      <c r="F77" s="20">
        <v>13860914</v>
      </c>
      <c r="G77" s="20">
        <v>36489753</v>
      </c>
      <c r="H77" s="20">
        <v>33856924</v>
      </c>
      <c r="I77" s="20">
        <v>84207591</v>
      </c>
      <c r="J77" s="20">
        <v>33992854</v>
      </c>
      <c r="K77" s="20">
        <v>16448816</v>
      </c>
      <c r="L77" s="20">
        <v>17460339</v>
      </c>
      <c r="M77" s="20">
        <v>67902009</v>
      </c>
      <c r="N77" s="20"/>
      <c r="O77" s="20"/>
      <c r="P77" s="20"/>
      <c r="Q77" s="20"/>
      <c r="R77" s="20"/>
      <c r="S77" s="20"/>
      <c r="T77" s="20"/>
      <c r="U77" s="20"/>
      <c r="V77" s="20">
        <v>152109600</v>
      </c>
      <c r="W77" s="20">
        <v>135610691</v>
      </c>
      <c r="X77" s="20"/>
      <c r="Y77" s="19"/>
      <c r="Z77" s="22">
        <v>234238248</v>
      </c>
    </row>
    <row r="78" spans="1:26" ht="13.5" hidden="1">
      <c r="A78" s="37" t="s">
        <v>32</v>
      </c>
      <c r="B78" s="18">
        <v>530935608</v>
      </c>
      <c r="C78" s="18"/>
      <c r="D78" s="19">
        <v>576786393</v>
      </c>
      <c r="E78" s="20">
        <v>576786393</v>
      </c>
      <c r="F78" s="20">
        <v>36415827</v>
      </c>
      <c r="G78" s="20">
        <v>54294118</v>
      </c>
      <c r="H78" s="20">
        <v>53611945</v>
      </c>
      <c r="I78" s="20">
        <v>144321890</v>
      </c>
      <c r="J78" s="20">
        <v>58748087</v>
      </c>
      <c r="K78" s="20">
        <v>41865091</v>
      </c>
      <c r="L78" s="20">
        <v>39556256</v>
      </c>
      <c r="M78" s="20">
        <v>140169434</v>
      </c>
      <c r="N78" s="20"/>
      <c r="O78" s="20"/>
      <c r="P78" s="20"/>
      <c r="Q78" s="20"/>
      <c r="R78" s="20"/>
      <c r="S78" s="20"/>
      <c r="T78" s="20"/>
      <c r="U78" s="20"/>
      <c r="V78" s="20">
        <v>284491324</v>
      </c>
      <c r="W78" s="20">
        <v>281814028</v>
      </c>
      <c r="X78" s="20"/>
      <c r="Y78" s="19"/>
      <c r="Z78" s="22">
        <v>576786393</v>
      </c>
    </row>
    <row r="79" spans="1:26" ht="13.5" hidden="1">
      <c r="A79" s="38" t="s">
        <v>102</v>
      </c>
      <c r="B79" s="18">
        <v>362674471</v>
      </c>
      <c r="C79" s="18"/>
      <c r="D79" s="19">
        <v>387440823</v>
      </c>
      <c r="E79" s="20">
        <v>387440823</v>
      </c>
      <c r="F79" s="20">
        <v>25105270</v>
      </c>
      <c r="G79" s="20">
        <v>40891362</v>
      </c>
      <c r="H79" s="20">
        <v>45232943</v>
      </c>
      <c r="I79" s="20">
        <v>111229575</v>
      </c>
      <c r="J79" s="20">
        <v>47186462</v>
      </c>
      <c r="K79" s="20">
        <v>36971634</v>
      </c>
      <c r="L79" s="20">
        <v>38520094</v>
      </c>
      <c r="M79" s="20">
        <v>122678190</v>
      </c>
      <c r="N79" s="20"/>
      <c r="O79" s="20"/>
      <c r="P79" s="20"/>
      <c r="Q79" s="20"/>
      <c r="R79" s="20"/>
      <c r="S79" s="20"/>
      <c r="T79" s="20"/>
      <c r="U79" s="20"/>
      <c r="V79" s="20">
        <v>233907765</v>
      </c>
      <c r="W79" s="20">
        <v>189144064</v>
      </c>
      <c r="X79" s="20"/>
      <c r="Y79" s="19"/>
      <c r="Z79" s="22">
        <v>387440823</v>
      </c>
    </row>
    <row r="80" spans="1:26" ht="13.5" hidden="1">
      <c r="A80" s="38" t="s">
        <v>103</v>
      </c>
      <c r="B80" s="18">
        <v>95457979</v>
      </c>
      <c r="C80" s="18"/>
      <c r="D80" s="19">
        <v>98250883</v>
      </c>
      <c r="E80" s="20">
        <v>98250883</v>
      </c>
      <c r="F80" s="20">
        <v>5881923</v>
      </c>
      <c r="G80" s="20">
        <v>6125404</v>
      </c>
      <c r="H80" s="20">
        <v>5441776</v>
      </c>
      <c r="I80" s="20">
        <v>17449103</v>
      </c>
      <c r="J80" s="20">
        <v>7167304</v>
      </c>
      <c r="K80" s="20">
        <v>5896708</v>
      </c>
      <c r="L80" s="20">
        <v>7032543</v>
      </c>
      <c r="M80" s="20">
        <v>20096555</v>
      </c>
      <c r="N80" s="20"/>
      <c r="O80" s="20"/>
      <c r="P80" s="20"/>
      <c r="Q80" s="20"/>
      <c r="R80" s="20"/>
      <c r="S80" s="20"/>
      <c r="T80" s="20"/>
      <c r="U80" s="20"/>
      <c r="V80" s="20">
        <v>37545658</v>
      </c>
      <c r="W80" s="20">
        <v>39931294</v>
      </c>
      <c r="X80" s="20"/>
      <c r="Y80" s="19"/>
      <c r="Z80" s="22">
        <v>98250883</v>
      </c>
    </row>
    <row r="81" spans="1:26" ht="13.5" hidden="1">
      <c r="A81" s="38" t="s">
        <v>104</v>
      </c>
      <c r="B81" s="18">
        <v>53451314</v>
      </c>
      <c r="C81" s="18"/>
      <c r="D81" s="19">
        <v>55095946</v>
      </c>
      <c r="E81" s="20">
        <v>55095946</v>
      </c>
      <c r="F81" s="20">
        <v>4958692</v>
      </c>
      <c r="G81" s="20">
        <v>2158439</v>
      </c>
      <c r="H81" s="20">
        <v>1151030</v>
      </c>
      <c r="I81" s="20">
        <v>8268161</v>
      </c>
      <c r="J81" s="20">
        <v>768075</v>
      </c>
      <c r="K81" s="20">
        <v>-107188</v>
      </c>
      <c r="L81" s="20">
        <v>-63196</v>
      </c>
      <c r="M81" s="20">
        <v>597691</v>
      </c>
      <c r="N81" s="20"/>
      <c r="O81" s="20"/>
      <c r="P81" s="20"/>
      <c r="Q81" s="20"/>
      <c r="R81" s="20"/>
      <c r="S81" s="20"/>
      <c r="T81" s="20"/>
      <c r="U81" s="20"/>
      <c r="V81" s="20">
        <v>8865852</v>
      </c>
      <c r="W81" s="20">
        <v>31897436</v>
      </c>
      <c r="X81" s="20"/>
      <c r="Y81" s="19"/>
      <c r="Z81" s="22">
        <v>55095946</v>
      </c>
    </row>
    <row r="82" spans="1:26" ht="13.5" hidden="1">
      <c r="A82" s="38" t="s">
        <v>105</v>
      </c>
      <c r="B82" s="18">
        <v>31013414</v>
      </c>
      <c r="C82" s="18"/>
      <c r="D82" s="19">
        <v>35998741</v>
      </c>
      <c r="E82" s="20">
        <v>35998741</v>
      </c>
      <c r="F82" s="20">
        <v>2806832</v>
      </c>
      <c r="G82" s="20">
        <v>1770743</v>
      </c>
      <c r="H82" s="20">
        <v>967654</v>
      </c>
      <c r="I82" s="20">
        <v>5545229</v>
      </c>
      <c r="J82" s="20">
        <v>1161248</v>
      </c>
      <c r="K82" s="20">
        <v>-239797</v>
      </c>
      <c r="L82" s="20">
        <v>-107663</v>
      </c>
      <c r="M82" s="20">
        <v>813788</v>
      </c>
      <c r="N82" s="20"/>
      <c r="O82" s="20"/>
      <c r="P82" s="20"/>
      <c r="Q82" s="20"/>
      <c r="R82" s="20"/>
      <c r="S82" s="20"/>
      <c r="T82" s="20"/>
      <c r="U82" s="20"/>
      <c r="V82" s="20">
        <v>6359017</v>
      </c>
      <c r="W82" s="20">
        <v>20841234</v>
      </c>
      <c r="X82" s="20"/>
      <c r="Y82" s="19"/>
      <c r="Z82" s="22">
        <v>35998741</v>
      </c>
    </row>
    <row r="83" spans="1:26" ht="13.5" hidden="1">
      <c r="A83" s="38" t="s">
        <v>106</v>
      </c>
      <c r="B83" s="18">
        <v>-11661570</v>
      </c>
      <c r="C83" s="18"/>
      <c r="D83" s="19"/>
      <c r="E83" s="20"/>
      <c r="F83" s="20">
        <v>-2336890</v>
      </c>
      <c r="G83" s="20">
        <v>3348170</v>
      </c>
      <c r="H83" s="20">
        <v>818542</v>
      </c>
      <c r="I83" s="20">
        <v>1829822</v>
      </c>
      <c r="J83" s="20">
        <v>2464998</v>
      </c>
      <c r="K83" s="20">
        <v>-656266</v>
      </c>
      <c r="L83" s="20">
        <v>-5825522</v>
      </c>
      <c r="M83" s="20">
        <v>-4016790</v>
      </c>
      <c r="N83" s="20"/>
      <c r="O83" s="20"/>
      <c r="P83" s="20"/>
      <c r="Q83" s="20"/>
      <c r="R83" s="20"/>
      <c r="S83" s="20"/>
      <c r="T83" s="20"/>
      <c r="U83" s="20"/>
      <c r="V83" s="20">
        <v>-2186968</v>
      </c>
      <c r="W83" s="20"/>
      <c r="X83" s="20"/>
      <c r="Y83" s="19"/>
      <c r="Z83" s="22"/>
    </row>
    <row r="84" spans="1:26" ht="13.5" hidden="1">
      <c r="A84" s="39" t="s">
        <v>107</v>
      </c>
      <c r="B84" s="27">
        <v>11531189</v>
      </c>
      <c r="C84" s="27"/>
      <c r="D84" s="28">
        <v>5145226</v>
      </c>
      <c r="E84" s="29">
        <v>5145226</v>
      </c>
      <c r="F84" s="29">
        <v>229221</v>
      </c>
      <c r="G84" s="29">
        <v>218666</v>
      </c>
      <c r="H84" s="29">
        <v>244201</v>
      </c>
      <c r="I84" s="29">
        <v>692088</v>
      </c>
      <c r="J84" s="29">
        <v>396781</v>
      </c>
      <c r="K84" s="29">
        <v>221602</v>
      </c>
      <c r="L84" s="29">
        <v>84504</v>
      </c>
      <c r="M84" s="29">
        <v>702887</v>
      </c>
      <c r="N84" s="29"/>
      <c r="O84" s="29"/>
      <c r="P84" s="29"/>
      <c r="Q84" s="29"/>
      <c r="R84" s="29"/>
      <c r="S84" s="29"/>
      <c r="T84" s="29"/>
      <c r="U84" s="29"/>
      <c r="V84" s="29">
        <v>1394975</v>
      </c>
      <c r="W84" s="29">
        <v>2558691</v>
      </c>
      <c r="X84" s="29"/>
      <c r="Y84" s="28"/>
      <c r="Z84" s="30">
        <v>5145226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176827344</v>
      </c>
      <c r="C5" s="18">
        <v>0</v>
      </c>
      <c r="D5" s="58">
        <v>162236334</v>
      </c>
      <c r="E5" s="59">
        <v>162236334</v>
      </c>
      <c r="F5" s="59">
        <v>29491784</v>
      </c>
      <c r="G5" s="59">
        <v>16580419</v>
      </c>
      <c r="H5" s="59">
        <v>16591251</v>
      </c>
      <c r="I5" s="59">
        <v>62663454</v>
      </c>
      <c r="J5" s="59">
        <v>17120388</v>
      </c>
      <c r="K5" s="59">
        <v>15532481</v>
      </c>
      <c r="L5" s="59">
        <v>17157847</v>
      </c>
      <c r="M5" s="59">
        <v>49810716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112474170</v>
      </c>
      <c r="W5" s="59">
        <v>81118167</v>
      </c>
      <c r="X5" s="59">
        <v>31356003</v>
      </c>
      <c r="Y5" s="60">
        <v>38.65</v>
      </c>
      <c r="Z5" s="61">
        <v>162236334</v>
      </c>
    </row>
    <row r="6" spans="1:26" ht="13.5">
      <c r="A6" s="57" t="s">
        <v>32</v>
      </c>
      <c r="B6" s="18">
        <v>782911047</v>
      </c>
      <c r="C6" s="18">
        <v>0</v>
      </c>
      <c r="D6" s="58">
        <v>978517541</v>
      </c>
      <c r="E6" s="59">
        <v>978517541</v>
      </c>
      <c r="F6" s="59">
        <v>74107409</v>
      </c>
      <c r="G6" s="59">
        <v>77548911</v>
      </c>
      <c r="H6" s="59">
        <v>78044088</v>
      </c>
      <c r="I6" s="59">
        <v>229700408</v>
      </c>
      <c r="J6" s="59">
        <v>85944747</v>
      </c>
      <c r="K6" s="59">
        <v>70596144</v>
      </c>
      <c r="L6" s="59">
        <v>76092055</v>
      </c>
      <c r="M6" s="59">
        <v>232632946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462333354</v>
      </c>
      <c r="W6" s="59">
        <v>489258771</v>
      </c>
      <c r="X6" s="59">
        <v>-26925417</v>
      </c>
      <c r="Y6" s="60">
        <v>-5.5</v>
      </c>
      <c r="Z6" s="61">
        <v>978517541</v>
      </c>
    </row>
    <row r="7" spans="1:26" ht="13.5">
      <c r="A7" s="57" t="s">
        <v>33</v>
      </c>
      <c r="B7" s="18">
        <v>7589678</v>
      </c>
      <c r="C7" s="18">
        <v>0</v>
      </c>
      <c r="D7" s="58">
        <v>0</v>
      </c>
      <c r="E7" s="59">
        <v>0</v>
      </c>
      <c r="F7" s="59">
        <v>0</v>
      </c>
      <c r="G7" s="59">
        <v>9937</v>
      </c>
      <c r="H7" s="59">
        <v>111197</v>
      </c>
      <c r="I7" s="59">
        <v>121134</v>
      </c>
      <c r="J7" s="59">
        <v>41429</v>
      </c>
      <c r="K7" s="59">
        <v>10700</v>
      </c>
      <c r="L7" s="59">
        <v>345789</v>
      </c>
      <c r="M7" s="59">
        <v>397918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519052</v>
      </c>
      <c r="W7" s="59">
        <v>0</v>
      </c>
      <c r="X7" s="59">
        <v>519052</v>
      </c>
      <c r="Y7" s="60">
        <v>0</v>
      </c>
      <c r="Z7" s="61">
        <v>0</v>
      </c>
    </row>
    <row r="8" spans="1:26" ht="13.5">
      <c r="A8" s="57" t="s">
        <v>34</v>
      </c>
      <c r="B8" s="18">
        <v>440388914</v>
      </c>
      <c r="C8" s="18">
        <v>0</v>
      </c>
      <c r="D8" s="58">
        <v>427360000</v>
      </c>
      <c r="E8" s="59">
        <v>427360000</v>
      </c>
      <c r="F8" s="59">
        <v>169936000</v>
      </c>
      <c r="G8" s="59">
        <v>890000</v>
      </c>
      <c r="H8" s="59">
        <v>0</v>
      </c>
      <c r="I8" s="59">
        <v>170826000</v>
      </c>
      <c r="J8" s="59">
        <v>0</v>
      </c>
      <c r="K8" s="59">
        <v>109292000</v>
      </c>
      <c r="L8" s="59">
        <v>0</v>
      </c>
      <c r="M8" s="59">
        <v>109292000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280118000</v>
      </c>
      <c r="W8" s="59">
        <v>213680000</v>
      </c>
      <c r="X8" s="59">
        <v>66438000</v>
      </c>
      <c r="Y8" s="60">
        <v>31.09</v>
      </c>
      <c r="Z8" s="61">
        <v>427360000</v>
      </c>
    </row>
    <row r="9" spans="1:26" ht="13.5">
      <c r="A9" s="57" t="s">
        <v>35</v>
      </c>
      <c r="B9" s="18">
        <v>140756810</v>
      </c>
      <c r="C9" s="18">
        <v>0</v>
      </c>
      <c r="D9" s="58">
        <v>119592492</v>
      </c>
      <c r="E9" s="59">
        <v>119592492</v>
      </c>
      <c r="F9" s="59">
        <v>24645894</v>
      </c>
      <c r="G9" s="59">
        <v>23909538</v>
      </c>
      <c r="H9" s="59">
        <v>23615669</v>
      </c>
      <c r="I9" s="59">
        <v>72171101</v>
      </c>
      <c r="J9" s="59">
        <v>39258705</v>
      </c>
      <c r="K9" s="59">
        <v>23069053</v>
      </c>
      <c r="L9" s="59">
        <v>23150938</v>
      </c>
      <c r="M9" s="59">
        <v>85478696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157649797</v>
      </c>
      <c r="W9" s="59">
        <v>59796246</v>
      </c>
      <c r="X9" s="59">
        <v>97853551</v>
      </c>
      <c r="Y9" s="60">
        <v>163.64</v>
      </c>
      <c r="Z9" s="61">
        <v>119592492</v>
      </c>
    </row>
    <row r="10" spans="1:26" ht="25.5">
      <c r="A10" s="62" t="s">
        <v>94</v>
      </c>
      <c r="B10" s="63">
        <f>SUM(B5:B9)</f>
        <v>1548473793</v>
      </c>
      <c r="C10" s="63">
        <f>SUM(C5:C9)</f>
        <v>0</v>
      </c>
      <c r="D10" s="64">
        <f aca="true" t="shared" si="0" ref="D10:Z10">SUM(D5:D9)</f>
        <v>1687706367</v>
      </c>
      <c r="E10" s="65">
        <f t="shared" si="0"/>
        <v>1687706367</v>
      </c>
      <c r="F10" s="65">
        <f t="shared" si="0"/>
        <v>298181087</v>
      </c>
      <c r="G10" s="65">
        <f t="shared" si="0"/>
        <v>118938805</v>
      </c>
      <c r="H10" s="65">
        <f t="shared" si="0"/>
        <v>118362205</v>
      </c>
      <c r="I10" s="65">
        <f t="shared" si="0"/>
        <v>535482097</v>
      </c>
      <c r="J10" s="65">
        <f t="shared" si="0"/>
        <v>142365269</v>
      </c>
      <c r="K10" s="65">
        <f t="shared" si="0"/>
        <v>218500378</v>
      </c>
      <c r="L10" s="65">
        <f t="shared" si="0"/>
        <v>116746629</v>
      </c>
      <c r="M10" s="65">
        <f t="shared" si="0"/>
        <v>477612276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1013094373</v>
      </c>
      <c r="W10" s="65">
        <f t="shared" si="0"/>
        <v>843853184</v>
      </c>
      <c r="X10" s="65">
        <f t="shared" si="0"/>
        <v>169241189</v>
      </c>
      <c r="Y10" s="66">
        <f>+IF(W10&lt;&gt;0,(X10/W10)*100,0)</f>
        <v>20.055762330334467</v>
      </c>
      <c r="Z10" s="67">
        <f t="shared" si="0"/>
        <v>1687706367</v>
      </c>
    </row>
    <row r="11" spans="1:26" ht="13.5">
      <c r="A11" s="57" t="s">
        <v>36</v>
      </c>
      <c r="B11" s="18">
        <v>493006353</v>
      </c>
      <c r="C11" s="18">
        <v>0</v>
      </c>
      <c r="D11" s="58">
        <v>501811661</v>
      </c>
      <c r="E11" s="59">
        <v>501811661</v>
      </c>
      <c r="F11" s="59">
        <v>37631452</v>
      </c>
      <c r="G11" s="59">
        <v>38542348</v>
      </c>
      <c r="H11" s="59">
        <v>38495169</v>
      </c>
      <c r="I11" s="59">
        <v>114668969</v>
      </c>
      <c r="J11" s="59">
        <v>39005385</v>
      </c>
      <c r="K11" s="59">
        <v>37553372</v>
      </c>
      <c r="L11" s="59">
        <v>38115419</v>
      </c>
      <c r="M11" s="59">
        <v>114674176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229343145</v>
      </c>
      <c r="W11" s="59">
        <v>250905831</v>
      </c>
      <c r="X11" s="59">
        <v>-21562686</v>
      </c>
      <c r="Y11" s="60">
        <v>-8.59</v>
      </c>
      <c r="Z11" s="61">
        <v>501811661</v>
      </c>
    </row>
    <row r="12" spans="1:26" ht="13.5">
      <c r="A12" s="57" t="s">
        <v>37</v>
      </c>
      <c r="B12" s="18">
        <v>22702751</v>
      </c>
      <c r="C12" s="18">
        <v>0</v>
      </c>
      <c r="D12" s="58">
        <v>22747574</v>
      </c>
      <c r="E12" s="59">
        <v>22747574</v>
      </c>
      <c r="F12" s="59">
        <v>1986137</v>
      </c>
      <c r="G12" s="59">
        <v>2046791</v>
      </c>
      <c r="H12" s="59">
        <v>2029083</v>
      </c>
      <c r="I12" s="59">
        <v>6062011</v>
      </c>
      <c r="J12" s="59">
        <v>2031984</v>
      </c>
      <c r="K12" s="59">
        <v>2031984</v>
      </c>
      <c r="L12" s="59">
        <v>2031094</v>
      </c>
      <c r="M12" s="59">
        <v>6095062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12157073</v>
      </c>
      <c r="W12" s="59">
        <v>11373787</v>
      </c>
      <c r="X12" s="59">
        <v>783286</v>
      </c>
      <c r="Y12" s="60">
        <v>6.89</v>
      </c>
      <c r="Z12" s="61">
        <v>22747574</v>
      </c>
    </row>
    <row r="13" spans="1:26" ht="13.5">
      <c r="A13" s="57" t="s">
        <v>95</v>
      </c>
      <c r="B13" s="18">
        <v>260463571</v>
      </c>
      <c r="C13" s="18">
        <v>0</v>
      </c>
      <c r="D13" s="58">
        <v>23000000</v>
      </c>
      <c r="E13" s="59">
        <v>23000000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11500000</v>
      </c>
      <c r="X13" s="59">
        <v>-11500000</v>
      </c>
      <c r="Y13" s="60">
        <v>-100</v>
      </c>
      <c r="Z13" s="61">
        <v>23000000</v>
      </c>
    </row>
    <row r="14" spans="1:26" ht="13.5">
      <c r="A14" s="57" t="s">
        <v>38</v>
      </c>
      <c r="B14" s="18">
        <v>89434935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635560132</v>
      </c>
      <c r="C15" s="18">
        <v>0</v>
      </c>
      <c r="D15" s="58">
        <v>512775086</v>
      </c>
      <c r="E15" s="59">
        <v>512775086</v>
      </c>
      <c r="F15" s="59">
        <v>106620134</v>
      </c>
      <c r="G15" s="59">
        <v>2720249</v>
      </c>
      <c r="H15" s="59">
        <v>11976934</v>
      </c>
      <c r="I15" s="59">
        <v>121317317</v>
      </c>
      <c r="J15" s="59">
        <v>2283503</v>
      </c>
      <c r="K15" s="59">
        <v>15323471</v>
      </c>
      <c r="L15" s="59">
        <v>84273688</v>
      </c>
      <c r="M15" s="59">
        <v>101880662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223197979</v>
      </c>
      <c r="W15" s="59">
        <v>256387543</v>
      </c>
      <c r="X15" s="59">
        <v>-33189564</v>
      </c>
      <c r="Y15" s="60">
        <v>-12.95</v>
      </c>
      <c r="Z15" s="61">
        <v>512775086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610903215</v>
      </c>
      <c r="C17" s="18">
        <v>0</v>
      </c>
      <c r="D17" s="58">
        <v>449046380</v>
      </c>
      <c r="E17" s="59">
        <v>449046380</v>
      </c>
      <c r="F17" s="59">
        <v>97807949</v>
      </c>
      <c r="G17" s="59">
        <v>24100552</v>
      </c>
      <c r="H17" s="59">
        <v>39012035</v>
      </c>
      <c r="I17" s="59">
        <v>160920536</v>
      </c>
      <c r="J17" s="59">
        <v>26599673</v>
      </c>
      <c r="K17" s="59">
        <v>20340235</v>
      </c>
      <c r="L17" s="59">
        <v>20047666</v>
      </c>
      <c r="M17" s="59">
        <v>66987574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227908110</v>
      </c>
      <c r="W17" s="59">
        <v>224523190</v>
      </c>
      <c r="X17" s="59">
        <v>3384920</v>
      </c>
      <c r="Y17" s="60">
        <v>1.51</v>
      </c>
      <c r="Z17" s="61">
        <v>449046380</v>
      </c>
    </row>
    <row r="18" spans="1:26" ht="13.5">
      <c r="A18" s="69" t="s">
        <v>42</v>
      </c>
      <c r="B18" s="70">
        <f>SUM(B11:B17)</f>
        <v>2112070957</v>
      </c>
      <c r="C18" s="70">
        <f>SUM(C11:C17)</f>
        <v>0</v>
      </c>
      <c r="D18" s="71">
        <f aca="true" t="shared" si="1" ref="D18:Z18">SUM(D11:D17)</f>
        <v>1509380701</v>
      </c>
      <c r="E18" s="72">
        <f t="shared" si="1"/>
        <v>1509380701</v>
      </c>
      <c r="F18" s="72">
        <f t="shared" si="1"/>
        <v>244045672</v>
      </c>
      <c r="G18" s="72">
        <f t="shared" si="1"/>
        <v>67409940</v>
      </c>
      <c r="H18" s="72">
        <f t="shared" si="1"/>
        <v>91513221</v>
      </c>
      <c r="I18" s="72">
        <f t="shared" si="1"/>
        <v>402968833</v>
      </c>
      <c r="J18" s="72">
        <f t="shared" si="1"/>
        <v>69920545</v>
      </c>
      <c r="K18" s="72">
        <f t="shared" si="1"/>
        <v>75249062</v>
      </c>
      <c r="L18" s="72">
        <f t="shared" si="1"/>
        <v>144467867</v>
      </c>
      <c r="M18" s="72">
        <f t="shared" si="1"/>
        <v>289637474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692606307</v>
      </c>
      <c r="W18" s="72">
        <f t="shared" si="1"/>
        <v>754690351</v>
      </c>
      <c r="X18" s="72">
        <f t="shared" si="1"/>
        <v>-62084044</v>
      </c>
      <c r="Y18" s="66">
        <f>+IF(W18&lt;&gt;0,(X18/W18)*100,0)</f>
        <v>-8.226426098827917</v>
      </c>
      <c r="Z18" s="73">
        <f t="shared" si="1"/>
        <v>1509380701</v>
      </c>
    </row>
    <row r="19" spans="1:26" ht="13.5">
      <c r="A19" s="69" t="s">
        <v>43</v>
      </c>
      <c r="B19" s="74">
        <f>+B10-B18</f>
        <v>-563597164</v>
      </c>
      <c r="C19" s="74">
        <f>+C10-C18</f>
        <v>0</v>
      </c>
      <c r="D19" s="75">
        <f aca="true" t="shared" si="2" ref="D19:Z19">+D10-D18</f>
        <v>178325666</v>
      </c>
      <c r="E19" s="76">
        <f t="shared" si="2"/>
        <v>178325666</v>
      </c>
      <c r="F19" s="76">
        <f t="shared" si="2"/>
        <v>54135415</v>
      </c>
      <c r="G19" s="76">
        <f t="shared" si="2"/>
        <v>51528865</v>
      </c>
      <c r="H19" s="76">
        <f t="shared" si="2"/>
        <v>26848984</v>
      </c>
      <c r="I19" s="76">
        <f t="shared" si="2"/>
        <v>132513264</v>
      </c>
      <c r="J19" s="76">
        <f t="shared" si="2"/>
        <v>72444724</v>
      </c>
      <c r="K19" s="76">
        <f t="shared" si="2"/>
        <v>143251316</v>
      </c>
      <c r="L19" s="76">
        <f t="shared" si="2"/>
        <v>-27721238</v>
      </c>
      <c r="M19" s="76">
        <f t="shared" si="2"/>
        <v>187974802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320488066</v>
      </c>
      <c r="W19" s="76">
        <f>IF(E10=E18,0,W10-W18)</f>
        <v>89162833</v>
      </c>
      <c r="X19" s="76">
        <f t="shared" si="2"/>
        <v>231325233</v>
      </c>
      <c r="Y19" s="77">
        <f>+IF(W19&lt;&gt;0,(X19/W19)*100,0)</f>
        <v>259.44132237251813</v>
      </c>
      <c r="Z19" s="78">
        <f t="shared" si="2"/>
        <v>178325666</v>
      </c>
    </row>
    <row r="20" spans="1:26" ht="13.5">
      <c r="A20" s="57" t="s">
        <v>44</v>
      </c>
      <c r="B20" s="18">
        <v>165318718</v>
      </c>
      <c r="C20" s="18">
        <v>0</v>
      </c>
      <c r="D20" s="58">
        <v>192482000</v>
      </c>
      <c r="E20" s="59">
        <v>192482000</v>
      </c>
      <c r="F20" s="59">
        <v>71945000</v>
      </c>
      <c r="G20" s="59">
        <v>0</v>
      </c>
      <c r="H20" s="59">
        <v>400000</v>
      </c>
      <c r="I20" s="59">
        <v>72345000</v>
      </c>
      <c r="J20" s="59">
        <v>84279000</v>
      </c>
      <c r="K20" s="59">
        <v>500000</v>
      </c>
      <c r="L20" s="59">
        <v>500000</v>
      </c>
      <c r="M20" s="59">
        <v>85279000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157624000</v>
      </c>
      <c r="W20" s="59">
        <v>96241000</v>
      </c>
      <c r="X20" s="59">
        <v>61383000</v>
      </c>
      <c r="Y20" s="60">
        <v>63.78</v>
      </c>
      <c r="Z20" s="61">
        <v>192482000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-398278446</v>
      </c>
      <c r="C22" s="85">
        <f>SUM(C19:C21)</f>
        <v>0</v>
      </c>
      <c r="D22" s="86">
        <f aca="true" t="shared" si="3" ref="D22:Z22">SUM(D19:D21)</f>
        <v>370807666</v>
      </c>
      <c r="E22" s="87">
        <f t="shared" si="3"/>
        <v>370807666</v>
      </c>
      <c r="F22" s="87">
        <f t="shared" si="3"/>
        <v>126080415</v>
      </c>
      <c r="G22" s="87">
        <f t="shared" si="3"/>
        <v>51528865</v>
      </c>
      <c r="H22" s="87">
        <f t="shared" si="3"/>
        <v>27248984</v>
      </c>
      <c r="I22" s="87">
        <f t="shared" si="3"/>
        <v>204858264</v>
      </c>
      <c r="J22" s="87">
        <f t="shared" si="3"/>
        <v>156723724</v>
      </c>
      <c r="K22" s="87">
        <f t="shared" si="3"/>
        <v>143751316</v>
      </c>
      <c r="L22" s="87">
        <f t="shared" si="3"/>
        <v>-27221238</v>
      </c>
      <c r="M22" s="87">
        <f t="shared" si="3"/>
        <v>273253802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478112066</v>
      </c>
      <c r="W22" s="87">
        <f t="shared" si="3"/>
        <v>185403833</v>
      </c>
      <c r="X22" s="87">
        <f t="shared" si="3"/>
        <v>292708233</v>
      </c>
      <c r="Y22" s="88">
        <f>+IF(W22&lt;&gt;0,(X22/W22)*100,0)</f>
        <v>157.87604186155096</v>
      </c>
      <c r="Z22" s="89">
        <f t="shared" si="3"/>
        <v>370807666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-398278446</v>
      </c>
      <c r="C24" s="74">
        <f>SUM(C22:C23)</f>
        <v>0</v>
      </c>
      <c r="D24" s="75">
        <f aca="true" t="shared" si="4" ref="D24:Z24">SUM(D22:D23)</f>
        <v>370807666</v>
      </c>
      <c r="E24" s="76">
        <f t="shared" si="4"/>
        <v>370807666</v>
      </c>
      <c r="F24" s="76">
        <f t="shared" si="4"/>
        <v>126080415</v>
      </c>
      <c r="G24" s="76">
        <f t="shared" si="4"/>
        <v>51528865</v>
      </c>
      <c r="H24" s="76">
        <f t="shared" si="4"/>
        <v>27248984</v>
      </c>
      <c r="I24" s="76">
        <f t="shared" si="4"/>
        <v>204858264</v>
      </c>
      <c r="J24" s="76">
        <f t="shared" si="4"/>
        <v>156723724</v>
      </c>
      <c r="K24" s="76">
        <f t="shared" si="4"/>
        <v>143751316</v>
      </c>
      <c r="L24" s="76">
        <f t="shared" si="4"/>
        <v>-27221238</v>
      </c>
      <c r="M24" s="76">
        <f t="shared" si="4"/>
        <v>273253802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478112066</v>
      </c>
      <c r="W24" s="76">
        <f t="shared" si="4"/>
        <v>185403833</v>
      </c>
      <c r="X24" s="76">
        <f t="shared" si="4"/>
        <v>292708233</v>
      </c>
      <c r="Y24" s="77">
        <f>+IF(W24&lt;&gt;0,(X24/W24)*100,0)</f>
        <v>157.87604186155096</v>
      </c>
      <c r="Z24" s="78">
        <f t="shared" si="4"/>
        <v>370807666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165318718</v>
      </c>
      <c r="C27" s="21">
        <v>0</v>
      </c>
      <c r="D27" s="98">
        <v>212482000</v>
      </c>
      <c r="E27" s="99">
        <v>212482000</v>
      </c>
      <c r="F27" s="99">
        <v>26947437</v>
      </c>
      <c r="G27" s="99">
        <v>13800716</v>
      </c>
      <c r="H27" s="99">
        <v>5611287</v>
      </c>
      <c r="I27" s="99">
        <v>46359440</v>
      </c>
      <c r="J27" s="99">
        <v>26139840</v>
      </c>
      <c r="K27" s="99">
        <v>12429668</v>
      </c>
      <c r="L27" s="99">
        <v>11267461</v>
      </c>
      <c r="M27" s="99">
        <v>49836969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96196409</v>
      </c>
      <c r="W27" s="99">
        <v>106241000</v>
      </c>
      <c r="X27" s="99">
        <v>-10044591</v>
      </c>
      <c r="Y27" s="100">
        <v>-9.45</v>
      </c>
      <c r="Z27" s="101">
        <v>212482000</v>
      </c>
    </row>
    <row r="28" spans="1:26" ht="13.5">
      <c r="A28" s="102" t="s">
        <v>44</v>
      </c>
      <c r="B28" s="18">
        <v>165318718</v>
      </c>
      <c r="C28" s="18">
        <v>0</v>
      </c>
      <c r="D28" s="58">
        <v>192482000</v>
      </c>
      <c r="E28" s="59">
        <v>192482000</v>
      </c>
      <c r="F28" s="59">
        <v>26947437</v>
      </c>
      <c r="G28" s="59">
        <v>13800716</v>
      </c>
      <c r="H28" s="59">
        <v>5611287</v>
      </c>
      <c r="I28" s="59">
        <v>46359440</v>
      </c>
      <c r="J28" s="59">
        <v>26139840</v>
      </c>
      <c r="K28" s="59">
        <v>12429668</v>
      </c>
      <c r="L28" s="59">
        <v>11267461</v>
      </c>
      <c r="M28" s="59">
        <v>49836969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96196409</v>
      </c>
      <c r="W28" s="59">
        <v>96241000</v>
      </c>
      <c r="X28" s="59">
        <v>-44591</v>
      </c>
      <c r="Y28" s="60">
        <v>-0.05</v>
      </c>
      <c r="Z28" s="61">
        <v>192482000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20000000</v>
      </c>
      <c r="E31" s="59">
        <v>20000000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10000000</v>
      </c>
      <c r="X31" s="59">
        <v>-10000000</v>
      </c>
      <c r="Y31" s="60">
        <v>-100</v>
      </c>
      <c r="Z31" s="61">
        <v>20000000</v>
      </c>
    </row>
    <row r="32" spans="1:26" ht="13.5">
      <c r="A32" s="69" t="s">
        <v>50</v>
      </c>
      <c r="B32" s="21">
        <f>SUM(B28:B31)</f>
        <v>165318718</v>
      </c>
      <c r="C32" s="21">
        <f>SUM(C28:C31)</f>
        <v>0</v>
      </c>
      <c r="D32" s="98">
        <f aca="true" t="shared" si="5" ref="D32:Z32">SUM(D28:D31)</f>
        <v>212482000</v>
      </c>
      <c r="E32" s="99">
        <f t="shared" si="5"/>
        <v>212482000</v>
      </c>
      <c r="F32" s="99">
        <f t="shared" si="5"/>
        <v>26947437</v>
      </c>
      <c r="G32" s="99">
        <f t="shared" si="5"/>
        <v>13800716</v>
      </c>
      <c r="H32" s="99">
        <f t="shared" si="5"/>
        <v>5611287</v>
      </c>
      <c r="I32" s="99">
        <f t="shared" si="5"/>
        <v>46359440</v>
      </c>
      <c r="J32" s="99">
        <f t="shared" si="5"/>
        <v>26139840</v>
      </c>
      <c r="K32" s="99">
        <f t="shared" si="5"/>
        <v>12429668</v>
      </c>
      <c r="L32" s="99">
        <f t="shared" si="5"/>
        <v>11267461</v>
      </c>
      <c r="M32" s="99">
        <f t="shared" si="5"/>
        <v>49836969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96196409</v>
      </c>
      <c r="W32" s="99">
        <f t="shared" si="5"/>
        <v>106241000</v>
      </c>
      <c r="X32" s="99">
        <f t="shared" si="5"/>
        <v>-10044591</v>
      </c>
      <c r="Y32" s="100">
        <f>+IF(W32&lt;&gt;0,(X32/W32)*100,0)</f>
        <v>-9.454533560489828</v>
      </c>
      <c r="Z32" s="101">
        <f t="shared" si="5"/>
        <v>212482000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887463505</v>
      </c>
      <c r="C35" s="18">
        <v>0</v>
      </c>
      <c r="D35" s="58">
        <v>1036890000</v>
      </c>
      <c r="E35" s="59">
        <v>1036890000</v>
      </c>
      <c r="F35" s="59">
        <v>140735225</v>
      </c>
      <c r="G35" s="59">
        <v>121268534</v>
      </c>
      <c r="H35" s="59">
        <v>154191260</v>
      </c>
      <c r="I35" s="59">
        <v>154191260</v>
      </c>
      <c r="J35" s="59">
        <v>261518237</v>
      </c>
      <c r="K35" s="59">
        <v>281221045</v>
      </c>
      <c r="L35" s="59">
        <v>244370115</v>
      </c>
      <c r="M35" s="59">
        <v>244370115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244370115</v>
      </c>
      <c r="W35" s="59">
        <v>518445000</v>
      </c>
      <c r="X35" s="59">
        <v>-274074885</v>
      </c>
      <c r="Y35" s="60">
        <v>-52.86</v>
      </c>
      <c r="Z35" s="61">
        <v>1036890000</v>
      </c>
    </row>
    <row r="36" spans="1:26" ht="13.5">
      <c r="A36" s="57" t="s">
        <v>53</v>
      </c>
      <c r="B36" s="18">
        <v>6006908566</v>
      </c>
      <c r="C36" s="18">
        <v>0</v>
      </c>
      <c r="D36" s="58">
        <v>5591748000</v>
      </c>
      <c r="E36" s="59">
        <v>5591748000</v>
      </c>
      <c r="F36" s="59">
        <v>0</v>
      </c>
      <c r="G36" s="59">
        <v>50000000</v>
      </c>
      <c r="H36" s="59">
        <v>50000000</v>
      </c>
      <c r="I36" s="59">
        <v>50000000</v>
      </c>
      <c r="J36" s="59">
        <v>50034259</v>
      </c>
      <c r="K36" s="59">
        <v>50034259</v>
      </c>
      <c r="L36" s="59">
        <v>89209006</v>
      </c>
      <c r="M36" s="59">
        <v>89209006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89209006</v>
      </c>
      <c r="W36" s="59">
        <v>2795874000</v>
      </c>
      <c r="X36" s="59">
        <v>-2706664994</v>
      </c>
      <c r="Y36" s="60">
        <v>-96.81</v>
      </c>
      <c r="Z36" s="61">
        <v>5591748000</v>
      </c>
    </row>
    <row r="37" spans="1:26" ht="13.5">
      <c r="A37" s="57" t="s">
        <v>54</v>
      </c>
      <c r="B37" s="18">
        <v>1209869613</v>
      </c>
      <c r="C37" s="18">
        <v>0</v>
      </c>
      <c r="D37" s="58">
        <v>1022574000</v>
      </c>
      <c r="E37" s="59">
        <v>1022574000</v>
      </c>
      <c r="F37" s="59">
        <v>-109202888</v>
      </c>
      <c r="G37" s="59">
        <v>-106943606</v>
      </c>
      <c r="H37" s="59">
        <v>-105084739</v>
      </c>
      <c r="I37" s="59">
        <v>-105084739</v>
      </c>
      <c r="J37" s="59">
        <v>-5590328</v>
      </c>
      <c r="K37" s="59">
        <v>-2088329</v>
      </c>
      <c r="L37" s="59">
        <v>-24056459</v>
      </c>
      <c r="M37" s="59">
        <v>-24056459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-24056459</v>
      </c>
      <c r="W37" s="59">
        <v>511287000</v>
      </c>
      <c r="X37" s="59">
        <v>-535343459</v>
      </c>
      <c r="Y37" s="60">
        <v>-104.71</v>
      </c>
      <c r="Z37" s="61">
        <v>1022574000</v>
      </c>
    </row>
    <row r="38" spans="1:26" ht="13.5">
      <c r="A38" s="57" t="s">
        <v>55</v>
      </c>
      <c r="B38" s="18">
        <v>289035000</v>
      </c>
      <c r="C38" s="18">
        <v>0</v>
      </c>
      <c r="D38" s="58">
        <v>356272000</v>
      </c>
      <c r="E38" s="59">
        <v>356272000</v>
      </c>
      <c r="F38" s="59">
        <v>-16240895</v>
      </c>
      <c r="G38" s="59">
        <v>-23207538</v>
      </c>
      <c r="H38" s="59">
        <v>-28222233</v>
      </c>
      <c r="I38" s="59">
        <v>-28222233</v>
      </c>
      <c r="J38" s="59">
        <v>-59502303</v>
      </c>
      <c r="K38" s="59">
        <v>-71239013</v>
      </c>
      <c r="L38" s="59">
        <v>-88382171</v>
      </c>
      <c r="M38" s="59">
        <v>-88382171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-88382171</v>
      </c>
      <c r="W38" s="59">
        <v>178136000</v>
      </c>
      <c r="X38" s="59">
        <v>-266518171</v>
      </c>
      <c r="Y38" s="60">
        <v>-149.61</v>
      </c>
      <c r="Z38" s="61">
        <v>356272000</v>
      </c>
    </row>
    <row r="39" spans="1:26" ht="13.5">
      <c r="A39" s="57" t="s">
        <v>56</v>
      </c>
      <c r="B39" s="18">
        <v>5395467458</v>
      </c>
      <c r="C39" s="18">
        <v>0</v>
      </c>
      <c r="D39" s="58">
        <v>5249792000</v>
      </c>
      <c r="E39" s="59">
        <v>5249792000</v>
      </c>
      <c r="F39" s="59">
        <v>266179008</v>
      </c>
      <c r="G39" s="59">
        <v>301419678</v>
      </c>
      <c r="H39" s="59">
        <v>337498232</v>
      </c>
      <c r="I39" s="59">
        <v>337498232</v>
      </c>
      <c r="J39" s="59">
        <v>376645127</v>
      </c>
      <c r="K39" s="59">
        <v>404582646</v>
      </c>
      <c r="L39" s="59">
        <v>446017751</v>
      </c>
      <c r="M39" s="59">
        <v>446017751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446017751</v>
      </c>
      <c r="W39" s="59">
        <v>2624896000</v>
      </c>
      <c r="X39" s="59">
        <v>-2178878249</v>
      </c>
      <c r="Y39" s="60">
        <v>-83.01</v>
      </c>
      <c r="Z39" s="61">
        <v>5249792000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-398278446</v>
      </c>
      <c r="C42" s="18">
        <v>0</v>
      </c>
      <c r="D42" s="58">
        <v>212481987</v>
      </c>
      <c r="E42" s="59">
        <v>212481987</v>
      </c>
      <c r="F42" s="59">
        <v>74068320</v>
      </c>
      <c r="G42" s="59">
        <v>8454115</v>
      </c>
      <c r="H42" s="59">
        <v>-10398263</v>
      </c>
      <c r="I42" s="59">
        <v>72124172</v>
      </c>
      <c r="J42" s="59">
        <v>103827104</v>
      </c>
      <c r="K42" s="59">
        <v>112770508</v>
      </c>
      <c r="L42" s="59">
        <v>-67232922</v>
      </c>
      <c r="M42" s="59">
        <v>149364690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221488862</v>
      </c>
      <c r="W42" s="59">
        <v>106240992</v>
      </c>
      <c r="X42" s="59">
        <v>115247870</v>
      </c>
      <c r="Y42" s="60">
        <v>108.48</v>
      </c>
      <c r="Z42" s="61">
        <v>212481987</v>
      </c>
    </row>
    <row r="43" spans="1:26" ht="13.5">
      <c r="A43" s="57" t="s">
        <v>59</v>
      </c>
      <c r="B43" s="18">
        <v>0</v>
      </c>
      <c r="C43" s="18">
        <v>0</v>
      </c>
      <c r="D43" s="58">
        <v>-15000000</v>
      </c>
      <c r="E43" s="59">
        <v>-15000000</v>
      </c>
      <c r="F43" s="59">
        <v>-26947437</v>
      </c>
      <c r="G43" s="59">
        <v>-13800715</v>
      </c>
      <c r="H43" s="59">
        <v>-5611287</v>
      </c>
      <c r="I43" s="59">
        <v>-46359439</v>
      </c>
      <c r="J43" s="59">
        <v>-26139840</v>
      </c>
      <c r="K43" s="59">
        <v>-12429668</v>
      </c>
      <c r="L43" s="59">
        <v>-11267461</v>
      </c>
      <c r="M43" s="59">
        <v>-49836969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-96196408</v>
      </c>
      <c r="W43" s="59">
        <v>-7500000</v>
      </c>
      <c r="X43" s="59">
        <v>-88696408</v>
      </c>
      <c r="Y43" s="60">
        <v>1182.62</v>
      </c>
      <c r="Z43" s="61">
        <v>-15000000</v>
      </c>
    </row>
    <row r="44" spans="1:26" ht="13.5">
      <c r="A44" s="57" t="s">
        <v>60</v>
      </c>
      <c r="B44" s="18">
        <v>0</v>
      </c>
      <c r="C44" s="18">
        <v>0</v>
      </c>
      <c r="D44" s="58">
        <v>-4000000</v>
      </c>
      <c r="E44" s="59">
        <v>-4000000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-1999998</v>
      </c>
      <c r="X44" s="59">
        <v>1999998</v>
      </c>
      <c r="Y44" s="60">
        <v>-100</v>
      </c>
      <c r="Z44" s="61">
        <v>-4000000</v>
      </c>
    </row>
    <row r="45" spans="1:26" ht="13.5">
      <c r="A45" s="69" t="s">
        <v>61</v>
      </c>
      <c r="B45" s="21">
        <v>-398263163</v>
      </c>
      <c r="C45" s="21">
        <v>0</v>
      </c>
      <c r="D45" s="98">
        <v>213481987</v>
      </c>
      <c r="E45" s="99">
        <v>213481987</v>
      </c>
      <c r="F45" s="99">
        <v>145664283</v>
      </c>
      <c r="G45" s="99">
        <v>140317683</v>
      </c>
      <c r="H45" s="99">
        <v>124308133</v>
      </c>
      <c r="I45" s="99">
        <v>124308133</v>
      </c>
      <c r="J45" s="99">
        <v>201995397</v>
      </c>
      <c r="K45" s="99">
        <v>302336237</v>
      </c>
      <c r="L45" s="99">
        <v>223835854</v>
      </c>
      <c r="M45" s="99">
        <v>223835854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223835854</v>
      </c>
      <c r="W45" s="99">
        <v>116740994</v>
      </c>
      <c r="X45" s="99">
        <v>107094860</v>
      </c>
      <c r="Y45" s="100">
        <v>91.74</v>
      </c>
      <c r="Z45" s="101">
        <v>213481987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110384031</v>
      </c>
      <c r="C49" s="51">
        <v>0</v>
      </c>
      <c r="D49" s="128">
        <v>54446713</v>
      </c>
      <c r="E49" s="53">
        <v>54565110</v>
      </c>
      <c r="F49" s="53">
        <v>0</v>
      </c>
      <c r="G49" s="53">
        <v>0</v>
      </c>
      <c r="H49" s="53">
        <v>0</v>
      </c>
      <c r="I49" s="53">
        <v>45794848</v>
      </c>
      <c r="J49" s="53">
        <v>0</v>
      </c>
      <c r="K49" s="53">
        <v>0</v>
      </c>
      <c r="L49" s="53">
        <v>0</v>
      </c>
      <c r="M49" s="53">
        <v>46604588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45998596</v>
      </c>
      <c r="W49" s="53">
        <v>271552053</v>
      </c>
      <c r="X49" s="53">
        <v>1442398516</v>
      </c>
      <c r="Y49" s="53">
        <v>2071744455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71830989</v>
      </c>
      <c r="C51" s="51">
        <v>0</v>
      </c>
      <c r="D51" s="128">
        <v>70434760</v>
      </c>
      <c r="E51" s="53">
        <v>108549380</v>
      </c>
      <c r="F51" s="53">
        <v>0</v>
      </c>
      <c r="G51" s="53">
        <v>0</v>
      </c>
      <c r="H51" s="53">
        <v>0</v>
      </c>
      <c r="I51" s="53">
        <v>746246988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997062117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77.93722175130283</v>
      </c>
      <c r="E58" s="7">
        <f t="shared" si="6"/>
        <v>77.93722175130283</v>
      </c>
      <c r="F58" s="7">
        <f t="shared" si="6"/>
        <v>53.83065991872855</v>
      </c>
      <c r="G58" s="7">
        <f t="shared" si="6"/>
        <v>58.31977044825061</v>
      </c>
      <c r="H58" s="7">
        <f t="shared" si="6"/>
        <v>63.78826650576003</v>
      </c>
      <c r="I58" s="7">
        <f t="shared" si="6"/>
        <v>58.51606361140034</v>
      </c>
      <c r="J58" s="7">
        <f t="shared" si="6"/>
        <v>53.02459164306498</v>
      </c>
      <c r="K58" s="7">
        <f t="shared" si="6"/>
        <v>67.61673595298666</v>
      </c>
      <c r="L58" s="7">
        <f t="shared" si="6"/>
        <v>61.21780391744372</v>
      </c>
      <c r="M58" s="7">
        <f t="shared" si="6"/>
        <v>60.22110800428183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59.35708127699184</v>
      </c>
      <c r="W58" s="7">
        <f t="shared" si="6"/>
        <v>77.93722136057515</v>
      </c>
      <c r="X58" s="7">
        <f t="shared" si="6"/>
        <v>0</v>
      </c>
      <c r="Y58" s="7">
        <f t="shared" si="6"/>
        <v>0</v>
      </c>
      <c r="Z58" s="8">
        <f t="shared" si="6"/>
        <v>77.93722175130283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90.0000002465539</v>
      </c>
      <c r="E59" s="10">
        <f t="shared" si="7"/>
        <v>90.0000002465539</v>
      </c>
      <c r="F59" s="10">
        <f t="shared" si="7"/>
        <v>33.05177130010175</v>
      </c>
      <c r="G59" s="10">
        <f t="shared" si="7"/>
        <v>56.74591215095348</v>
      </c>
      <c r="H59" s="10">
        <f t="shared" si="7"/>
        <v>92.80206778861944</v>
      </c>
      <c r="I59" s="10">
        <f t="shared" si="7"/>
        <v>55.141057178239805</v>
      </c>
      <c r="J59" s="10">
        <f t="shared" si="7"/>
        <v>52.303913906624075</v>
      </c>
      <c r="K59" s="10">
        <f t="shared" si="7"/>
        <v>66.43590293141193</v>
      </c>
      <c r="L59" s="10">
        <f t="shared" si="7"/>
        <v>82.94443352945157</v>
      </c>
      <c r="M59" s="10">
        <f t="shared" si="7"/>
        <v>67.26515635711802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60.510379405333694</v>
      </c>
      <c r="W59" s="10">
        <f t="shared" si="7"/>
        <v>89.99999963016916</v>
      </c>
      <c r="X59" s="10">
        <f t="shared" si="7"/>
        <v>0</v>
      </c>
      <c r="Y59" s="10">
        <f t="shared" si="7"/>
        <v>0</v>
      </c>
      <c r="Z59" s="11">
        <f t="shared" si="7"/>
        <v>90.0000002465539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72.0000260066876</v>
      </c>
      <c r="E60" s="13">
        <f t="shared" si="7"/>
        <v>72.0000260066876</v>
      </c>
      <c r="F60" s="13">
        <f t="shared" si="7"/>
        <v>56.45797304828185</v>
      </c>
      <c r="G60" s="13">
        <f t="shared" si="7"/>
        <v>53.70271414900978</v>
      </c>
      <c r="H60" s="13">
        <f t="shared" si="7"/>
        <v>53.291759908835125</v>
      </c>
      <c r="I60" s="13">
        <f t="shared" si="7"/>
        <v>54.45200558807889</v>
      </c>
      <c r="J60" s="13">
        <f t="shared" si="7"/>
        <v>47.95392672457341</v>
      </c>
      <c r="K60" s="13">
        <f t="shared" si="7"/>
        <v>63.500170774199795</v>
      </c>
      <c r="L60" s="13">
        <f t="shared" si="7"/>
        <v>51.262564797336594</v>
      </c>
      <c r="M60" s="13">
        <f t="shared" si="7"/>
        <v>53.75390465974669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54.10074112887819</v>
      </c>
      <c r="W60" s="13">
        <f t="shared" si="7"/>
        <v>72.00002511554361</v>
      </c>
      <c r="X60" s="13">
        <f t="shared" si="7"/>
        <v>0</v>
      </c>
      <c r="Y60" s="13">
        <f t="shared" si="7"/>
        <v>0</v>
      </c>
      <c r="Z60" s="14">
        <f t="shared" si="7"/>
        <v>72.0000260066876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71.9999733506043</v>
      </c>
      <c r="E61" s="13">
        <f t="shared" si="7"/>
        <v>71.9999733506043</v>
      </c>
      <c r="F61" s="13">
        <f t="shared" si="7"/>
        <v>80.62045610944863</v>
      </c>
      <c r="G61" s="13">
        <f t="shared" si="7"/>
        <v>79.93525052618996</v>
      </c>
      <c r="H61" s="13">
        <f t="shared" si="7"/>
        <v>75.80584567693728</v>
      </c>
      <c r="I61" s="13">
        <f t="shared" si="7"/>
        <v>78.68804286580587</v>
      </c>
      <c r="J61" s="13">
        <f t="shared" si="7"/>
        <v>77.49082697631636</v>
      </c>
      <c r="K61" s="13">
        <f t="shared" si="7"/>
        <v>88.33153684634159</v>
      </c>
      <c r="L61" s="13">
        <f t="shared" si="7"/>
        <v>79.07043565007041</v>
      </c>
      <c r="M61" s="13">
        <f t="shared" si="7"/>
        <v>81.4896853888874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80.07594502207729</v>
      </c>
      <c r="W61" s="13">
        <f t="shared" si="7"/>
        <v>71.99997286606983</v>
      </c>
      <c r="X61" s="13">
        <f t="shared" si="7"/>
        <v>0</v>
      </c>
      <c r="Y61" s="13">
        <f t="shared" si="7"/>
        <v>0</v>
      </c>
      <c r="Z61" s="14">
        <f t="shared" si="7"/>
        <v>71.9999733506043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72.00003342050958</v>
      </c>
      <c r="E62" s="13">
        <f t="shared" si="7"/>
        <v>72.00003342050958</v>
      </c>
      <c r="F62" s="13">
        <f t="shared" si="7"/>
        <v>32.453644380502865</v>
      </c>
      <c r="G62" s="13">
        <f t="shared" si="7"/>
        <v>27.875346670963868</v>
      </c>
      <c r="H62" s="13">
        <f t="shared" si="7"/>
        <v>31.133172664953353</v>
      </c>
      <c r="I62" s="13">
        <f t="shared" si="7"/>
        <v>30.424920896374232</v>
      </c>
      <c r="J62" s="13">
        <f t="shared" si="7"/>
        <v>21.89069956213537</v>
      </c>
      <c r="K62" s="13">
        <f t="shared" si="7"/>
        <v>37.83510813307518</v>
      </c>
      <c r="L62" s="13">
        <f t="shared" si="7"/>
        <v>31.535538922164363</v>
      </c>
      <c r="M62" s="13">
        <f t="shared" si="7"/>
        <v>29.443907141892055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29.910098274302644</v>
      </c>
      <c r="W62" s="13">
        <f t="shared" si="7"/>
        <v>72.00003182905674</v>
      </c>
      <c r="X62" s="13">
        <f t="shared" si="7"/>
        <v>0</v>
      </c>
      <c r="Y62" s="13">
        <f t="shared" si="7"/>
        <v>0</v>
      </c>
      <c r="Z62" s="14">
        <f t="shared" si="7"/>
        <v>72.00003342050958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72.0003265283723</v>
      </c>
      <c r="E63" s="13">
        <f t="shared" si="7"/>
        <v>72.0003265283723</v>
      </c>
      <c r="F63" s="13">
        <f t="shared" si="7"/>
        <v>46.14231960937125</v>
      </c>
      <c r="G63" s="13">
        <f t="shared" si="7"/>
        <v>41.37979030497714</v>
      </c>
      <c r="H63" s="13">
        <f t="shared" si="7"/>
        <v>35.02124339941714</v>
      </c>
      <c r="I63" s="13">
        <f t="shared" si="7"/>
        <v>40.83985583964748</v>
      </c>
      <c r="J63" s="13">
        <f t="shared" si="7"/>
        <v>31.946925559864166</v>
      </c>
      <c r="K63" s="13">
        <f t="shared" si="7"/>
        <v>50.20210511217105</v>
      </c>
      <c r="L63" s="13">
        <f t="shared" si="7"/>
        <v>24.824558806572256</v>
      </c>
      <c r="M63" s="13">
        <f t="shared" si="7"/>
        <v>34.91318765123877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37.93869065832008</v>
      </c>
      <c r="W63" s="13">
        <f t="shared" si="7"/>
        <v>72.00032927230819</v>
      </c>
      <c r="X63" s="13">
        <f t="shared" si="7"/>
        <v>0</v>
      </c>
      <c r="Y63" s="13">
        <f t="shared" si="7"/>
        <v>0</v>
      </c>
      <c r="Z63" s="14">
        <f t="shared" si="7"/>
        <v>72.0003265283723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71.99999915485003</v>
      </c>
      <c r="E64" s="13">
        <f t="shared" si="7"/>
        <v>71.99999915485003</v>
      </c>
      <c r="F64" s="13">
        <f t="shared" si="7"/>
        <v>35.28998614669118</v>
      </c>
      <c r="G64" s="13">
        <f t="shared" si="7"/>
        <v>30.693814272987908</v>
      </c>
      <c r="H64" s="13">
        <f t="shared" si="7"/>
        <v>32.015572777668524</v>
      </c>
      <c r="I64" s="13">
        <f t="shared" si="7"/>
        <v>32.6636707741862</v>
      </c>
      <c r="J64" s="13">
        <f t="shared" si="7"/>
        <v>31.024475025133203</v>
      </c>
      <c r="K64" s="13">
        <f t="shared" si="7"/>
        <v>37.64052435106048</v>
      </c>
      <c r="L64" s="13">
        <f t="shared" si="7"/>
        <v>28.828806405548324</v>
      </c>
      <c r="M64" s="13">
        <f t="shared" si="7"/>
        <v>32.204553945667996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32.43942491815475</v>
      </c>
      <c r="W64" s="13">
        <f t="shared" si="7"/>
        <v>71.99998985820041</v>
      </c>
      <c r="X64" s="13">
        <f t="shared" si="7"/>
        <v>0</v>
      </c>
      <c r="Y64" s="13">
        <f t="shared" si="7"/>
        <v>0</v>
      </c>
      <c r="Z64" s="14">
        <f t="shared" si="7"/>
        <v>71.99999915485003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226.2407391361068</v>
      </c>
      <c r="E66" s="16">
        <f t="shared" si="7"/>
        <v>226.2407391361068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226.24075352363485</v>
      </c>
      <c r="X66" s="16">
        <f t="shared" si="7"/>
        <v>0</v>
      </c>
      <c r="Y66" s="16">
        <f t="shared" si="7"/>
        <v>0</v>
      </c>
      <c r="Z66" s="17">
        <f t="shared" si="7"/>
        <v>226.2407391361068</v>
      </c>
    </row>
    <row r="67" spans="1:26" ht="13.5" hidden="1">
      <c r="A67" s="40" t="s">
        <v>108</v>
      </c>
      <c r="B67" s="23">
        <v>1056715457</v>
      </c>
      <c r="C67" s="23"/>
      <c r="D67" s="24">
        <v>1166731878</v>
      </c>
      <c r="E67" s="25">
        <v>1166731878</v>
      </c>
      <c r="F67" s="25">
        <v>112655054</v>
      </c>
      <c r="G67" s="25">
        <v>103345760</v>
      </c>
      <c r="H67" s="25">
        <v>103964222</v>
      </c>
      <c r="I67" s="25">
        <v>319965036</v>
      </c>
      <c r="J67" s="25">
        <v>112604920</v>
      </c>
      <c r="K67" s="25">
        <v>95669198</v>
      </c>
      <c r="L67" s="25">
        <v>103170238</v>
      </c>
      <c r="M67" s="25">
        <v>311444356</v>
      </c>
      <c r="N67" s="25"/>
      <c r="O67" s="25"/>
      <c r="P67" s="25"/>
      <c r="Q67" s="25"/>
      <c r="R67" s="25"/>
      <c r="S67" s="25"/>
      <c r="T67" s="25"/>
      <c r="U67" s="25"/>
      <c r="V67" s="25">
        <v>631409392</v>
      </c>
      <c r="W67" s="25">
        <v>583365940</v>
      </c>
      <c r="X67" s="25"/>
      <c r="Y67" s="24"/>
      <c r="Z67" s="26">
        <v>1166731878</v>
      </c>
    </row>
    <row r="68" spans="1:26" ht="13.5" hidden="1">
      <c r="A68" s="36" t="s">
        <v>31</v>
      </c>
      <c r="B68" s="18">
        <v>176827344</v>
      </c>
      <c r="C68" s="18"/>
      <c r="D68" s="19">
        <v>162236334</v>
      </c>
      <c r="E68" s="20">
        <v>162236334</v>
      </c>
      <c r="F68" s="20">
        <v>29491784</v>
      </c>
      <c r="G68" s="20">
        <v>16580419</v>
      </c>
      <c r="H68" s="20">
        <v>16591251</v>
      </c>
      <c r="I68" s="20">
        <v>62663454</v>
      </c>
      <c r="J68" s="20">
        <v>17120388</v>
      </c>
      <c r="K68" s="20">
        <v>15532481</v>
      </c>
      <c r="L68" s="20">
        <v>17157847</v>
      </c>
      <c r="M68" s="20">
        <v>49810716</v>
      </c>
      <c r="N68" s="20"/>
      <c r="O68" s="20"/>
      <c r="P68" s="20"/>
      <c r="Q68" s="20"/>
      <c r="R68" s="20"/>
      <c r="S68" s="20"/>
      <c r="T68" s="20"/>
      <c r="U68" s="20"/>
      <c r="V68" s="20">
        <v>112474170</v>
      </c>
      <c r="W68" s="20">
        <v>81118167</v>
      </c>
      <c r="X68" s="20"/>
      <c r="Y68" s="19"/>
      <c r="Z68" s="22">
        <v>162236334</v>
      </c>
    </row>
    <row r="69" spans="1:26" ht="13.5" hidden="1">
      <c r="A69" s="37" t="s">
        <v>32</v>
      </c>
      <c r="B69" s="18">
        <v>782911047</v>
      </c>
      <c r="C69" s="18"/>
      <c r="D69" s="19">
        <v>978517541</v>
      </c>
      <c r="E69" s="20">
        <v>978517541</v>
      </c>
      <c r="F69" s="20">
        <v>74107409</v>
      </c>
      <c r="G69" s="20">
        <v>77548911</v>
      </c>
      <c r="H69" s="20">
        <v>78044088</v>
      </c>
      <c r="I69" s="20">
        <v>229700408</v>
      </c>
      <c r="J69" s="20">
        <v>85944747</v>
      </c>
      <c r="K69" s="20">
        <v>70596144</v>
      </c>
      <c r="L69" s="20">
        <v>76092055</v>
      </c>
      <c r="M69" s="20">
        <v>232632946</v>
      </c>
      <c r="N69" s="20"/>
      <c r="O69" s="20"/>
      <c r="P69" s="20"/>
      <c r="Q69" s="20"/>
      <c r="R69" s="20"/>
      <c r="S69" s="20"/>
      <c r="T69" s="20"/>
      <c r="U69" s="20"/>
      <c r="V69" s="20">
        <v>462333354</v>
      </c>
      <c r="W69" s="20">
        <v>489258771</v>
      </c>
      <c r="X69" s="20"/>
      <c r="Y69" s="19"/>
      <c r="Z69" s="22">
        <v>978517541</v>
      </c>
    </row>
    <row r="70" spans="1:26" ht="13.5" hidden="1">
      <c r="A70" s="38" t="s">
        <v>102</v>
      </c>
      <c r="B70" s="18">
        <v>394390015</v>
      </c>
      <c r="C70" s="18"/>
      <c r="D70" s="19">
        <v>619151000</v>
      </c>
      <c r="E70" s="20">
        <v>619151000</v>
      </c>
      <c r="F70" s="20">
        <v>33361554</v>
      </c>
      <c r="G70" s="20">
        <v>35203066</v>
      </c>
      <c r="H70" s="20">
        <v>37601120</v>
      </c>
      <c r="I70" s="20">
        <v>106165740</v>
      </c>
      <c r="J70" s="20">
        <v>37099817</v>
      </c>
      <c r="K70" s="20">
        <v>33554376</v>
      </c>
      <c r="L70" s="20">
        <v>33571210</v>
      </c>
      <c r="M70" s="20">
        <v>104225403</v>
      </c>
      <c r="N70" s="20"/>
      <c r="O70" s="20"/>
      <c r="P70" s="20"/>
      <c r="Q70" s="20"/>
      <c r="R70" s="20"/>
      <c r="S70" s="20"/>
      <c r="T70" s="20"/>
      <c r="U70" s="20"/>
      <c r="V70" s="20">
        <v>210391143</v>
      </c>
      <c r="W70" s="20">
        <v>309575500</v>
      </c>
      <c r="X70" s="20"/>
      <c r="Y70" s="19"/>
      <c r="Z70" s="22">
        <v>619151000</v>
      </c>
    </row>
    <row r="71" spans="1:26" ht="13.5" hidden="1">
      <c r="A71" s="38" t="s">
        <v>103</v>
      </c>
      <c r="B71" s="18">
        <v>214470451</v>
      </c>
      <c r="C71" s="18"/>
      <c r="D71" s="19">
        <v>188507000</v>
      </c>
      <c r="E71" s="20">
        <v>188507000</v>
      </c>
      <c r="F71" s="20">
        <v>22618563</v>
      </c>
      <c r="G71" s="20">
        <v>24173859</v>
      </c>
      <c r="H71" s="20">
        <v>22232543</v>
      </c>
      <c r="I71" s="20">
        <v>69024965</v>
      </c>
      <c r="J71" s="20">
        <v>30569722</v>
      </c>
      <c r="K71" s="20">
        <v>21494256</v>
      </c>
      <c r="L71" s="20">
        <v>24161439</v>
      </c>
      <c r="M71" s="20">
        <v>76225417</v>
      </c>
      <c r="N71" s="20"/>
      <c r="O71" s="20"/>
      <c r="P71" s="20"/>
      <c r="Q71" s="20"/>
      <c r="R71" s="20"/>
      <c r="S71" s="20"/>
      <c r="T71" s="20"/>
      <c r="U71" s="20"/>
      <c r="V71" s="20">
        <v>145250382</v>
      </c>
      <c r="W71" s="20">
        <v>94253500</v>
      </c>
      <c r="X71" s="20"/>
      <c r="Y71" s="19"/>
      <c r="Z71" s="22">
        <v>188507000</v>
      </c>
    </row>
    <row r="72" spans="1:26" ht="13.5" hidden="1">
      <c r="A72" s="38" t="s">
        <v>104</v>
      </c>
      <c r="B72" s="18">
        <v>106639893</v>
      </c>
      <c r="C72" s="18"/>
      <c r="D72" s="19">
        <v>109332000</v>
      </c>
      <c r="E72" s="20">
        <v>109332000</v>
      </c>
      <c r="F72" s="20">
        <v>11109474</v>
      </c>
      <c r="G72" s="20">
        <v>11135982</v>
      </c>
      <c r="H72" s="20">
        <v>11157348</v>
      </c>
      <c r="I72" s="20">
        <v>33402804</v>
      </c>
      <c r="J72" s="20">
        <v>11188964</v>
      </c>
      <c r="K72" s="20">
        <v>9593028</v>
      </c>
      <c r="L72" s="20">
        <v>11248071</v>
      </c>
      <c r="M72" s="20">
        <v>32030063</v>
      </c>
      <c r="N72" s="20"/>
      <c r="O72" s="20"/>
      <c r="P72" s="20"/>
      <c r="Q72" s="20"/>
      <c r="R72" s="20"/>
      <c r="S72" s="20"/>
      <c r="T72" s="20"/>
      <c r="U72" s="20"/>
      <c r="V72" s="20">
        <v>65432867</v>
      </c>
      <c r="W72" s="20">
        <v>54666000</v>
      </c>
      <c r="X72" s="20"/>
      <c r="Y72" s="19"/>
      <c r="Z72" s="22">
        <v>109332000</v>
      </c>
    </row>
    <row r="73" spans="1:26" ht="13.5" hidden="1">
      <c r="A73" s="38" t="s">
        <v>105</v>
      </c>
      <c r="B73" s="18">
        <v>67410688</v>
      </c>
      <c r="C73" s="18"/>
      <c r="D73" s="19">
        <v>61527541</v>
      </c>
      <c r="E73" s="20">
        <v>61527541</v>
      </c>
      <c r="F73" s="20">
        <v>7017818</v>
      </c>
      <c r="G73" s="20">
        <v>7036004</v>
      </c>
      <c r="H73" s="20">
        <v>7053077</v>
      </c>
      <c r="I73" s="20">
        <v>21106899</v>
      </c>
      <c r="J73" s="20">
        <v>7086244</v>
      </c>
      <c r="K73" s="20">
        <v>5954484</v>
      </c>
      <c r="L73" s="20">
        <v>7111335</v>
      </c>
      <c r="M73" s="20">
        <v>20152063</v>
      </c>
      <c r="N73" s="20"/>
      <c r="O73" s="20"/>
      <c r="P73" s="20"/>
      <c r="Q73" s="20"/>
      <c r="R73" s="20"/>
      <c r="S73" s="20"/>
      <c r="T73" s="20"/>
      <c r="U73" s="20"/>
      <c r="V73" s="20">
        <v>41258962</v>
      </c>
      <c r="W73" s="20">
        <v>30763771</v>
      </c>
      <c r="X73" s="20"/>
      <c r="Y73" s="19"/>
      <c r="Z73" s="22">
        <v>61527541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96977066</v>
      </c>
      <c r="C75" s="27"/>
      <c r="D75" s="28">
        <v>25978003</v>
      </c>
      <c r="E75" s="29">
        <v>25978003</v>
      </c>
      <c r="F75" s="29">
        <v>9055861</v>
      </c>
      <c r="G75" s="29">
        <v>9216430</v>
      </c>
      <c r="H75" s="29">
        <v>9328883</v>
      </c>
      <c r="I75" s="29">
        <v>27601174</v>
      </c>
      <c r="J75" s="29">
        <v>9539785</v>
      </c>
      <c r="K75" s="29">
        <v>9540573</v>
      </c>
      <c r="L75" s="29">
        <v>9920336</v>
      </c>
      <c r="M75" s="29">
        <v>29000694</v>
      </c>
      <c r="N75" s="29"/>
      <c r="O75" s="29"/>
      <c r="P75" s="29"/>
      <c r="Q75" s="29"/>
      <c r="R75" s="29"/>
      <c r="S75" s="29"/>
      <c r="T75" s="29"/>
      <c r="U75" s="29"/>
      <c r="V75" s="29">
        <v>56601868</v>
      </c>
      <c r="W75" s="29">
        <v>12989002</v>
      </c>
      <c r="X75" s="29"/>
      <c r="Y75" s="28"/>
      <c r="Z75" s="30">
        <v>25978003</v>
      </c>
    </row>
    <row r="76" spans="1:26" ht="13.5" hidden="1">
      <c r="A76" s="41" t="s">
        <v>109</v>
      </c>
      <c r="B76" s="31">
        <v>1056715457</v>
      </c>
      <c r="C76" s="31"/>
      <c r="D76" s="32">
        <v>909318411</v>
      </c>
      <c r="E76" s="33">
        <v>909318411</v>
      </c>
      <c r="F76" s="33">
        <v>60642959</v>
      </c>
      <c r="G76" s="33">
        <v>60271010</v>
      </c>
      <c r="H76" s="33">
        <v>66316975</v>
      </c>
      <c r="I76" s="33">
        <v>187230944</v>
      </c>
      <c r="J76" s="33">
        <v>59708299</v>
      </c>
      <c r="K76" s="33">
        <v>64688389</v>
      </c>
      <c r="L76" s="33">
        <v>63158554</v>
      </c>
      <c r="M76" s="33">
        <v>187555242</v>
      </c>
      <c r="N76" s="33"/>
      <c r="O76" s="33"/>
      <c r="P76" s="33"/>
      <c r="Q76" s="33"/>
      <c r="R76" s="33"/>
      <c r="S76" s="33"/>
      <c r="T76" s="33"/>
      <c r="U76" s="33"/>
      <c r="V76" s="33">
        <v>374786186</v>
      </c>
      <c r="W76" s="33">
        <v>454659204</v>
      </c>
      <c r="X76" s="33"/>
      <c r="Y76" s="32"/>
      <c r="Z76" s="34">
        <v>909318411</v>
      </c>
    </row>
    <row r="77" spans="1:26" ht="13.5" hidden="1">
      <c r="A77" s="36" t="s">
        <v>31</v>
      </c>
      <c r="B77" s="18">
        <v>176827344</v>
      </c>
      <c r="C77" s="18"/>
      <c r="D77" s="19">
        <v>146012701</v>
      </c>
      <c r="E77" s="20">
        <v>146012701</v>
      </c>
      <c r="F77" s="20">
        <v>9747557</v>
      </c>
      <c r="G77" s="20">
        <v>9408710</v>
      </c>
      <c r="H77" s="20">
        <v>15397024</v>
      </c>
      <c r="I77" s="20">
        <v>34553291</v>
      </c>
      <c r="J77" s="20">
        <v>8954633</v>
      </c>
      <c r="K77" s="20">
        <v>10319144</v>
      </c>
      <c r="L77" s="20">
        <v>14231479</v>
      </c>
      <c r="M77" s="20">
        <v>33505256</v>
      </c>
      <c r="N77" s="20"/>
      <c r="O77" s="20"/>
      <c r="P77" s="20"/>
      <c r="Q77" s="20"/>
      <c r="R77" s="20"/>
      <c r="S77" s="20"/>
      <c r="T77" s="20"/>
      <c r="U77" s="20"/>
      <c r="V77" s="20">
        <v>68058547</v>
      </c>
      <c r="W77" s="20">
        <v>73006350</v>
      </c>
      <c r="X77" s="20"/>
      <c r="Y77" s="19"/>
      <c r="Z77" s="22">
        <v>146012701</v>
      </c>
    </row>
    <row r="78" spans="1:26" ht="13.5" hidden="1">
      <c r="A78" s="37" t="s">
        <v>32</v>
      </c>
      <c r="B78" s="18">
        <v>782911047</v>
      </c>
      <c r="C78" s="18"/>
      <c r="D78" s="19">
        <v>704532884</v>
      </c>
      <c r="E78" s="20">
        <v>704532884</v>
      </c>
      <c r="F78" s="20">
        <v>41839541</v>
      </c>
      <c r="G78" s="20">
        <v>41645870</v>
      </c>
      <c r="H78" s="20">
        <v>41591068</v>
      </c>
      <c r="I78" s="20">
        <v>125076479</v>
      </c>
      <c r="J78" s="20">
        <v>41213881</v>
      </c>
      <c r="K78" s="20">
        <v>44828672</v>
      </c>
      <c r="L78" s="20">
        <v>39006739</v>
      </c>
      <c r="M78" s="20">
        <v>125049292</v>
      </c>
      <c r="N78" s="20"/>
      <c r="O78" s="20"/>
      <c r="P78" s="20"/>
      <c r="Q78" s="20"/>
      <c r="R78" s="20"/>
      <c r="S78" s="20"/>
      <c r="T78" s="20"/>
      <c r="U78" s="20"/>
      <c r="V78" s="20">
        <v>250125771</v>
      </c>
      <c r="W78" s="20">
        <v>352266438</v>
      </c>
      <c r="X78" s="20"/>
      <c r="Y78" s="19"/>
      <c r="Z78" s="22">
        <v>704532884</v>
      </c>
    </row>
    <row r="79" spans="1:26" ht="13.5" hidden="1">
      <c r="A79" s="38" t="s">
        <v>102</v>
      </c>
      <c r="B79" s="18">
        <v>394390015</v>
      </c>
      <c r="C79" s="18"/>
      <c r="D79" s="19">
        <v>445788555</v>
      </c>
      <c r="E79" s="20">
        <v>445788555</v>
      </c>
      <c r="F79" s="20">
        <v>26896237</v>
      </c>
      <c r="G79" s="20">
        <v>28139659</v>
      </c>
      <c r="H79" s="20">
        <v>28503847</v>
      </c>
      <c r="I79" s="20">
        <v>83539743</v>
      </c>
      <c r="J79" s="20">
        <v>28748955</v>
      </c>
      <c r="K79" s="20">
        <v>29639096</v>
      </c>
      <c r="L79" s="20">
        <v>26544902</v>
      </c>
      <c r="M79" s="20">
        <v>84932953</v>
      </c>
      <c r="N79" s="20"/>
      <c r="O79" s="20"/>
      <c r="P79" s="20"/>
      <c r="Q79" s="20"/>
      <c r="R79" s="20"/>
      <c r="S79" s="20"/>
      <c r="T79" s="20"/>
      <c r="U79" s="20"/>
      <c r="V79" s="20">
        <v>168472696</v>
      </c>
      <c r="W79" s="20">
        <v>222894276</v>
      </c>
      <c r="X79" s="20"/>
      <c r="Y79" s="19"/>
      <c r="Z79" s="22">
        <v>445788555</v>
      </c>
    </row>
    <row r="80" spans="1:26" ht="13.5" hidden="1">
      <c r="A80" s="38" t="s">
        <v>103</v>
      </c>
      <c r="B80" s="18">
        <v>214470451</v>
      </c>
      <c r="C80" s="18"/>
      <c r="D80" s="19">
        <v>135725103</v>
      </c>
      <c r="E80" s="20">
        <v>135725103</v>
      </c>
      <c r="F80" s="20">
        <v>7340548</v>
      </c>
      <c r="G80" s="20">
        <v>6738547</v>
      </c>
      <c r="H80" s="20">
        <v>6921696</v>
      </c>
      <c r="I80" s="20">
        <v>21000791</v>
      </c>
      <c r="J80" s="20">
        <v>6691926</v>
      </c>
      <c r="K80" s="20">
        <v>8132375</v>
      </c>
      <c r="L80" s="20">
        <v>7619440</v>
      </c>
      <c r="M80" s="20">
        <v>22443741</v>
      </c>
      <c r="N80" s="20"/>
      <c r="O80" s="20"/>
      <c r="P80" s="20"/>
      <c r="Q80" s="20"/>
      <c r="R80" s="20"/>
      <c r="S80" s="20"/>
      <c r="T80" s="20"/>
      <c r="U80" s="20"/>
      <c r="V80" s="20">
        <v>43444532</v>
      </c>
      <c r="W80" s="20">
        <v>67862550</v>
      </c>
      <c r="X80" s="20"/>
      <c r="Y80" s="19"/>
      <c r="Z80" s="22">
        <v>135725103</v>
      </c>
    </row>
    <row r="81" spans="1:26" ht="13.5" hidden="1">
      <c r="A81" s="38" t="s">
        <v>104</v>
      </c>
      <c r="B81" s="18">
        <v>106639893</v>
      </c>
      <c r="C81" s="18"/>
      <c r="D81" s="19">
        <v>78719397</v>
      </c>
      <c r="E81" s="20">
        <v>78719397</v>
      </c>
      <c r="F81" s="20">
        <v>5126169</v>
      </c>
      <c r="G81" s="20">
        <v>4608046</v>
      </c>
      <c r="H81" s="20">
        <v>3907442</v>
      </c>
      <c r="I81" s="20">
        <v>13641657</v>
      </c>
      <c r="J81" s="20">
        <v>3574530</v>
      </c>
      <c r="K81" s="20">
        <v>4815902</v>
      </c>
      <c r="L81" s="20">
        <v>2792284</v>
      </c>
      <c r="M81" s="20">
        <v>11182716</v>
      </c>
      <c r="N81" s="20"/>
      <c r="O81" s="20"/>
      <c r="P81" s="20"/>
      <c r="Q81" s="20"/>
      <c r="R81" s="20"/>
      <c r="S81" s="20"/>
      <c r="T81" s="20"/>
      <c r="U81" s="20"/>
      <c r="V81" s="20">
        <v>24824373</v>
      </c>
      <c r="W81" s="20">
        <v>39359700</v>
      </c>
      <c r="X81" s="20"/>
      <c r="Y81" s="19"/>
      <c r="Z81" s="22">
        <v>78719397</v>
      </c>
    </row>
    <row r="82" spans="1:26" ht="13.5" hidden="1">
      <c r="A82" s="38" t="s">
        <v>105</v>
      </c>
      <c r="B82" s="18">
        <v>67410688</v>
      </c>
      <c r="C82" s="18"/>
      <c r="D82" s="19">
        <v>44299829</v>
      </c>
      <c r="E82" s="20">
        <v>44299829</v>
      </c>
      <c r="F82" s="20">
        <v>2476587</v>
      </c>
      <c r="G82" s="20">
        <v>2159618</v>
      </c>
      <c r="H82" s="20">
        <v>2258083</v>
      </c>
      <c r="I82" s="20">
        <v>6894288</v>
      </c>
      <c r="J82" s="20">
        <v>2198470</v>
      </c>
      <c r="K82" s="20">
        <v>2241299</v>
      </c>
      <c r="L82" s="20">
        <v>2050113</v>
      </c>
      <c r="M82" s="20">
        <v>6489882</v>
      </c>
      <c r="N82" s="20"/>
      <c r="O82" s="20"/>
      <c r="P82" s="20"/>
      <c r="Q82" s="20"/>
      <c r="R82" s="20"/>
      <c r="S82" s="20"/>
      <c r="T82" s="20"/>
      <c r="U82" s="20"/>
      <c r="V82" s="20">
        <v>13384170</v>
      </c>
      <c r="W82" s="20">
        <v>22149912</v>
      </c>
      <c r="X82" s="20"/>
      <c r="Y82" s="19"/>
      <c r="Z82" s="22">
        <v>44299829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96977066</v>
      </c>
      <c r="C84" s="27"/>
      <c r="D84" s="28">
        <v>58772826</v>
      </c>
      <c r="E84" s="29">
        <v>58772826</v>
      </c>
      <c r="F84" s="29">
        <v>9055861</v>
      </c>
      <c r="G84" s="29">
        <v>9216430</v>
      </c>
      <c r="H84" s="29">
        <v>9328883</v>
      </c>
      <c r="I84" s="29">
        <v>27601174</v>
      </c>
      <c r="J84" s="29">
        <v>9539785</v>
      </c>
      <c r="K84" s="29">
        <v>9540573</v>
      </c>
      <c r="L84" s="29">
        <v>9920336</v>
      </c>
      <c r="M84" s="29">
        <v>29000694</v>
      </c>
      <c r="N84" s="29"/>
      <c r="O84" s="29"/>
      <c r="P84" s="29"/>
      <c r="Q84" s="29"/>
      <c r="R84" s="29"/>
      <c r="S84" s="29"/>
      <c r="T84" s="29"/>
      <c r="U84" s="29"/>
      <c r="V84" s="29">
        <v>56601868</v>
      </c>
      <c r="W84" s="29">
        <v>29386416</v>
      </c>
      <c r="X84" s="29"/>
      <c r="Y84" s="28"/>
      <c r="Z84" s="30">
        <v>58772826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147283673</v>
      </c>
      <c r="C5" s="18">
        <v>0</v>
      </c>
      <c r="D5" s="58">
        <v>164145570</v>
      </c>
      <c r="E5" s="59">
        <v>164145570</v>
      </c>
      <c r="F5" s="59">
        <v>159458618</v>
      </c>
      <c r="G5" s="59">
        <v>-28691306</v>
      </c>
      <c r="H5" s="59">
        <v>-298678</v>
      </c>
      <c r="I5" s="59">
        <v>130468634</v>
      </c>
      <c r="J5" s="59">
        <v>-6458341</v>
      </c>
      <c r="K5" s="59">
        <v>-119968</v>
      </c>
      <c r="L5" s="59">
        <v>27774</v>
      </c>
      <c r="M5" s="59">
        <v>-6550535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123918099</v>
      </c>
      <c r="W5" s="59">
        <v>82072785</v>
      </c>
      <c r="X5" s="59">
        <v>41845314</v>
      </c>
      <c r="Y5" s="60">
        <v>50.99</v>
      </c>
      <c r="Z5" s="61">
        <v>164145570</v>
      </c>
    </row>
    <row r="6" spans="1:26" ht="13.5">
      <c r="A6" s="57" t="s">
        <v>32</v>
      </c>
      <c r="B6" s="18">
        <v>587204660</v>
      </c>
      <c r="C6" s="18">
        <v>0</v>
      </c>
      <c r="D6" s="58">
        <v>626327630</v>
      </c>
      <c r="E6" s="59">
        <v>626327630</v>
      </c>
      <c r="F6" s="59">
        <v>155901071</v>
      </c>
      <c r="G6" s="59">
        <v>35765089</v>
      </c>
      <c r="H6" s="59">
        <v>42363676</v>
      </c>
      <c r="I6" s="59">
        <v>234029836</v>
      </c>
      <c r="J6" s="59">
        <v>40677444</v>
      </c>
      <c r="K6" s="59">
        <v>45837579</v>
      </c>
      <c r="L6" s="59">
        <v>45275104</v>
      </c>
      <c r="M6" s="59">
        <v>131790127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365819963</v>
      </c>
      <c r="W6" s="59">
        <v>313163815</v>
      </c>
      <c r="X6" s="59">
        <v>52656148</v>
      </c>
      <c r="Y6" s="60">
        <v>16.81</v>
      </c>
      <c r="Z6" s="61">
        <v>626327630</v>
      </c>
    </row>
    <row r="7" spans="1:26" ht="13.5">
      <c r="A7" s="57" t="s">
        <v>33</v>
      </c>
      <c r="B7" s="18">
        <v>13780605</v>
      </c>
      <c r="C7" s="18">
        <v>0</v>
      </c>
      <c r="D7" s="58">
        <v>13871690</v>
      </c>
      <c r="E7" s="59">
        <v>13871690</v>
      </c>
      <c r="F7" s="59">
        <v>1154274</v>
      </c>
      <c r="G7" s="59">
        <v>1399769</v>
      </c>
      <c r="H7" s="59">
        <v>1436844</v>
      </c>
      <c r="I7" s="59">
        <v>3990887</v>
      </c>
      <c r="J7" s="59">
        <v>1405628</v>
      </c>
      <c r="K7" s="59">
        <v>1476478</v>
      </c>
      <c r="L7" s="59">
        <v>1614473</v>
      </c>
      <c r="M7" s="59">
        <v>4496579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8487466</v>
      </c>
      <c r="W7" s="59">
        <v>6935845</v>
      </c>
      <c r="X7" s="59">
        <v>1551621</v>
      </c>
      <c r="Y7" s="60">
        <v>22.37</v>
      </c>
      <c r="Z7" s="61">
        <v>13871690</v>
      </c>
    </row>
    <row r="8" spans="1:26" ht="13.5">
      <c r="A8" s="57" t="s">
        <v>34</v>
      </c>
      <c r="B8" s="18">
        <v>149610785</v>
      </c>
      <c r="C8" s="18">
        <v>0</v>
      </c>
      <c r="D8" s="58">
        <v>262438466</v>
      </c>
      <c r="E8" s="59">
        <v>262438466</v>
      </c>
      <c r="F8" s="59">
        <v>0</v>
      </c>
      <c r="G8" s="59">
        <v>182288</v>
      </c>
      <c r="H8" s="59">
        <v>522688</v>
      </c>
      <c r="I8" s="59">
        <v>704976</v>
      </c>
      <c r="J8" s="59">
        <v>136829</v>
      </c>
      <c r="K8" s="59">
        <v>50351188</v>
      </c>
      <c r="L8" s="59">
        <v>12031697</v>
      </c>
      <c r="M8" s="59">
        <v>62519714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63224690</v>
      </c>
      <c r="W8" s="59">
        <v>131219233</v>
      </c>
      <c r="X8" s="59">
        <v>-67994543</v>
      </c>
      <c r="Y8" s="60">
        <v>-51.82</v>
      </c>
      <c r="Z8" s="61">
        <v>262438466</v>
      </c>
    </row>
    <row r="9" spans="1:26" ht="13.5">
      <c r="A9" s="57" t="s">
        <v>35</v>
      </c>
      <c r="B9" s="18">
        <v>55592406</v>
      </c>
      <c r="C9" s="18">
        <v>0</v>
      </c>
      <c r="D9" s="58">
        <v>58653428</v>
      </c>
      <c r="E9" s="59">
        <v>58653428</v>
      </c>
      <c r="F9" s="59">
        <v>6096277</v>
      </c>
      <c r="G9" s="59">
        <v>5833492</v>
      </c>
      <c r="H9" s="59">
        <v>2937237</v>
      </c>
      <c r="I9" s="59">
        <v>14867006</v>
      </c>
      <c r="J9" s="59">
        <v>2932875</v>
      </c>
      <c r="K9" s="59">
        <v>6050865</v>
      </c>
      <c r="L9" s="59">
        <v>2835705</v>
      </c>
      <c r="M9" s="59">
        <v>11819445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26686451</v>
      </c>
      <c r="W9" s="59">
        <v>29326714</v>
      </c>
      <c r="X9" s="59">
        <v>-2640263</v>
      </c>
      <c r="Y9" s="60">
        <v>-9</v>
      </c>
      <c r="Z9" s="61">
        <v>58653428</v>
      </c>
    </row>
    <row r="10" spans="1:26" ht="25.5">
      <c r="A10" s="62" t="s">
        <v>94</v>
      </c>
      <c r="B10" s="63">
        <f>SUM(B5:B9)</f>
        <v>953472129</v>
      </c>
      <c r="C10" s="63">
        <f>SUM(C5:C9)</f>
        <v>0</v>
      </c>
      <c r="D10" s="64">
        <f aca="true" t="shared" si="0" ref="D10:Z10">SUM(D5:D9)</f>
        <v>1125436784</v>
      </c>
      <c r="E10" s="65">
        <f t="shared" si="0"/>
        <v>1125436784</v>
      </c>
      <c r="F10" s="65">
        <f t="shared" si="0"/>
        <v>322610240</v>
      </c>
      <c r="G10" s="65">
        <f t="shared" si="0"/>
        <v>14489332</v>
      </c>
      <c r="H10" s="65">
        <f t="shared" si="0"/>
        <v>46961767</v>
      </c>
      <c r="I10" s="65">
        <f t="shared" si="0"/>
        <v>384061339</v>
      </c>
      <c r="J10" s="65">
        <f t="shared" si="0"/>
        <v>38694435</v>
      </c>
      <c r="K10" s="65">
        <f t="shared" si="0"/>
        <v>103596142</v>
      </c>
      <c r="L10" s="65">
        <f t="shared" si="0"/>
        <v>61784753</v>
      </c>
      <c r="M10" s="65">
        <f t="shared" si="0"/>
        <v>204075330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588136669</v>
      </c>
      <c r="W10" s="65">
        <f t="shared" si="0"/>
        <v>562718392</v>
      </c>
      <c r="X10" s="65">
        <f t="shared" si="0"/>
        <v>25418277</v>
      </c>
      <c r="Y10" s="66">
        <f>+IF(W10&lt;&gt;0,(X10/W10)*100,0)</f>
        <v>4.517051043890529</v>
      </c>
      <c r="Z10" s="67">
        <f t="shared" si="0"/>
        <v>1125436784</v>
      </c>
    </row>
    <row r="11" spans="1:26" ht="13.5">
      <c r="A11" s="57" t="s">
        <v>36</v>
      </c>
      <c r="B11" s="18">
        <v>269126113</v>
      </c>
      <c r="C11" s="18">
        <v>0</v>
      </c>
      <c r="D11" s="58">
        <v>291993753</v>
      </c>
      <c r="E11" s="59">
        <v>291993753</v>
      </c>
      <c r="F11" s="59">
        <v>19655897</v>
      </c>
      <c r="G11" s="59">
        <v>22375764</v>
      </c>
      <c r="H11" s="59">
        <v>23160653</v>
      </c>
      <c r="I11" s="59">
        <v>65192314</v>
      </c>
      <c r="J11" s="59">
        <v>24644025</v>
      </c>
      <c r="K11" s="59">
        <v>34318101</v>
      </c>
      <c r="L11" s="59">
        <v>22977054</v>
      </c>
      <c r="M11" s="59">
        <v>81939180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147131494</v>
      </c>
      <c r="W11" s="59">
        <v>145996877</v>
      </c>
      <c r="X11" s="59">
        <v>1134617</v>
      </c>
      <c r="Y11" s="60">
        <v>0.78</v>
      </c>
      <c r="Z11" s="61">
        <v>291993753</v>
      </c>
    </row>
    <row r="12" spans="1:26" ht="13.5">
      <c r="A12" s="57" t="s">
        <v>37</v>
      </c>
      <c r="B12" s="18">
        <v>14567527</v>
      </c>
      <c r="C12" s="18">
        <v>0</v>
      </c>
      <c r="D12" s="58">
        <v>16952094</v>
      </c>
      <c r="E12" s="59">
        <v>16952094</v>
      </c>
      <c r="F12" s="59">
        <v>1118017</v>
      </c>
      <c r="G12" s="59">
        <v>1217996</v>
      </c>
      <c r="H12" s="59">
        <v>1189693</v>
      </c>
      <c r="I12" s="59">
        <v>3525706</v>
      </c>
      <c r="J12" s="59">
        <v>1218663</v>
      </c>
      <c r="K12" s="59">
        <v>1206784</v>
      </c>
      <c r="L12" s="59">
        <v>1216280</v>
      </c>
      <c r="M12" s="59">
        <v>3641727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7167433</v>
      </c>
      <c r="W12" s="59">
        <v>8476047</v>
      </c>
      <c r="X12" s="59">
        <v>-1308614</v>
      </c>
      <c r="Y12" s="60">
        <v>-15.44</v>
      </c>
      <c r="Z12" s="61">
        <v>16952094</v>
      </c>
    </row>
    <row r="13" spans="1:26" ht="13.5">
      <c r="A13" s="57" t="s">
        <v>95</v>
      </c>
      <c r="B13" s="18">
        <v>106153538</v>
      </c>
      <c r="C13" s="18">
        <v>0</v>
      </c>
      <c r="D13" s="58">
        <v>100225134</v>
      </c>
      <c r="E13" s="59">
        <v>100225134</v>
      </c>
      <c r="F13" s="59">
        <v>0</v>
      </c>
      <c r="G13" s="59">
        <v>0</v>
      </c>
      <c r="H13" s="59">
        <v>28013706</v>
      </c>
      <c r="I13" s="59">
        <v>28013706</v>
      </c>
      <c r="J13" s="59">
        <v>9438846</v>
      </c>
      <c r="K13" s="59">
        <v>-37452549</v>
      </c>
      <c r="L13" s="59">
        <v>57095621</v>
      </c>
      <c r="M13" s="59">
        <v>29081918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57095624</v>
      </c>
      <c r="W13" s="59">
        <v>50112567</v>
      </c>
      <c r="X13" s="59">
        <v>6983057</v>
      </c>
      <c r="Y13" s="60">
        <v>13.93</v>
      </c>
      <c r="Z13" s="61">
        <v>100225134</v>
      </c>
    </row>
    <row r="14" spans="1:26" ht="13.5">
      <c r="A14" s="57" t="s">
        <v>38</v>
      </c>
      <c r="B14" s="18">
        <v>55450529</v>
      </c>
      <c r="C14" s="18">
        <v>0</v>
      </c>
      <c r="D14" s="58">
        <v>51535858</v>
      </c>
      <c r="E14" s="59">
        <v>51535858</v>
      </c>
      <c r="F14" s="59">
        <v>0</v>
      </c>
      <c r="G14" s="59">
        <v>0</v>
      </c>
      <c r="H14" s="59">
        <v>79365</v>
      </c>
      <c r="I14" s="59">
        <v>79365</v>
      </c>
      <c r="J14" s="59">
        <v>0</v>
      </c>
      <c r="K14" s="59">
        <v>0</v>
      </c>
      <c r="L14" s="59">
        <v>25774541</v>
      </c>
      <c r="M14" s="59">
        <v>25774541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25853906</v>
      </c>
      <c r="W14" s="59">
        <v>25767929</v>
      </c>
      <c r="X14" s="59">
        <v>85977</v>
      </c>
      <c r="Y14" s="60">
        <v>0.33</v>
      </c>
      <c r="Z14" s="61">
        <v>51535858</v>
      </c>
    </row>
    <row r="15" spans="1:26" ht="13.5">
      <c r="A15" s="57" t="s">
        <v>39</v>
      </c>
      <c r="B15" s="18">
        <v>276826310</v>
      </c>
      <c r="C15" s="18">
        <v>0</v>
      </c>
      <c r="D15" s="58">
        <v>302087440</v>
      </c>
      <c r="E15" s="59">
        <v>302087440</v>
      </c>
      <c r="F15" s="59">
        <v>25415</v>
      </c>
      <c r="G15" s="59">
        <v>35614878</v>
      </c>
      <c r="H15" s="59">
        <v>34323624</v>
      </c>
      <c r="I15" s="59">
        <v>69963917</v>
      </c>
      <c r="J15" s="59">
        <v>20441082</v>
      </c>
      <c r="K15" s="59">
        <v>21335837</v>
      </c>
      <c r="L15" s="59">
        <v>20338950</v>
      </c>
      <c r="M15" s="59">
        <v>62115869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132079786</v>
      </c>
      <c r="W15" s="59">
        <v>151043720</v>
      </c>
      <c r="X15" s="59">
        <v>-18963934</v>
      </c>
      <c r="Y15" s="60">
        <v>-12.56</v>
      </c>
      <c r="Z15" s="61">
        <v>302087440</v>
      </c>
    </row>
    <row r="16" spans="1:26" ht="13.5">
      <c r="A16" s="68" t="s">
        <v>40</v>
      </c>
      <c r="B16" s="18">
        <v>1520077</v>
      </c>
      <c r="C16" s="18">
        <v>0</v>
      </c>
      <c r="D16" s="58">
        <v>2318000</v>
      </c>
      <c r="E16" s="59">
        <v>2318000</v>
      </c>
      <c r="F16" s="59">
        <v>0</v>
      </c>
      <c r="G16" s="59">
        <v>135547</v>
      </c>
      <c r="H16" s="59">
        <v>65000</v>
      </c>
      <c r="I16" s="59">
        <v>200547</v>
      </c>
      <c r="J16" s="59">
        <v>124630</v>
      </c>
      <c r="K16" s="59">
        <v>252838</v>
      </c>
      <c r="L16" s="59">
        <v>398079</v>
      </c>
      <c r="M16" s="59">
        <v>775547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976094</v>
      </c>
      <c r="W16" s="59">
        <v>1159000</v>
      </c>
      <c r="X16" s="59">
        <v>-182906</v>
      </c>
      <c r="Y16" s="60">
        <v>-15.78</v>
      </c>
      <c r="Z16" s="61">
        <v>2318000</v>
      </c>
    </row>
    <row r="17" spans="1:26" ht="13.5">
      <c r="A17" s="57" t="s">
        <v>41</v>
      </c>
      <c r="B17" s="18">
        <v>281624604</v>
      </c>
      <c r="C17" s="18">
        <v>0</v>
      </c>
      <c r="D17" s="58">
        <v>408812170</v>
      </c>
      <c r="E17" s="59">
        <v>408812170</v>
      </c>
      <c r="F17" s="59">
        <v>11790703</v>
      </c>
      <c r="G17" s="59">
        <v>22605185</v>
      </c>
      <c r="H17" s="59">
        <v>21539903</v>
      </c>
      <c r="I17" s="59">
        <v>55935791</v>
      </c>
      <c r="J17" s="59">
        <v>21636727</v>
      </c>
      <c r="K17" s="59">
        <v>25573848</v>
      </c>
      <c r="L17" s="59">
        <v>23979904</v>
      </c>
      <c r="M17" s="59">
        <v>71190479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127126270</v>
      </c>
      <c r="W17" s="59">
        <v>204406085</v>
      </c>
      <c r="X17" s="59">
        <v>-77279815</v>
      </c>
      <c r="Y17" s="60">
        <v>-37.81</v>
      </c>
      <c r="Z17" s="61">
        <v>408812170</v>
      </c>
    </row>
    <row r="18" spans="1:26" ht="13.5">
      <c r="A18" s="69" t="s">
        <v>42</v>
      </c>
      <c r="B18" s="70">
        <f>SUM(B11:B17)</f>
        <v>1005268698</v>
      </c>
      <c r="C18" s="70">
        <f>SUM(C11:C17)</f>
        <v>0</v>
      </c>
      <c r="D18" s="71">
        <f aca="true" t="shared" si="1" ref="D18:Z18">SUM(D11:D17)</f>
        <v>1173924449</v>
      </c>
      <c r="E18" s="72">
        <f t="shared" si="1"/>
        <v>1173924449</v>
      </c>
      <c r="F18" s="72">
        <f t="shared" si="1"/>
        <v>32590032</v>
      </c>
      <c r="G18" s="72">
        <f t="shared" si="1"/>
        <v>81949370</v>
      </c>
      <c r="H18" s="72">
        <f t="shared" si="1"/>
        <v>108371944</v>
      </c>
      <c r="I18" s="72">
        <f t="shared" si="1"/>
        <v>222911346</v>
      </c>
      <c r="J18" s="72">
        <f t="shared" si="1"/>
        <v>77503973</v>
      </c>
      <c r="K18" s="72">
        <f t="shared" si="1"/>
        <v>45234859</v>
      </c>
      <c r="L18" s="72">
        <f t="shared" si="1"/>
        <v>151780429</v>
      </c>
      <c r="M18" s="72">
        <f t="shared" si="1"/>
        <v>274519261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497430607</v>
      </c>
      <c r="W18" s="72">
        <f t="shared" si="1"/>
        <v>586962225</v>
      </c>
      <c r="X18" s="72">
        <f t="shared" si="1"/>
        <v>-89531618</v>
      </c>
      <c r="Y18" s="66">
        <f>+IF(W18&lt;&gt;0,(X18/W18)*100,0)</f>
        <v>-15.253386706444354</v>
      </c>
      <c r="Z18" s="73">
        <f t="shared" si="1"/>
        <v>1173924449</v>
      </c>
    </row>
    <row r="19" spans="1:26" ht="13.5">
      <c r="A19" s="69" t="s">
        <v>43</v>
      </c>
      <c r="B19" s="74">
        <f>+B10-B18</f>
        <v>-51796569</v>
      </c>
      <c r="C19" s="74">
        <f>+C10-C18</f>
        <v>0</v>
      </c>
      <c r="D19" s="75">
        <f aca="true" t="shared" si="2" ref="D19:Z19">+D10-D18</f>
        <v>-48487665</v>
      </c>
      <c r="E19" s="76">
        <f t="shared" si="2"/>
        <v>-48487665</v>
      </c>
      <c r="F19" s="76">
        <f t="shared" si="2"/>
        <v>290020208</v>
      </c>
      <c r="G19" s="76">
        <f t="shared" si="2"/>
        <v>-67460038</v>
      </c>
      <c r="H19" s="76">
        <f t="shared" si="2"/>
        <v>-61410177</v>
      </c>
      <c r="I19" s="76">
        <f t="shared" si="2"/>
        <v>161149993</v>
      </c>
      <c r="J19" s="76">
        <f t="shared" si="2"/>
        <v>-38809538</v>
      </c>
      <c r="K19" s="76">
        <f t="shared" si="2"/>
        <v>58361283</v>
      </c>
      <c r="L19" s="76">
        <f t="shared" si="2"/>
        <v>-89995676</v>
      </c>
      <c r="M19" s="76">
        <f t="shared" si="2"/>
        <v>-70443931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90706062</v>
      </c>
      <c r="W19" s="76">
        <f>IF(E10=E18,0,W10-W18)</f>
        <v>-24243833</v>
      </c>
      <c r="X19" s="76">
        <f t="shared" si="2"/>
        <v>114949895</v>
      </c>
      <c r="Y19" s="77">
        <f>+IF(W19&lt;&gt;0,(X19/W19)*100,0)</f>
        <v>-474.1407639625302</v>
      </c>
      <c r="Z19" s="78">
        <f t="shared" si="2"/>
        <v>-48487665</v>
      </c>
    </row>
    <row r="20" spans="1:26" ht="13.5">
      <c r="A20" s="57" t="s">
        <v>44</v>
      </c>
      <c r="B20" s="18">
        <v>82905085</v>
      </c>
      <c r="C20" s="18">
        <v>0</v>
      </c>
      <c r="D20" s="58">
        <v>157542484</v>
      </c>
      <c r="E20" s="59">
        <v>157542484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18872656</v>
      </c>
      <c r="M20" s="59">
        <v>18872656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18872656</v>
      </c>
      <c r="W20" s="59">
        <v>78771242</v>
      </c>
      <c r="X20" s="59">
        <v>-59898586</v>
      </c>
      <c r="Y20" s="60">
        <v>-76.04</v>
      </c>
      <c r="Z20" s="61">
        <v>157542484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31108516</v>
      </c>
      <c r="C22" s="85">
        <f>SUM(C19:C21)</f>
        <v>0</v>
      </c>
      <c r="D22" s="86">
        <f aca="true" t="shared" si="3" ref="D22:Z22">SUM(D19:D21)</f>
        <v>109054819</v>
      </c>
      <c r="E22" s="87">
        <f t="shared" si="3"/>
        <v>109054819</v>
      </c>
      <c r="F22" s="87">
        <f t="shared" si="3"/>
        <v>290020208</v>
      </c>
      <c r="G22" s="87">
        <f t="shared" si="3"/>
        <v>-67460038</v>
      </c>
      <c r="H22" s="87">
        <f t="shared" si="3"/>
        <v>-61410177</v>
      </c>
      <c r="I22" s="87">
        <f t="shared" si="3"/>
        <v>161149993</v>
      </c>
      <c r="J22" s="87">
        <f t="shared" si="3"/>
        <v>-38809538</v>
      </c>
      <c r="K22" s="87">
        <f t="shared" si="3"/>
        <v>58361283</v>
      </c>
      <c r="L22" s="87">
        <f t="shared" si="3"/>
        <v>-71123020</v>
      </c>
      <c r="M22" s="87">
        <f t="shared" si="3"/>
        <v>-51571275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109578718</v>
      </c>
      <c r="W22" s="87">
        <f t="shared" si="3"/>
        <v>54527409</v>
      </c>
      <c r="X22" s="87">
        <f t="shared" si="3"/>
        <v>55051309</v>
      </c>
      <c r="Y22" s="88">
        <f>+IF(W22&lt;&gt;0,(X22/W22)*100,0)</f>
        <v>100.96080119999833</v>
      </c>
      <c r="Z22" s="89">
        <f t="shared" si="3"/>
        <v>109054819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31108516</v>
      </c>
      <c r="C24" s="74">
        <f>SUM(C22:C23)</f>
        <v>0</v>
      </c>
      <c r="D24" s="75">
        <f aca="true" t="shared" si="4" ref="D24:Z24">SUM(D22:D23)</f>
        <v>109054819</v>
      </c>
      <c r="E24" s="76">
        <f t="shared" si="4"/>
        <v>109054819</v>
      </c>
      <c r="F24" s="76">
        <f t="shared" si="4"/>
        <v>290020208</v>
      </c>
      <c r="G24" s="76">
        <f t="shared" si="4"/>
        <v>-67460038</v>
      </c>
      <c r="H24" s="76">
        <f t="shared" si="4"/>
        <v>-61410177</v>
      </c>
      <c r="I24" s="76">
        <f t="shared" si="4"/>
        <v>161149993</v>
      </c>
      <c r="J24" s="76">
        <f t="shared" si="4"/>
        <v>-38809538</v>
      </c>
      <c r="K24" s="76">
        <f t="shared" si="4"/>
        <v>58361283</v>
      </c>
      <c r="L24" s="76">
        <f t="shared" si="4"/>
        <v>-71123020</v>
      </c>
      <c r="M24" s="76">
        <f t="shared" si="4"/>
        <v>-51571275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109578718</v>
      </c>
      <c r="W24" s="76">
        <f t="shared" si="4"/>
        <v>54527409</v>
      </c>
      <c r="X24" s="76">
        <f t="shared" si="4"/>
        <v>55051309</v>
      </c>
      <c r="Y24" s="77">
        <f>+IF(W24&lt;&gt;0,(X24/W24)*100,0)</f>
        <v>100.96080119999833</v>
      </c>
      <c r="Z24" s="78">
        <f t="shared" si="4"/>
        <v>109054819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119960838</v>
      </c>
      <c r="C27" s="21">
        <v>0</v>
      </c>
      <c r="D27" s="98">
        <v>251023959</v>
      </c>
      <c r="E27" s="99">
        <v>251023959</v>
      </c>
      <c r="F27" s="99">
        <v>884264</v>
      </c>
      <c r="G27" s="99">
        <v>5147609</v>
      </c>
      <c r="H27" s="99">
        <v>11242037</v>
      </c>
      <c r="I27" s="99">
        <v>17273910</v>
      </c>
      <c r="J27" s="99">
        <v>7499516</v>
      </c>
      <c r="K27" s="99">
        <v>14408463</v>
      </c>
      <c r="L27" s="99">
        <v>17937786</v>
      </c>
      <c r="M27" s="99">
        <v>39845765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57119675</v>
      </c>
      <c r="W27" s="99">
        <v>125511980</v>
      </c>
      <c r="X27" s="99">
        <v>-68392305</v>
      </c>
      <c r="Y27" s="100">
        <v>-54.49</v>
      </c>
      <c r="Z27" s="101">
        <v>251023959</v>
      </c>
    </row>
    <row r="28" spans="1:26" ht="13.5">
      <c r="A28" s="102" t="s">
        <v>44</v>
      </c>
      <c r="B28" s="18">
        <v>82905086</v>
      </c>
      <c r="C28" s="18">
        <v>0</v>
      </c>
      <c r="D28" s="58">
        <v>130051430</v>
      </c>
      <c r="E28" s="59">
        <v>130051430</v>
      </c>
      <c r="F28" s="59">
        <v>389529</v>
      </c>
      <c r="G28" s="59">
        <v>3910282</v>
      </c>
      <c r="H28" s="59">
        <v>9244030</v>
      </c>
      <c r="I28" s="59">
        <v>13543841</v>
      </c>
      <c r="J28" s="59">
        <v>5948259</v>
      </c>
      <c r="K28" s="59">
        <v>9801632</v>
      </c>
      <c r="L28" s="59">
        <v>14117732</v>
      </c>
      <c r="M28" s="59">
        <v>29867623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43411464</v>
      </c>
      <c r="W28" s="59">
        <v>65025715</v>
      </c>
      <c r="X28" s="59">
        <v>-21614251</v>
      </c>
      <c r="Y28" s="60">
        <v>-33.24</v>
      </c>
      <c r="Z28" s="61">
        <v>130051430</v>
      </c>
    </row>
    <row r="29" spans="1:26" ht="13.5">
      <c r="A29" s="57" t="s">
        <v>99</v>
      </c>
      <c r="B29" s="18">
        <v>749384</v>
      </c>
      <c r="C29" s="18">
        <v>0</v>
      </c>
      <c r="D29" s="58">
        <v>6000000</v>
      </c>
      <c r="E29" s="59">
        <v>6000000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3000000</v>
      </c>
      <c r="X29" s="59">
        <v>-3000000</v>
      </c>
      <c r="Y29" s="60">
        <v>-100</v>
      </c>
      <c r="Z29" s="61">
        <v>6000000</v>
      </c>
    </row>
    <row r="30" spans="1:26" ht="13.5">
      <c r="A30" s="57" t="s">
        <v>48</v>
      </c>
      <c r="B30" s="18">
        <v>0</v>
      </c>
      <c r="C30" s="18">
        <v>0</v>
      </c>
      <c r="D30" s="58">
        <v>64580000</v>
      </c>
      <c r="E30" s="59">
        <v>64580000</v>
      </c>
      <c r="F30" s="59">
        <v>0</v>
      </c>
      <c r="G30" s="59">
        <v>0</v>
      </c>
      <c r="H30" s="59">
        <v>0</v>
      </c>
      <c r="I30" s="59">
        <v>0</v>
      </c>
      <c r="J30" s="59">
        <v>14849</v>
      </c>
      <c r="K30" s="59">
        <v>0</v>
      </c>
      <c r="L30" s="59">
        <v>0</v>
      </c>
      <c r="M30" s="59">
        <v>14849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14849</v>
      </c>
      <c r="W30" s="59">
        <v>32290000</v>
      </c>
      <c r="X30" s="59">
        <v>-32275151</v>
      </c>
      <c r="Y30" s="60">
        <v>-99.95</v>
      </c>
      <c r="Z30" s="61">
        <v>64580000</v>
      </c>
    </row>
    <row r="31" spans="1:26" ht="13.5">
      <c r="A31" s="57" t="s">
        <v>49</v>
      </c>
      <c r="B31" s="18">
        <v>36306372</v>
      </c>
      <c r="C31" s="18">
        <v>0</v>
      </c>
      <c r="D31" s="58">
        <v>50392529</v>
      </c>
      <c r="E31" s="59">
        <v>50392529</v>
      </c>
      <c r="F31" s="59">
        <v>494735</v>
      </c>
      <c r="G31" s="59">
        <v>1237327</v>
      </c>
      <c r="H31" s="59">
        <v>1998007</v>
      </c>
      <c r="I31" s="59">
        <v>3730069</v>
      </c>
      <c r="J31" s="59">
        <v>1536408</v>
      </c>
      <c r="K31" s="59">
        <v>4606831</v>
      </c>
      <c r="L31" s="59">
        <v>3820054</v>
      </c>
      <c r="M31" s="59">
        <v>9963293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13693362</v>
      </c>
      <c r="W31" s="59">
        <v>25196265</v>
      </c>
      <c r="X31" s="59">
        <v>-11502903</v>
      </c>
      <c r="Y31" s="60">
        <v>-45.65</v>
      </c>
      <c r="Z31" s="61">
        <v>50392529</v>
      </c>
    </row>
    <row r="32" spans="1:26" ht="13.5">
      <c r="A32" s="69" t="s">
        <v>50</v>
      </c>
      <c r="B32" s="21">
        <f>SUM(B28:B31)</f>
        <v>119960842</v>
      </c>
      <c r="C32" s="21">
        <f>SUM(C28:C31)</f>
        <v>0</v>
      </c>
      <c r="D32" s="98">
        <f aca="true" t="shared" si="5" ref="D32:Z32">SUM(D28:D31)</f>
        <v>251023959</v>
      </c>
      <c r="E32" s="99">
        <f t="shared" si="5"/>
        <v>251023959</v>
      </c>
      <c r="F32" s="99">
        <f t="shared" si="5"/>
        <v>884264</v>
      </c>
      <c r="G32" s="99">
        <f t="shared" si="5"/>
        <v>5147609</v>
      </c>
      <c r="H32" s="99">
        <f t="shared" si="5"/>
        <v>11242037</v>
      </c>
      <c r="I32" s="99">
        <f t="shared" si="5"/>
        <v>17273910</v>
      </c>
      <c r="J32" s="99">
        <f t="shared" si="5"/>
        <v>7499516</v>
      </c>
      <c r="K32" s="99">
        <f t="shared" si="5"/>
        <v>14408463</v>
      </c>
      <c r="L32" s="99">
        <f t="shared" si="5"/>
        <v>17937786</v>
      </c>
      <c r="M32" s="99">
        <f t="shared" si="5"/>
        <v>39845765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57119675</v>
      </c>
      <c r="W32" s="99">
        <f t="shared" si="5"/>
        <v>125511980</v>
      </c>
      <c r="X32" s="99">
        <f t="shared" si="5"/>
        <v>-68392305</v>
      </c>
      <c r="Y32" s="100">
        <f>+IF(W32&lt;&gt;0,(X32/W32)*100,0)</f>
        <v>-54.49065897932611</v>
      </c>
      <c r="Z32" s="101">
        <f t="shared" si="5"/>
        <v>251023959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574022816</v>
      </c>
      <c r="C35" s="18">
        <v>0</v>
      </c>
      <c r="D35" s="58">
        <v>503096291</v>
      </c>
      <c r="E35" s="59">
        <v>503096291</v>
      </c>
      <c r="F35" s="59">
        <v>858277448</v>
      </c>
      <c r="G35" s="59">
        <v>872845475</v>
      </c>
      <c r="H35" s="59">
        <v>837525018</v>
      </c>
      <c r="I35" s="59">
        <v>837525018</v>
      </c>
      <c r="J35" s="59">
        <v>813985028</v>
      </c>
      <c r="K35" s="59">
        <v>863708218</v>
      </c>
      <c r="L35" s="59">
        <v>815385732</v>
      </c>
      <c r="M35" s="59">
        <v>815385732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815385732</v>
      </c>
      <c r="W35" s="59">
        <v>251548146</v>
      </c>
      <c r="X35" s="59">
        <v>563837586</v>
      </c>
      <c r="Y35" s="60">
        <v>224.15</v>
      </c>
      <c r="Z35" s="61">
        <v>503096291</v>
      </c>
    </row>
    <row r="36" spans="1:26" ht="13.5">
      <c r="A36" s="57" t="s">
        <v>53</v>
      </c>
      <c r="B36" s="18">
        <v>2494455168</v>
      </c>
      <c r="C36" s="18">
        <v>0</v>
      </c>
      <c r="D36" s="58">
        <v>2351469150</v>
      </c>
      <c r="E36" s="59">
        <v>2351469150</v>
      </c>
      <c r="F36" s="59">
        <v>2495297198</v>
      </c>
      <c r="G36" s="59">
        <v>2500373599</v>
      </c>
      <c r="H36" s="59">
        <v>2511605382</v>
      </c>
      <c r="I36" s="59">
        <v>2511605382</v>
      </c>
      <c r="J36" s="59">
        <v>2519228639</v>
      </c>
      <c r="K36" s="59">
        <v>2533639477</v>
      </c>
      <c r="L36" s="59">
        <v>2497748168</v>
      </c>
      <c r="M36" s="59">
        <v>2497748168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2497748168</v>
      </c>
      <c r="W36" s="59">
        <v>1175734575</v>
      </c>
      <c r="X36" s="59">
        <v>1322013593</v>
      </c>
      <c r="Y36" s="60">
        <v>112.44</v>
      </c>
      <c r="Z36" s="61">
        <v>2351469150</v>
      </c>
    </row>
    <row r="37" spans="1:26" ht="13.5">
      <c r="A37" s="57" t="s">
        <v>54</v>
      </c>
      <c r="B37" s="18">
        <v>265198222</v>
      </c>
      <c r="C37" s="18">
        <v>0</v>
      </c>
      <c r="D37" s="58">
        <v>180021576</v>
      </c>
      <c r="E37" s="59">
        <v>180021576</v>
      </c>
      <c r="F37" s="59">
        <v>250288911</v>
      </c>
      <c r="G37" s="59">
        <v>304948534</v>
      </c>
      <c r="H37" s="59">
        <v>313876754</v>
      </c>
      <c r="I37" s="59">
        <v>313876754</v>
      </c>
      <c r="J37" s="59">
        <v>319860136</v>
      </c>
      <c r="K37" s="59">
        <v>266644834</v>
      </c>
      <c r="L37" s="59">
        <v>257926521</v>
      </c>
      <c r="M37" s="59">
        <v>257926521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257926521</v>
      </c>
      <c r="W37" s="59">
        <v>90010788</v>
      </c>
      <c r="X37" s="59">
        <v>167915733</v>
      </c>
      <c r="Y37" s="60">
        <v>186.55</v>
      </c>
      <c r="Z37" s="61">
        <v>180021576</v>
      </c>
    </row>
    <row r="38" spans="1:26" ht="13.5">
      <c r="A38" s="57" t="s">
        <v>55</v>
      </c>
      <c r="B38" s="18">
        <v>580935130</v>
      </c>
      <c r="C38" s="18">
        <v>0</v>
      </c>
      <c r="D38" s="58">
        <v>602174128</v>
      </c>
      <c r="E38" s="59">
        <v>602174128</v>
      </c>
      <c r="F38" s="59">
        <v>580935156</v>
      </c>
      <c r="G38" s="59">
        <v>580935156</v>
      </c>
      <c r="H38" s="59">
        <v>580935156</v>
      </c>
      <c r="I38" s="59">
        <v>580935156</v>
      </c>
      <c r="J38" s="59">
        <v>580935156</v>
      </c>
      <c r="K38" s="59">
        <v>580935130</v>
      </c>
      <c r="L38" s="59">
        <v>563512245</v>
      </c>
      <c r="M38" s="59">
        <v>563512245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563512245</v>
      </c>
      <c r="W38" s="59">
        <v>301087064</v>
      </c>
      <c r="X38" s="59">
        <v>262425181</v>
      </c>
      <c r="Y38" s="60">
        <v>87.16</v>
      </c>
      <c r="Z38" s="61">
        <v>602174128</v>
      </c>
    </row>
    <row r="39" spans="1:26" ht="13.5">
      <c r="A39" s="57" t="s">
        <v>56</v>
      </c>
      <c r="B39" s="18">
        <v>2222344631</v>
      </c>
      <c r="C39" s="18">
        <v>0</v>
      </c>
      <c r="D39" s="58">
        <v>2072369737</v>
      </c>
      <c r="E39" s="59">
        <v>2072369737</v>
      </c>
      <c r="F39" s="59">
        <v>2522350577</v>
      </c>
      <c r="G39" s="59">
        <v>2487335382</v>
      </c>
      <c r="H39" s="59">
        <v>2454318491</v>
      </c>
      <c r="I39" s="59">
        <v>2454318491</v>
      </c>
      <c r="J39" s="59">
        <v>2432418375</v>
      </c>
      <c r="K39" s="59">
        <v>2549767733</v>
      </c>
      <c r="L39" s="59">
        <v>2491695135</v>
      </c>
      <c r="M39" s="59">
        <v>2491695135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2491695135</v>
      </c>
      <c r="W39" s="59">
        <v>1036184869</v>
      </c>
      <c r="X39" s="59">
        <v>1455510266</v>
      </c>
      <c r="Y39" s="60">
        <v>140.47</v>
      </c>
      <c r="Z39" s="61">
        <v>2072369737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158554143</v>
      </c>
      <c r="C42" s="18">
        <v>0</v>
      </c>
      <c r="D42" s="58">
        <v>206885267</v>
      </c>
      <c r="E42" s="59">
        <v>206885267</v>
      </c>
      <c r="F42" s="59">
        <v>31442336</v>
      </c>
      <c r="G42" s="59">
        <v>65512329</v>
      </c>
      <c r="H42" s="59">
        <v>-1557396</v>
      </c>
      <c r="I42" s="59">
        <v>95397269</v>
      </c>
      <c r="J42" s="59">
        <v>10719232</v>
      </c>
      <c r="K42" s="59">
        <v>73745038</v>
      </c>
      <c r="L42" s="59">
        <v>13365360</v>
      </c>
      <c r="M42" s="59">
        <v>97829630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193226899</v>
      </c>
      <c r="W42" s="59">
        <v>126453753</v>
      </c>
      <c r="X42" s="59">
        <v>66773146</v>
      </c>
      <c r="Y42" s="60">
        <v>52.8</v>
      </c>
      <c r="Z42" s="61">
        <v>206885267</v>
      </c>
    </row>
    <row r="43" spans="1:26" ht="13.5">
      <c r="A43" s="57" t="s">
        <v>59</v>
      </c>
      <c r="B43" s="18">
        <v>-79670650</v>
      </c>
      <c r="C43" s="18">
        <v>0</v>
      </c>
      <c r="D43" s="58">
        <v>-233379731</v>
      </c>
      <c r="E43" s="59">
        <v>-233379731</v>
      </c>
      <c r="F43" s="59">
        <v>-2149542</v>
      </c>
      <c r="G43" s="59">
        <v>-1597036</v>
      </c>
      <c r="H43" s="59">
        <v>-3404371</v>
      </c>
      <c r="I43" s="59">
        <v>-7150949</v>
      </c>
      <c r="J43" s="59">
        <v>-3933436</v>
      </c>
      <c r="K43" s="59">
        <v>-6008259</v>
      </c>
      <c r="L43" s="59">
        <v>-9475746</v>
      </c>
      <c r="M43" s="59">
        <v>-19417441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-26568390</v>
      </c>
      <c r="W43" s="59">
        <v>-116549114</v>
      </c>
      <c r="X43" s="59">
        <v>89980724</v>
      </c>
      <c r="Y43" s="60">
        <v>-77.2</v>
      </c>
      <c r="Z43" s="61">
        <v>-233379731</v>
      </c>
    </row>
    <row r="44" spans="1:26" ht="13.5">
      <c r="A44" s="57" t="s">
        <v>60</v>
      </c>
      <c r="B44" s="18">
        <v>-30907385</v>
      </c>
      <c r="C44" s="18">
        <v>0</v>
      </c>
      <c r="D44" s="58">
        <v>30195773</v>
      </c>
      <c r="E44" s="59">
        <v>30195773</v>
      </c>
      <c r="F44" s="59">
        <v>250558</v>
      </c>
      <c r="G44" s="59">
        <v>270938</v>
      </c>
      <c r="H44" s="59">
        <v>352511</v>
      </c>
      <c r="I44" s="59">
        <v>874007</v>
      </c>
      <c r="J44" s="59">
        <v>143526</v>
      </c>
      <c r="K44" s="59">
        <v>194554</v>
      </c>
      <c r="L44" s="59">
        <v>-17264711</v>
      </c>
      <c r="M44" s="59">
        <v>-16926631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-16052624</v>
      </c>
      <c r="W44" s="59">
        <v>1911463</v>
      </c>
      <c r="X44" s="59">
        <v>-17964087</v>
      </c>
      <c r="Y44" s="60">
        <v>-939.81</v>
      </c>
      <c r="Z44" s="61">
        <v>30195773</v>
      </c>
    </row>
    <row r="45" spans="1:26" ht="13.5">
      <c r="A45" s="69" t="s">
        <v>61</v>
      </c>
      <c r="B45" s="21">
        <v>266877126</v>
      </c>
      <c r="C45" s="21">
        <v>0</v>
      </c>
      <c r="D45" s="98">
        <v>270482586</v>
      </c>
      <c r="E45" s="99">
        <v>270482586</v>
      </c>
      <c r="F45" s="99">
        <v>296324628</v>
      </c>
      <c r="G45" s="99">
        <v>360510859</v>
      </c>
      <c r="H45" s="99">
        <v>355901603</v>
      </c>
      <c r="I45" s="99">
        <v>355901603</v>
      </c>
      <c r="J45" s="99">
        <v>362830925</v>
      </c>
      <c r="K45" s="99">
        <v>430762258</v>
      </c>
      <c r="L45" s="99">
        <v>417387161</v>
      </c>
      <c r="M45" s="99">
        <v>417387161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417387161</v>
      </c>
      <c r="W45" s="99">
        <v>278597379</v>
      </c>
      <c r="X45" s="99">
        <v>138789782</v>
      </c>
      <c r="Y45" s="100">
        <v>49.82</v>
      </c>
      <c r="Z45" s="101">
        <v>270482586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49531655</v>
      </c>
      <c r="C49" s="51">
        <v>0</v>
      </c>
      <c r="D49" s="128">
        <v>5375723</v>
      </c>
      <c r="E49" s="53">
        <v>4571986</v>
      </c>
      <c r="F49" s="53">
        <v>0</v>
      </c>
      <c r="G49" s="53">
        <v>0</v>
      </c>
      <c r="H49" s="53">
        <v>0</v>
      </c>
      <c r="I49" s="53">
        <v>13366248</v>
      </c>
      <c r="J49" s="53">
        <v>0</v>
      </c>
      <c r="K49" s="53">
        <v>0</v>
      </c>
      <c r="L49" s="53">
        <v>0</v>
      </c>
      <c r="M49" s="53">
        <v>3920852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2899730</v>
      </c>
      <c r="W49" s="53">
        <v>15675113</v>
      </c>
      <c r="X49" s="53">
        <v>54851060</v>
      </c>
      <c r="Y49" s="53">
        <v>150192367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29189157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29189157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101.45680442381403</v>
      </c>
      <c r="C58" s="5">
        <f>IF(C67=0,0,+(C76/C67)*100)</f>
        <v>0</v>
      </c>
      <c r="D58" s="6">
        <f aca="true" t="shared" si="6" ref="D58:Z58">IF(D67=0,0,+(D76/D67)*100)</f>
        <v>103.78578847116108</v>
      </c>
      <c r="E58" s="7">
        <f t="shared" si="6"/>
        <v>103.78578847116108</v>
      </c>
      <c r="F58" s="7">
        <f t="shared" si="6"/>
        <v>18.647412886974013</v>
      </c>
      <c r="G58" s="7">
        <f t="shared" si="6"/>
        <v>1246.2380219068232</v>
      </c>
      <c r="H58" s="7">
        <f t="shared" si="6"/>
        <v>186.1789854549576</v>
      </c>
      <c r="I58" s="7">
        <f t="shared" si="6"/>
        <v>60.899209038454714</v>
      </c>
      <c r="J58" s="7">
        <f t="shared" si="6"/>
        <v>217.6989212136636</v>
      </c>
      <c r="K58" s="7">
        <f t="shared" si="6"/>
        <v>150.81904847834278</v>
      </c>
      <c r="L58" s="7">
        <f t="shared" si="6"/>
        <v>122.466323987301</v>
      </c>
      <c r="M58" s="7">
        <f t="shared" si="6"/>
        <v>158.91008543877865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85.97984672721549</v>
      </c>
      <c r="W58" s="7">
        <f t="shared" si="6"/>
        <v>112.47502031876459</v>
      </c>
      <c r="X58" s="7">
        <f t="shared" si="6"/>
        <v>0</v>
      </c>
      <c r="Y58" s="7">
        <f t="shared" si="6"/>
        <v>0</v>
      </c>
      <c r="Z58" s="8">
        <f t="shared" si="6"/>
        <v>103.78578847116108</v>
      </c>
    </row>
    <row r="59" spans="1:26" ht="13.5">
      <c r="A59" s="36" t="s">
        <v>31</v>
      </c>
      <c r="B59" s="9">
        <f aca="true" t="shared" si="7" ref="B59:Z66">IF(B68=0,0,+(B77/B68)*100)</f>
        <v>109.0090872357383</v>
      </c>
      <c r="C59" s="9">
        <f t="shared" si="7"/>
        <v>0</v>
      </c>
      <c r="D59" s="2">
        <f t="shared" si="7"/>
        <v>95.00000062919516</v>
      </c>
      <c r="E59" s="10">
        <f t="shared" si="7"/>
        <v>95.00000062919516</v>
      </c>
      <c r="F59" s="10">
        <f t="shared" si="7"/>
        <v>6.6286049150576805</v>
      </c>
      <c r="G59" s="10">
        <f t="shared" si="7"/>
        <v>-80.65903474714274</v>
      </c>
      <c r="H59" s="10">
        <f t="shared" si="7"/>
        <v>-3031.6395039870054</v>
      </c>
      <c r="I59" s="10">
        <f t="shared" si="7"/>
        <v>44.031699791291786</v>
      </c>
      <c r="J59" s="10">
        <f t="shared" si="7"/>
        <v>-292.7605450793351</v>
      </c>
      <c r="K59" s="10">
        <f t="shared" si="7"/>
        <v>-3179.18806410414</v>
      </c>
      <c r="L59" s="10">
        <f t="shared" si="7"/>
        <v>-3990.0989800229345</v>
      </c>
      <c r="M59" s="10">
        <f t="shared" si="7"/>
        <v>-648.0481783267974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86.75417662958128</v>
      </c>
      <c r="W59" s="10">
        <f t="shared" si="7"/>
        <v>136.8752343751966</v>
      </c>
      <c r="X59" s="10">
        <f t="shared" si="7"/>
        <v>0</v>
      </c>
      <c r="Y59" s="10">
        <f t="shared" si="7"/>
        <v>0</v>
      </c>
      <c r="Z59" s="11">
        <f t="shared" si="7"/>
        <v>95.00000062919516</v>
      </c>
    </row>
    <row r="60" spans="1:26" ht="13.5">
      <c r="A60" s="37" t="s">
        <v>32</v>
      </c>
      <c r="B60" s="12">
        <f t="shared" si="7"/>
        <v>99.71948962394134</v>
      </c>
      <c r="C60" s="12">
        <f t="shared" si="7"/>
        <v>0</v>
      </c>
      <c r="D60" s="3">
        <f t="shared" si="7"/>
        <v>105.99999859498455</v>
      </c>
      <c r="E60" s="13">
        <f t="shared" si="7"/>
        <v>105.99999859498455</v>
      </c>
      <c r="F60" s="13">
        <f t="shared" si="7"/>
        <v>30.798034094326393</v>
      </c>
      <c r="G60" s="13">
        <f t="shared" si="7"/>
        <v>170.72360983080458</v>
      </c>
      <c r="H60" s="13">
        <f t="shared" si="7"/>
        <v>129.93543572564383</v>
      </c>
      <c r="I60" s="13">
        <f t="shared" si="7"/>
        <v>70.12752980778058</v>
      </c>
      <c r="J60" s="13">
        <f t="shared" si="7"/>
        <v>135.2791955168078</v>
      </c>
      <c r="K60" s="13">
        <f t="shared" si="7"/>
        <v>124.89274575343518</v>
      </c>
      <c r="L60" s="13">
        <f t="shared" si="7"/>
        <v>84.21879715615893</v>
      </c>
      <c r="M60" s="13">
        <f t="shared" si="7"/>
        <v>114.1254519012642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85.97820042970153</v>
      </c>
      <c r="W60" s="13">
        <f t="shared" si="7"/>
        <v>106.32786964866933</v>
      </c>
      <c r="X60" s="13">
        <f t="shared" si="7"/>
        <v>0</v>
      </c>
      <c r="Y60" s="13">
        <f t="shared" si="7"/>
        <v>0</v>
      </c>
      <c r="Z60" s="14">
        <f t="shared" si="7"/>
        <v>105.99999859498455</v>
      </c>
    </row>
    <row r="61" spans="1:26" ht="13.5">
      <c r="A61" s="38" t="s">
        <v>102</v>
      </c>
      <c r="B61" s="12">
        <f t="shared" si="7"/>
        <v>100.8495003776475</v>
      </c>
      <c r="C61" s="12">
        <f t="shared" si="7"/>
        <v>0</v>
      </c>
      <c r="D61" s="3">
        <f t="shared" si="7"/>
        <v>106</v>
      </c>
      <c r="E61" s="13">
        <f t="shared" si="7"/>
        <v>106</v>
      </c>
      <c r="F61" s="13">
        <f t="shared" si="7"/>
        <v>78.09016877342204</v>
      </c>
      <c r="G61" s="13">
        <f t="shared" si="7"/>
        <v>124.35173548130226</v>
      </c>
      <c r="H61" s="13">
        <f t="shared" si="7"/>
        <v>95.87575965883553</v>
      </c>
      <c r="I61" s="13">
        <f t="shared" si="7"/>
        <v>96.86579281426624</v>
      </c>
      <c r="J61" s="13">
        <f t="shared" si="7"/>
        <v>107.78137261443712</v>
      </c>
      <c r="K61" s="13">
        <f t="shared" si="7"/>
        <v>99.20498232250638</v>
      </c>
      <c r="L61" s="13">
        <f t="shared" si="7"/>
        <v>97.7620722528944</v>
      </c>
      <c r="M61" s="13">
        <f t="shared" si="7"/>
        <v>101.4542732541734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99.11678112872717</v>
      </c>
      <c r="W61" s="13">
        <f t="shared" si="7"/>
        <v>107.29340272267874</v>
      </c>
      <c r="X61" s="13">
        <f t="shared" si="7"/>
        <v>0</v>
      </c>
      <c r="Y61" s="13">
        <f t="shared" si="7"/>
        <v>0</v>
      </c>
      <c r="Z61" s="14">
        <f t="shared" si="7"/>
        <v>106</v>
      </c>
    </row>
    <row r="62" spans="1:26" ht="13.5">
      <c r="A62" s="38" t="s">
        <v>103</v>
      </c>
      <c r="B62" s="12">
        <f t="shared" si="7"/>
        <v>92.7913356990605</v>
      </c>
      <c r="C62" s="12">
        <f t="shared" si="7"/>
        <v>0</v>
      </c>
      <c r="D62" s="3">
        <f t="shared" si="7"/>
        <v>105.99999976937993</v>
      </c>
      <c r="E62" s="13">
        <f t="shared" si="7"/>
        <v>105.99999976937993</v>
      </c>
      <c r="F62" s="13">
        <f t="shared" si="7"/>
        <v>51.241965736935825</v>
      </c>
      <c r="G62" s="13">
        <f t="shared" si="7"/>
        <v>166.05286140766285</v>
      </c>
      <c r="H62" s="13">
        <f t="shared" si="7"/>
        <v>111.3229514521911</v>
      </c>
      <c r="I62" s="13">
        <f t="shared" si="7"/>
        <v>88.58190907642945</v>
      </c>
      <c r="J62" s="13">
        <f t="shared" si="7"/>
        <v>149.5409194734726</v>
      </c>
      <c r="K62" s="13">
        <f t="shared" si="7"/>
        <v>102.04561747898151</v>
      </c>
      <c r="L62" s="13">
        <f t="shared" si="7"/>
        <v>100.02143985091057</v>
      </c>
      <c r="M62" s="13">
        <f t="shared" si="7"/>
        <v>113.2302584609161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99.62558056839944</v>
      </c>
      <c r="W62" s="13">
        <f t="shared" si="7"/>
        <v>99.47552844283481</v>
      </c>
      <c r="X62" s="13">
        <f t="shared" si="7"/>
        <v>0</v>
      </c>
      <c r="Y62" s="13">
        <f t="shared" si="7"/>
        <v>0</v>
      </c>
      <c r="Z62" s="14">
        <f t="shared" si="7"/>
        <v>105.99999976937993</v>
      </c>
    </row>
    <row r="63" spans="1:26" ht="13.5">
      <c r="A63" s="38" t="s">
        <v>104</v>
      </c>
      <c r="B63" s="12">
        <f t="shared" si="7"/>
        <v>86.93662957489343</v>
      </c>
      <c r="C63" s="12">
        <f t="shared" si="7"/>
        <v>0</v>
      </c>
      <c r="D63" s="3">
        <f t="shared" si="7"/>
        <v>105.99999075066697</v>
      </c>
      <c r="E63" s="13">
        <f t="shared" si="7"/>
        <v>105.99999075066697</v>
      </c>
      <c r="F63" s="13">
        <f t="shared" si="7"/>
        <v>7.707948750013337</v>
      </c>
      <c r="G63" s="13">
        <f t="shared" si="7"/>
        <v>-1012.9930548304346</v>
      </c>
      <c r="H63" s="13">
        <f t="shared" si="7"/>
        <v>2899.608717849999</v>
      </c>
      <c r="I63" s="13">
        <f t="shared" si="7"/>
        <v>33.11270789281842</v>
      </c>
      <c r="J63" s="13">
        <f t="shared" si="7"/>
        <v>771.6743356350083</v>
      </c>
      <c r="K63" s="13">
        <f t="shared" si="7"/>
        <v>249.822581184481</v>
      </c>
      <c r="L63" s="13">
        <f t="shared" si="7"/>
        <v>65.71436065038708</v>
      </c>
      <c r="M63" s="13">
        <f t="shared" si="7"/>
        <v>322.40622949939194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48.50137133638349</v>
      </c>
      <c r="W63" s="13">
        <f t="shared" si="7"/>
        <v>107.36101765430868</v>
      </c>
      <c r="X63" s="13">
        <f t="shared" si="7"/>
        <v>0</v>
      </c>
      <c r="Y63" s="13">
        <f t="shared" si="7"/>
        <v>0</v>
      </c>
      <c r="Z63" s="14">
        <f t="shared" si="7"/>
        <v>105.99999075066697</v>
      </c>
    </row>
    <row r="64" spans="1:26" ht="13.5">
      <c r="A64" s="38" t="s">
        <v>105</v>
      </c>
      <c r="B64" s="12">
        <f t="shared" si="7"/>
        <v>94.89611011778884</v>
      </c>
      <c r="C64" s="12">
        <f t="shared" si="7"/>
        <v>0</v>
      </c>
      <c r="D64" s="3">
        <f t="shared" si="7"/>
        <v>106.00000361422673</v>
      </c>
      <c r="E64" s="13">
        <f t="shared" si="7"/>
        <v>106.00000361422673</v>
      </c>
      <c r="F64" s="13">
        <f t="shared" si="7"/>
        <v>7.261746824468802</v>
      </c>
      <c r="G64" s="13">
        <f t="shared" si="7"/>
        <v>-1491.213360561089</v>
      </c>
      <c r="H64" s="13">
        <f t="shared" si="7"/>
        <v>-1925.0512855183604</v>
      </c>
      <c r="I64" s="13">
        <f t="shared" si="7"/>
        <v>32.578349333705184</v>
      </c>
      <c r="J64" s="13">
        <f t="shared" si="7"/>
        <v>6789.561040311162</v>
      </c>
      <c r="K64" s="13">
        <f t="shared" si="7"/>
        <v>-4349.513404095191</v>
      </c>
      <c r="L64" s="13">
        <f t="shared" si="7"/>
        <v>-202.08698331897116</v>
      </c>
      <c r="M64" s="13">
        <f t="shared" si="7"/>
        <v>-3813.700993364003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51.29984620967042</v>
      </c>
      <c r="W64" s="13">
        <f t="shared" si="7"/>
        <v>109.05784079382876</v>
      </c>
      <c r="X64" s="13">
        <f t="shared" si="7"/>
        <v>0</v>
      </c>
      <c r="Y64" s="13">
        <f t="shared" si="7"/>
        <v>0</v>
      </c>
      <c r="Z64" s="14">
        <f t="shared" si="7"/>
        <v>106.00000361422673</v>
      </c>
    </row>
    <row r="65" spans="1:26" ht="13.5">
      <c r="A65" s="38" t="s">
        <v>106</v>
      </c>
      <c r="B65" s="12">
        <f t="shared" si="7"/>
        <v>2913.397821506498</v>
      </c>
      <c r="C65" s="12">
        <f t="shared" si="7"/>
        <v>0</v>
      </c>
      <c r="D65" s="3">
        <f t="shared" si="7"/>
        <v>105.9987135850776</v>
      </c>
      <c r="E65" s="13">
        <f t="shared" si="7"/>
        <v>105.9987135850776</v>
      </c>
      <c r="F65" s="13">
        <f t="shared" si="7"/>
        <v>-364.2437055020595</v>
      </c>
      <c r="G65" s="13">
        <f t="shared" si="7"/>
        <v>51905.67226890756</v>
      </c>
      <c r="H65" s="13">
        <f t="shared" si="7"/>
        <v>89718.070273285</v>
      </c>
      <c r="I65" s="13">
        <f t="shared" si="7"/>
        <v>340.72165644486574</v>
      </c>
      <c r="J65" s="13">
        <f t="shared" si="7"/>
        <v>46918.13084112149</v>
      </c>
      <c r="K65" s="13">
        <f t="shared" si="7"/>
        <v>405690.76809453475</v>
      </c>
      <c r="L65" s="13">
        <f t="shared" si="7"/>
        <v>5193898.425196851</v>
      </c>
      <c r="M65" s="13">
        <f t="shared" si="7"/>
        <v>-2944.7579447579446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311.11616629288056</v>
      </c>
      <c r="W65" s="13">
        <f t="shared" si="7"/>
        <v>110.23879076997294</v>
      </c>
      <c r="X65" s="13">
        <f t="shared" si="7"/>
        <v>0</v>
      </c>
      <c r="Y65" s="13">
        <f t="shared" si="7"/>
        <v>0</v>
      </c>
      <c r="Z65" s="14">
        <f t="shared" si="7"/>
        <v>105.9987135850776</v>
      </c>
    </row>
    <row r="66" spans="1:26" ht="13.5">
      <c r="A66" s="39" t="s">
        <v>107</v>
      </c>
      <c r="B66" s="15">
        <f t="shared" si="7"/>
        <v>84.13284983454967</v>
      </c>
      <c r="C66" s="15">
        <f t="shared" si="7"/>
        <v>0</v>
      </c>
      <c r="D66" s="4">
        <f t="shared" si="7"/>
        <v>106.00010685522743</v>
      </c>
      <c r="E66" s="16">
        <f t="shared" si="7"/>
        <v>106.00010685522743</v>
      </c>
      <c r="F66" s="16">
        <f t="shared" si="7"/>
        <v>87.82064133039302</v>
      </c>
      <c r="G66" s="16">
        <f t="shared" si="7"/>
        <v>88.33561903186083</v>
      </c>
      <c r="H66" s="16">
        <f t="shared" si="7"/>
        <v>77.76024922755943</v>
      </c>
      <c r="I66" s="16">
        <f t="shared" si="7"/>
        <v>84.37541121231254</v>
      </c>
      <c r="J66" s="16">
        <f t="shared" si="7"/>
        <v>-1.1077159221727946</v>
      </c>
      <c r="K66" s="16">
        <f t="shared" si="7"/>
        <v>-2.731640575283187</v>
      </c>
      <c r="L66" s="16">
        <f t="shared" si="7"/>
        <v>-0.18332592467695702</v>
      </c>
      <c r="M66" s="16">
        <f t="shared" si="7"/>
        <v>-1.4023784611651957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39.91035972544903</v>
      </c>
      <c r="W66" s="16">
        <f t="shared" si="7"/>
        <v>106.00010685522743</v>
      </c>
      <c r="X66" s="16">
        <f t="shared" si="7"/>
        <v>0</v>
      </c>
      <c r="Y66" s="16">
        <f t="shared" si="7"/>
        <v>0</v>
      </c>
      <c r="Z66" s="17">
        <f t="shared" si="7"/>
        <v>106.00010685522743</v>
      </c>
    </row>
    <row r="67" spans="1:26" ht="13.5" hidden="1">
      <c r="A67" s="40" t="s">
        <v>108</v>
      </c>
      <c r="B67" s="23">
        <v>734287103</v>
      </c>
      <c r="C67" s="23"/>
      <c r="D67" s="24">
        <v>789565720</v>
      </c>
      <c r="E67" s="25">
        <v>789565720</v>
      </c>
      <c r="F67" s="25">
        <v>315634857</v>
      </c>
      <c r="G67" s="25">
        <v>6815776</v>
      </c>
      <c r="H67" s="25">
        <v>41963164</v>
      </c>
      <c r="I67" s="25">
        <v>364413797</v>
      </c>
      <c r="J67" s="25">
        <v>34310594</v>
      </c>
      <c r="K67" s="25">
        <v>45840449</v>
      </c>
      <c r="L67" s="25">
        <v>45170505</v>
      </c>
      <c r="M67" s="25">
        <v>125321548</v>
      </c>
      <c r="N67" s="25"/>
      <c r="O67" s="25"/>
      <c r="P67" s="25"/>
      <c r="Q67" s="25"/>
      <c r="R67" s="25"/>
      <c r="S67" s="25"/>
      <c r="T67" s="25"/>
      <c r="U67" s="25"/>
      <c r="V67" s="25">
        <v>489735345</v>
      </c>
      <c r="W67" s="25">
        <v>394782860</v>
      </c>
      <c r="X67" s="25"/>
      <c r="Y67" s="24"/>
      <c r="Z67" s="26">
        <v>789565720</v>
      </c>
    </row>
    <row r="68" spans="1:26" ht="13.5" hidden="1">
      <c r="A68" s="36" t="s">
        <v>31</v>
      </c>
      <c r="B68" s="18">
        <v>143438449</v>
      </c>
      <c r="C68" s="18"/>
      <c r="D68" s="19">
        <v>158933200</v>
      </c>
      <c r="E68" s="20">
        <v>158933200</v>
      </c>
      <c r="F68" s="20">
        <v>159419533</v>
      </c>
      <c r="G68" s="20">
        <v>-29263586</v>
      </c>
      <c r="H68" s="20">
        <v>-752319</v>
      </c>
      <c r="I68" s="20">
        <v>129403628</v>
      </c>
      <c r="J68" s="20">
        <v>-6718655</v>
      </c>
      <c r="K68" s="20">
        <v>-374266</v>
      </c>
      <c r="L68" s="20">
        <v>-430794</v>
      </c>
      <c r="M68" s="20">
        <v>-7523715</v>
      </c>
      <c r="N68" s="20"/>
      <c r="O68" s="20"/>
      <c r="P68" s="20"/>
      <c r="Q68" s="20"/>
      <c r="R68" s="20"/>
      <c r="S68" s="20"/>
      <c r="T68" s="20"/>
      <c r="U68" s="20"/>
      <c r="V68" s="20">
        <v>121879913</v>
      </c>
      <c r="W68" s="20">
        <v>79466600</v>
      </c>
      <c r="X68" s="20"/>
      <c r="Y68" s="19"/>
      <c r="Z68" s="22">
        <v>158933200</v>
      </c>
    </row>
    <row r="69" spans="1:26" ht="13.5" hidden="1">
      <c r="A69" s="37" t="s">
        <v>32</v>
      </c>
      <c r="B69" s="18">
        <v>587204660</v>
      </c>
      <c r="C69" s="18"/>
      <c r="D69" s="19">
        <v>626327630</v>
      </c>
      <c r="E69" s="20">
        <v>626327630</v>
      </c>
      <c r="F69" s="20">
        <v>155901071</v>
      </c>
      <c r="G69" s="20">
        <v>35765089</v>
      </c>
      <c r="H69" s="20">
        <v>42363676</v>
      </c>
      <c r="I69" s="20">
        <v>234029836</v>
      </c>
      <c r="J69" s="20">
        <v>40677444</v>
      </c>
      <c r="K69" s="20">
        <v>45837579</v>
      </c>
      <c r="L69" s="20">
        <v>45275104</v>
      </c>
      <c r="M69" s="20">
        <v>131790127</v>
      </c>
      <c r="N69" s="20"/>
      <c r="O69" s="20"/>
      <c r="P69" s="20"/>
      <c r="Q69" s="20"/>
      <c r="R69" s="20"/>
      <c r="S69" s="20"/>
      <c r="T69" s="20"/>
      <c r="U69" s="20"/>
      <c r="V69" s="20">
        <v>365819963</v>
      </c>
      <c r="W69" s="20">
        <v>313163815</v>
      </c>
      <c r="X69" s="20"/>
      <c r="Y69" s="19"/>
      <c r="Z69" s="22">
        <v>626327630</v>
      </c>
    </row>
    <row r="70" spans="1:26" ht="13.5" hidden="1">
      <c r="A70" s="38" t="s">
        <v>102</v>
      </c>
      <c r="B70" s="18">
        <v>413335190</v>
      </c>
      <c r="C70" s="18"/>
      <c r="D70" s="19">
        <v>444275700</v>
      </c>
      <c r="E70" s="20">
        <v>444275700</v>
      </c>
      <c r="F70" s="20">
        <v>45452121</v>
      </c>
      <c r="G70" s="20">
        <v>32367073</v>
      </c>
      <c r="H70" s="20">
        <v>36612488</v>
      </c>
      <c r="I70" s="20">
        <v>114431682</v>
      </c>
      <c r="J70" s="20">
        <v>35248704</v>
      </c>
      <c r="K70" s="20">
        <v>37217663</v>
      </c>
      <c r="L70" s="20">
        <v>37730530</v>
      </c>
      <c r="M70" s="20">
        <v>110196897</v>
      </c>
      <c r="N70" s="20"/>
      <c r="O70" s="20"/>
      <c r="P70" s="20"/>
      <c r="Q70" s="20"/>
      <c r="R70" s="20"/>
      <c r="S70" s="20"/>
      <c r="T70" s="20"/>
      <c r="U70" s="20"/>
      <c r="V70" s="20">
        <v>224628579</v>
      </c>
      <c r="W70" s="20">
        <v>222137850</v>
      </c>
      <c r="X70" s="20"/>
      <c r="Y70" s="19"/>
      <c r="Z70" s="22">
        <v>444275700</v>
      </c>
    </row>
    <row r="71" spans="1:26" ht="13.5" hidden="1">
      <c r="A71" s="38" t="s">
        <v>103</v>
      </c>
      <c r="B71" s="18">
        <v>81477133</v>
      </c>
      <c r="C71" s="18"/>
      <c r="D71" s="19">
        <v>86722720</v>
      </c>
      <c r="E71" s="20">
        <v>86722720</v>
      </c>
      <c r="F71" s="20">
        <v>12759571</v>
      </c>
      <c r="G71" s="20">
        <v>4456408</v>
      </c>
      <c r="H71" s="20">
        <v>5769282</v>
      </c>
      <c r="I71" s="20">
        <v>22985261</v>
      </c>
      <c r="J71" s="20">
        <v>4693621</v>
      </c>
      <c r="K71" s="20">
        <v>6931159</v>
      </c>
      <c r="L71" s="20">
        <v>7033631</v>
      </c>
      <c r="M71" s="20">
        <v>18658411</v>
      </c>
      <c r="N71" s="20"/>
      <c r="O71" s="20"/>
      <c r="P71" s="20"/>
      <c r="Q71" s="20"/>
      <c r="R71" s="20"/>
      <c r="S71" s="20"/>
      <c r="T71" s="20"/>
      <c r="U71" s="20"/>
      <c r="V71" s="20">
        <v>41643672</v>
      </c>
      <c r="W71" s="20">
        <v>43361360</v>
      </c>
      <c r="X71" s="20"/>
      <c r="Y71" s="19"/>
      <c r="Z71" s="22">
        <v>86722720</v>
      </c>
    </row>
    <row r="72" spans="1:26" ht="13.5" hidden="1">
      <c r="A72" s="38" t="s">
        <v>104</v>
      </c>
      <c r="B72" s="18">
        <v>54624961</v>
      </c>
      <c r="C72" s="18"/>
      <c r="D72" s="19">
        <v>56220270</v>
      </c>
      <c r="E72" s="20">
        <v>56220270</v>
      </c>
      <c r="F72" s="20">
        <v>56144639</v>
      </c>
      <c r="G72" s="20">
        <v>-708694</v>
      </c>
      <c r="H72" s="20">
        <v>238958</v>
      </c>
      <c r="I72" s="20">
        <v>55674903</v>
      </c>
      <c r="J72" s="20">
        <v>677188</v>
      </c>
      <c r="K72" s="20">
        <v>1764469</v>
      </c>
      <c r="L72" s="20">
        <v>686299</v>
      </c>
      <c r="M72" s="20">
        <v>3127956</v>
      </c>
      <c r="N72" s="20"/>
      <c r="O72" s="20"/>
      <c r="P72" s="20"/>
      <c r="Q72" s="20"/>
      <c r="R72" s="20"/>
      <c r="S72" s="20"/>
      <c r="T72" s="20"/>
      <c r="U72" s="20"/>
      <c r="V72" s="20">
        <v>58802859</v>
      </c>
      <c r="W72" s="20">
        <v>28110135</v>
      </c>
      <c r="X72" s="20"/>
      <c r="Y72" s="19"/>
      <c r="Z72" s="22">
        <v>56220270</v>
      </c>
    </row>
    <row r="73" spans="1:26" ht="13.5" hidden="1">
      <c r="A73" s="38" t="s">
        <v>105</v>
      </c>
      <c r="B73" s="18">
        <v>37420439</v>
      </c>
      <c r="C73" s="18"/>
      <c r="D73" s="19">
        <v>38735810</v>
      </c>
      <c r="E73" s="20">
        <v>38735810</v>
      </c>
      <c r="F73" s="20">
        <v>41178150</v>
      </c>
      <c r="G73" s="20">
        <v>-351602</v>
      </c>
      <c r="H73" s="20">
        <v>-258845</v>
      </c>
      <c r="I73" s="20">
        <v>40567703</v>
      </c>
      <c r="J73" s="20">
        <v>55791</v>
      </c>
      <c r="K73" s="20">
        <v>-77066</v>
      </c>
      <c r="L73" s="20">
        <v>-175229</v>
      </c>
      <c r="M73" s="20">
        <v>-196504</v>
      </c>
      <c r="N73" s="20"/>
      <c r="O73" s="20"/>
      <c r="P73" s="20"/>
      <c r="Q73" s="20"/>
      <c r="R73" s="20"/>
      <c r="S73" s="20"/>
      <c r="T73" s="20"/>
      <c r="U73" s="20"/>
      <c r="V73" s="20">
        <v>40371199</v>
      </c>
      <c r="W73" s="20">
        <v>19367905</v>
      </c>
      <c r="X73" s="20"/>
      <c r="Y73" s="19"/>
      <c r="Z73" s="22">
        <v>38735810</v>
      </c>
    </row>
    <row r="74" spans="1:26" ht="13.5" hidden="1">
      <c r="A74" s="38" t="s">
        <v>106</v>
      </c>
      <c r="B74" s="18">
        <v>346937</v>
      </c>
      <c r="C74" s="18"/>
      <c r="D74" s="19">
        <v>373130</v>
      </c>
      <c r="E74" s="20">
        <v>373130</v>
      </c>
      <c r="F74" s="20">
        <v>366590</v>
      </c>
      <c r="G74" s="20">
        <v>1904</v>
      </c>
      <c r="H74" s="20">
        <v>1793</v>
      </c>
      <c r="I74" s="20">
        <v>370287</v>
      </c>
      <c r="J74" s="20">
        <v>2140</v>
      </c>
      <c r="K74" s="20">
        <v>1354</v>
      </c>
      <c r="L74" s="20">
        <v>-127</v>
      </c>
      <c r="M74" s="20">
        <v>3367</v>
      </c>
      <c r="N74" s="20"/>
      <c r="O74" s="20"/>
      <c r="P74" s="20"/>
      <c r="Q74" s="20"/>
      <c r="R74" s="20"/>
      <c r="S74" s="20"/>
      <c r="T74" s="20"/>
      <c r="U74" s="20"/>
      <c r="V74" s="20">
        <v>373654</v>
      </c>
      <c r="W74" s="20">
        <v>186565</v>
      </c>
      <c r="X74" s="20"/>
      <c r="Y74" s="19"/>
      <c r="Z74" s="22">
        <v>373130</v>
      </c>
    </row>
    <row r="75" spans="1:26" ht="13.5" hidden="1">
      <c r="A75" s="39" t="s">
        <v>107</v>
      </c>
      <c r="B75" s="27">
        <v>3643994</v>
      </c>
      <c r="C75" s="27"/>
      <c r="D75" s="28">
        <v>4304890</v>
      </c>
      <c r="E75" s="29">
        <v>4304890</v>
      </c>
      <c r="F75" s="29">
        <v>314253</v>
      </c>
      <c r="G75" s="29">
        <v>314273</v>
      </c>
      <c r="H75" s="29">
        <v>351807</v>
      </c>
      <c r="I75" s="29">
        <v>980333</v>
      </c>
      <c r="J75" s="29">
        <v>351805</v>
      </c>
      <c r="K75" s="29">
        <v>377136</v>
      </c>
      <c r="L75" s="29">
        <v>326195</v>
      </c>
      <c r="M75" s="29">
        <v>1055136</v>
      </c>
      <c r="N75" s="29"/>
      <c r="O75" s="29"/>
      <c r="P75" s="29"/>
      <c r="Q75" s="29"/>
      <c r="R75" s="29"/>
      <c r="S75" s="29"/>
      <c r="T75" s="29"/>
      <c r="U75" s="29"/>
      <c r="V75" s="29">
        <v>2035469</v>
      </c>
      <c r="W75" s="29">
        <v>2152445</v>
      </c>
      <c r="X75" s="29"/>
      <c r="Y75" s="28"/>
      <c r="Z75" s="30">
        <v>4304890</v>
      </c>
    </row>
    <row r="76" spans="1:26" ht="13.5" hidden="1">
      <c r="A76" s="41" t="s">
        <v>109</v>
      </c>
      <c r="B76" s="31">
        <v>744984230</v>
      </c>
      <c r="C76" s="31"/>
      <c r="D76" s="32">
        <v>819457008</v>
      </c>
      <c r="E76" s="33">
        <v>819457008</v>
      </c>
      <c r="F76" s="33">
        <v>58857735</v>
      </c>
      <c r="G76" s="33">
        <v>84940792</v>
      </c>
      <c r="H76" s="33">
        <v>78126593</v>
      </c>
      <c r="I76" s="33">
        <v>221925120</v>
      </c>
      <c r="J76" s="33">
        <v>74693793</v>
      </c>
      <c r="K76" s="33">
        <v>69136129</v>
      </c>
      <c r="L76" s="33">
        <v>55318657</v>
      </c>
      <c r="M76" s="33">
        <v>199148579</v>
      </c>
      <c r="N76" s="33"/>
      <c r="O76" s="33"/>
      <c r="P76" s="33"/>
      <c r="Q76" s="33"/>
      <c r="R76" s="33"/>
      <c r="S76" s="33"/>
      <c r="T76" s="33"/>
      <c r="U76" s="33"/>
      <c r="V76" s="33">
        <v>421073699</v>
      </c>
      <c r="W76" s="33">
        <v>444032102</v>
      </c>
      <c r="X76" s="33"/>
      <c r="Y76" s="32"/>
      <c r="Z76" s="34">
        <v>819457008</v>
      </c>
    </row>
    <row r="77" spans="1:26" ht="13.5" hidden="1">
      <c r="A77" s="36" t="s">
        <v>31</v>
      </c>
      <c r="B77" s="18">
        <v>156360944</v>
      </c>
      <c r="C77" s="18"/>
      <c r="D77" s="19">
        <v>150986541</v>
      </c>
      <c r="E77" s="20">
        <v>150986541</v>
      </c>
      <c r="F77" s="20">
        <v>10567291</v>
      </c>
      <c r="G77" s="20">
        <v>23603726</v>
      </c>
      <c r="H77" s="20">
        <v>22807600</v>
      </c>
      <c r="I77" s="20">
        <v>56978617</v>
      </c>
      <c r="J77" s="20">
        <v>19669571</v>
      </c>
      <c r="K77" s="20">
        <v>11898620</v>
      </c>
      <c r="L77" s="20">
        <v>17189107</v>
      </c>
      <c r="M77" s="20">
        <v>48757298</v>
      </c>
      <c r="N77" s="20"/>
      <c r="O77" s="20"/>
      <c r="P77" s="20"/>
      <c r="Q77" s="20"/>
      <c r="R77" s="20"/>
      <c r="S77" s="20"/>
      <c r="T77" s="20"/>
      <c r="U77" s="20"/>
      <c r="V77" s="20">
        <v>105735915</v>
      </c>
      <c r="W77" s="20">
        <v>108770095</v>
      </c>
      <c r="X77" s="20"/>
      <c r="Y77" s="19"/>
      <c r="Z77" s="22">
        <v>150986541</v>
      </c>
    </row>
    <row r="78" spans="1:26" ht="13.5" hidden="1">
      <c r="A78" s="37" t="s">
        <v>32</v>
      </c>
      <c r="B78" s="18">
        <v>585557490</v>
      </c>
      <c r="C78" s="18"/>
      <c r="D78" s="19">
        <v>663907279</v>
      </c>
      <c r="E78" s="20">
        <v>663907279</v>
      </c>
      <c r="F78" s="20">
        <v>48014465</v>
      </c>
      <c r="G78" s="20">
        <v>61059451</v>
      </c>
      <c r="H78" s="20">
        <v>55045427</v>
      </c>
      <c r="I78" s="20">
        <v>164119343</v>
      </c>
      <c r="J78" s="20">
        <v>55028119</v>
      </c>
      <c r="K78" s="20">
        <v>57247811</v>
      </c>
      <c r="L78" s="20">
        <v>38130148</v>
      </c>
      <c r="M78" s="20">
        <v>150406078</v>
      </c>
      <c r="N78" s="20"/>
      <c r="O78" s="20"/>
      <c r="P78" s="20"/>
      <c r="Q78" s="20"/>
      <c r="R78" s="20"/>
      <c r="S78" s="20"/>
      <c r="T78" s="20"/>
      <c r="U78" s="20"/>
      <c r="V78" s="20">
        <v>314525421</v>
      </c>
      <c r="W78" s="20">
        <v>332980413</v>
      </c>
      <c r="X78" s="20"/>
      <c r="Y78" s="19"/>
      <c r="Z78" s="22">
        <v>663907279</v>
      </c>
    </row>
    <row r="79" spans="1:26" ht="13.5" hidden="1">
      <c r="A79" s="38" t="s">
        <v>102</v>
      </c>
      <c r="B79" s="18">
        <v>416846474</v>
      </c>
      <c r="C79" s="18"/>
      <c r="D79" s="19">
        <v>470932242</v>
      </c>
      <c r="E79" s="20">
        <v>470932242</v>
      </c>
      <c r="F79" s="20">
        <v>35493638</v>
      </c>
      <c r="G79" s="20">
        <v>40249017</v>
      </c>
      <c r="H79" s="20">
        <v>35102501</v>
      </c>
      <c r="I79" s="20">
        <v>110845156</v>
      </c>
      <c r="J79" s="20">
        <v>37991537</v>
      </c>
      <c r="K79" s="20">
        <v>36921776</v>
      </c>
      <c r="L79" s="20">
        <v>36886148</v>
      </c>
      <c r="M79" s="20">
        <v>111799461</v>
      </c>
      <c r="N79" s="20"/>
      <c r="O79" s="20"/>
      <c r="P79" s="20"/>
      <c r="Q79" s="20"/>
      <c r="R79" s="20"/>
      <c r="S79" s="20"/>
      <c r="T79" s="20"/>
      <c r="U79" s="20"/>
      <c r="V79" s="20">
        <v>222644617</v>
      </c>
      <c r="W79" s="20">
        <v>238339258</v>
      </c>
      <c r="X79" s="20"/>
      <c r="Y79" s="19"/>
      <c r="Z79" s="22">
        <v>470932242</v>
      </c>
    </row>
    <row r="80" spans="1:26" ht="13.5" hidden="1">
      <c r="A80" s="38" t="s">
        <v>103</v>
      </c>
      <c r="B80" s="18">
        <v>75603720</v>
      </c>
      <c r="C80" s="18"/>
      <c r="D80" s="19">
        <v>91926083</v>
      </c>
      <c r="E80" s="20">
        <v>91926083</v>
      </c>
      <c r="F80" s="20">
        <v>6538255</v>
      </c>
      <c r="G80" s="20">
        <v>7399993</v>
      </c>
      <c r="H80" s="20">
        <v>6422535</v>
      </c>
      <c r="I80" s="20">
        <v>20360783</v>
      </c>
      <c r="J80" s="20">
        <v>7018884</v>
      </c>
      <c r="K80" s="20">
        <v>7072944</v>
      </c>
      <c r="L80" s="20">
        <v>7035139</v>
      </c>
      <c r="M80" s="20">
        <v>21126967</v>
      </c>
      <c r="N80" s="20"/>
      <c r="O80" s="20"/>
      <c r="P80" s="20"/>
      <c r="Q80" s="20"/>
      <c r="R80" s="20"/>
      <c r="S80" s="20"/>
      <c r="T80" s="20"/>
      <c r="U80" s="20"/>
      <c r="V80" s="20">
        <v>41487750</v>
      </c>
      <c r="W80" s="20">
        <v>43133942</v>
      </c>
      <c r="X80" s="20"/>
      <c r="Y80" s="19"/>
      <c r="Z80" s="22">
        <v>91926083</v>
      </c>
    </row>
    <row r="81" spans="1:26" ht="13.5" hidden="1">
      <c r="A81" s="38" t="s">
        <v>104</v>
      </c>
      <c r="B81" s="18">
        <v>47489100</v>
      </c>
      <c r="C81" s="18"/>
      <c r="D81" s="19">
        <v>59593481</v>
      </c>
      <c r="E81" s="20">
        <v>59593481</v>
      </c>
      <c r="F81" s="20">
        <v>4327600</v>
      </c>
      <c r="G81" s="20">
        <v>7179021</v>
      </c>
      <c r="H81" s="20">
        <v>6928847</v>
      </c>
      <c r="I81" s="20">
        <v>18435468</v>
      </c>
      <c r="J81" s="20">
        <v>5225686</v>
      </c>
      <c r="K81" s="20">
        <v>4408042</v>
      </c>
      <c r="L81" s="20">
        <v>450997</v>
      </c>
      <c r="M81" s="20">
        <v>10084725</v>
      </c>
      <c r="N81" s="20"/>
      <c r="O81" s="20"/>
      <c r="P81" s="20"/>
      <c r="Q81" s="20"/>
      <c r="R81" s="20"/>
      <c r="S81" s="20"/>
      <c r="T81" s="20"/>
      <c r="U81" s="20"/>
      <c r="V81" s="20">
        <v>28520193</v>
      </c>
      <c r="W81" s="20">
        <v>30179327</v>
      </c>
      <c r="X81" s="20"/>
      <c r="Y81" s="19"/>
      <c r="Z81" s="22">
        <v>59593481</v>
      </c>
    </row>
    <row r="82" spans="1:26" ht="13.5" hidden="1">
      <c r="A82" s="38" t="s">
        <v>105</v>
      </c>
      <c r="B82" s="18">
        <v>35510541</v>
      </c>
      <c r="C82" s="18"/>
      <c r="D82" s="19">
        <v>41059960</v>
      </c>
      <c r="E82" s="20">
        <v>41059960</v>
      </c>
      <c r="F82" s="20">
        <v>2990253</v>
      </c>
      <c r="G82" s="20">
        <v>5243136</v>
      </c>
      <c r="H82" s="20">
        <v>4982899</v>
      </c>
      <c r="I82" s="20">
        <v>13216288</v>
      </c>
      <c r="J82" s="20">
        <v>3787964</v>
      </c>
      <c r="K82" s="20">
        <v>3351996</v>
      </c>
      <c r="L82" s="20">
        <v>354115</v>
      </c>
      <c r="M82" s="20">
        <v>7494075</v>
      </c>
      <c r="N82" s="20"/>
      <c r="O82" s="20"/>
      <c r="P82" s="20"/>
      <c r="Q82" s="20"/>
      <c r="R82" s="20"/>
      <c r="S82" s="20"/>
      <c r="T82" s="20"/>
      <c r="U82" s="20"/>
      <c r="V82" s="20">
        <v>20710363</v>
      </c>
      <c r="W82" s="20">
        <v>21122219</v>
      </c>
      <c r="X82" s="20"/>
      <c r="Y82" s="19"/>
      <c r="Z82" s="22">
        <v>41059960</v>
      </c>
    </row>
    <row r="83" spans="1:26" ht="13.5" hidden="1">
      <c r="A83" s="38" t="s">
        <v>106</v>
      </c>
      <c r="B83" s="18">
        <v>10107655</v>
      </c>
      <c r="C83" s="18"/>
      <c r="D83" s="19">
        <v>395513</v>
      </c>
      <c r="E83" s="20">
        <v>395513</v>
      </c>
      <c r="F83" s="20">
        <v>-1335281</v>
      </c>
      <c r="G83" s="20">
        <v>988284</v>
      </c>
      <c r="H83" s="20">
        <v>1608645</v>
      </c>
      <c r="I83" s="20">
        <v>1261648</v>
      </c>
      <c r="J83" s="20">
        <v>1004048</v>
      </c>
      <c r="K83" s="20">
        <v>5493053</v>
      </c>
      <c r="L83" s="20">
        <v>-6596251</v>
      </c>
      <c r="M83" s="20">
        <v>-99150</v>
      </c>
      <c r="N83" s="20"/>
      <c r="O83" s="20"/>
      <c r="P83" s="20"/>
      <c r="Q83" s="20"/>
      <c r="R83" s="20"/>
      <c r="S83" s="20"/>
      <c r="T83" s="20"/>
      <c r="U83" s="20"/>
      <c r="V83" s="20">
        <v>1162498</v>
      </c>
      <c r="W83" s="20">
        <v>205667</v>
      </c>
      <c r="X83" s="20"/>
      <c r="Y83" s="19"/>
      <c r="Z83" s="22">
        <v>395513</v>
      </c>
    </row>
    <row r="84" spans="1:26" ht="13.5" hidden="1">
      <c r="A84" s="39" t="s">
        <v>107</v>
      </c>
      <c r="B84" s="27">
        <v>3065796</v>
      </c>
      <c r="C84" s="27"/>
      <c r="D84" s="28">
        <v>4563188</v>
      </c>
      <c r="E84" s="29">
        <v>4563188</v>
      </c>
      <c r="F84" s="29">
        <v>275979</v>
      </c>
      <c r="G84" s="29">
        <v>277615</v>
      </c>
      <c r="H84" s="29">
        <v>273566</v>
      </c>
      <c r="I84" s="29">
        <v>827160</v>
      </c>
      <c r="J84" s="29">
        <v>-3897</v>
      </c>
      <c r="K84" s="29">
        <v>-10302</v>
      </c>
      <c r="L84" s="29">
        <v>-598</v>
      </c>
      <c r="M84" s="29">
        <v>-14797</v>
      </c>
      <c r="N84" s="29"/>
      <c r="O84" s="29"/>
      <c r="P84" s="29"/>
      <c r="Q84" s="29"/>
      <c r="R84" s="29"/>
      <c r="S84" s="29"/>
      <c r="T84" s="29"/>
      <c r="U84" s="29"/>
      <c r="V84" s="29">
        <v>812363</v>
      </c>
      <c r="W84" s="29">
        <v>2281594</v>
      </c>
      <c r="X84" s="29"/>
      <c r="Y84" s="28"/>
      <c r="Z84" s="30">
        <v>4563188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410973552</v>
      </c>
      <c r="C5" s="18">
        <v>0</v>
      </c>
      <c r="D5" s="58">
        <v>469468333</v>
      </c>
      <c r="E5" s="59">
        <v>469468332</v>
      </c>
      <c r="F5" s="59">
        <v>39073176</v>
      </c>
      <c r="G5" s="59">
        <v>38026295</v>
      </c>
      <c r="H5" s="59">
        <v>39059671</v>
      </c>
      <c r="I5" s="59">
        <v>116159142</v>
      </c>
      <c r="J5" s="59">
        <v>39270275</v>
      </c>
      <c r="K5" s="59">
        <v>39050761</v>
      </c>
      <c r="L5" s="59">
        <v>39606439</v>
      </c>
      <c r="M5" s="59">
        <v>117927475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234086617</v>
      </c>
      <c r="W5" s="59">
        <v>234734166</v>
      </c>
      <c r="X5" s="59">
        <v>-647549</v>
      </c>
      <c r="Y5" s="60">
        <v>-0.28</v>
      </c>
      <c r="Z5" s="61">
        <v>469468332</v>
      </c>
    </row>
    <row r="6" spans="1:26" ht="13.5">
      <c r="A6" s="57" t="s">
        <v>32</v>
      </c>
      <c r="B6" s="18">
        <v>2591388035</v>
      </c>
      <c r="C6" s="18">
        <v>0</v>
      </c>
      <c r="D6" s="58">
        <v>3062771611</v>
      </c>
      <c r="E6" s="59">
        <v>3062771614</v>
      </c>
      <c r="F6" s="59">
        <v>289340849</v>
      </c>
      <c r="G6" s="59">
        <v>315963193</v>
      </c>
      <c r="H6" s="59">
        <v>294115358</v>
      </c>
      <c r="I6" s="59">
        <v>899419400</v>
      </c>
      <c r="J6" s="59">
        <v>224419458</v>
      </c>
      <c r="K6" s="59">
        <v>258703741</v>
      </c>
      <c r="L6" s="59">
        <v>238722859</v>
      </c>
      <c r="M6" s="59">
        <v>721846058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1621265458</v>
      </c>
      <c r="W6" s="59">
        <v>1531385807</v>
      </c>
      <c r="X6" s="59">
        <v>89879651</v>
      </c>
      <c r="Y6" s="60">
        <v>5.87</v>
      </c>
      <c r="Z6" s="61">
        <v>3062771614</v>
      </c>
    </row>
    <row r="7" spans="1:26" ht="13.5">
      <c r="A7" s="57" t="s">
        <v>33</v>
      </c>
      <c r="B7" s="18">
        <v>10583616</v>
      </c>
      <c r="C7" s="18">
        <v>0</v>
      </c>
      <c r="D7" s="58">
        <v>8569222</v>
      </c>
      <c r="E7" s="59">
        <v>8569222</v>
      </c>
      <c r="F7" s="59">
        <v>0</v>
      </c>
      <c r="G7" s="59">
        <v>865607</v>
      </c>
      <c r="H7" s="59">
        <v>627072</v>
      </c>
      <c r="I7" s="59">
        <v>1492679</v>
      </c>
      <c r="J7" s="59">
        <v>427068</v>
      </c>
      <c r="K7" s="59">
        <v>500326</v>
      </c>
      <c r="L7" s="59">
        <v>507964</v>
      </c>
      <c r="M7" s="59">
        <v>1435358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2928037</v>
      </c>
      <c r="W7" s="59">
        <v>4284611</v>
      </c>
      <c r="X7" s="59">
        <v>-1356574</v>
      </c>
      <c r="Y7" s="60">
        <v>-31.66</v>
      </c>
      <c r="Z7" s="61">
        <v>8569222</v>
      </c>
    </row>
    <row r="8" spans="1:26" ht="13.5">
      <c r="A8" s="57" t="s">
        <v>34</v>
      </c>
      <c r="B8" s="18">
        <v>650260665</v>
      </c>
      <c r="C8" s="18">
        <v>0</v>
      </c>
      <c r="D8" s="58">
        <v>685819286</v>
      </c>
      <c r="E8" s="59">
        <v>685819286</v>
      </c>
      <c r="F8" s="59">
        <v>240464000</v>
      </c>
      <c r="G8" s="59">
        <v>3793376</v>
      </c>
      <c r="H8" s="59">
        <v>3863623</v>
      </c>
      <c r="I8" s="59">
        <v>248120999</v>
      </c>
      <c r="J8" s="59">
        <v>7124879</v>
      </c>
      <c r="K8" s="59">
        <v>202747318</v>
      </c>
      <c r="L8" s="59">
        <v>9148671</v>
      </c>
      <c r="M8" s="59">
        <v>219020868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467141867</v>
      </c>
      <c r="W8" s="59">
        <v>342909643</v>
      </c>
      <c r="X8" s="59">
        <v>124232224</v>
      </c>
      <c r="Y8" s="60">
        <v>36.23</v>
      </c>
      <c r="Z8" s="61">
        <v>685819286</v>
      </c>
    </row>
    <row r="9" spans="1:26" ht="13.5">
      <c r="A9" s="57" t="s">
        <v>35</v>
      </c>
      <c r="B9" s="18">
        <v>178291548</v>
      </c>
      <c r="C9" s="18">
        <v>0</v>
      </c>
      <c r="D9" s="58">
        <v>114765423</v>
      </c>
      <c r="E9" s="59">
        <v>114765422</v>
      </c>
      <c r="F9" s="59">
        <v>805272</v>
      </c>
      <c r="G9" s="59">
        <v>18373531</v>
      </c>
      <c r="H9" s="59">
        <v>-4628993</v>
      </c>
      <c r="I9" s="59">
        <v>14549810</v>
      </c>
      <c r="J9" s="59">
        <v>7239952</v>
      </c>
      <c r="K9" s="59">
        <v>7898240</v>
      </c>
      <c r="L9" s="59">
        <v>5654721</v>
      </c>
      <c r="M9" s="59">
        <v>20792913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35342723</v>
      </c>
      <c r="W9" s="59">
        <v>57382711</v>
      </c>
      <c r="X9" s="59">
        <v>-22039988</v>
      </c>
      <c r="Y9" s="60">
        <v>-38.41</v>
      </c>
      <c r="Z9" s="61">
        <v>114765422</v>
      </c>
    </row>
    <row r="10" spans="1:26" ht="25.5">
      <c r="A10" s="62" t="s">
        <v>94</v>
      </c>
      <c r="B10" s="63">
        <f>SUM(B5:B9)</f>
        <v>3841497416</v>
      </c>
      <c r="C10" s="63">
        <f>SUM(C5:C9)</f>
        <v>0</v>
      </c>
      <c r="D10" s="64">
        <f aca="true" t="shared" si="0" ref="D10:Z10">SUM(D5:D9)</f>
        <v>4341393875</v>
      </c>
      <c r="E10" s="65">
        <f t="shared" si="0"/>
        <v>4341393876</v>
      </c>
      <c r="F10" s="65">
        <f t="shared" si="0"/>
        <v>569683297</v>
      </c>
      <c r="G10" s="65">
        <f t="shared" si="0"/>
        <v>377022002</v>
      </c>
      <c r="H10" s="65">
        <f t="shared" si="0"/>
        <v>333036731</v>
      </c>
      <c r="I10" s="65">
        <f t="shared" si="0"/>
        <v>1279742030</v>
      </c>
      <c r="J10" s="65">
        <f t="shared" si="0"/>
        <v>278481632</v>
      </c>
      <c r="K10" s="65">
        <f t="shared" si="0"/>
        <v>508900386</v>
      </c>
      <c r="L10" s="65">
        <f t="shared" si="0"/>
        <v>293640654</v>
      </c>
      <c r="M10" s="65">
        <f t="shared" si="0"/>
        <v>1081022672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2360764702</v>
      </c>
      <c r="W10" s="65">
        <f t="shared" si="0"/>
        <v>2170696938</v>
      </c>
      <c r="X10" s="65">
        <f t="shared" si="0"/>
        <v>190067764</v>
      </c>
      <c r="Y10" s="66">
        <f>+IF(W10&lt;&gt;0,(X10/W10)*100,0)</f>
        <v>8.756070949965103</v>
      </c>
      <c r="Z10" s="67">
        <f t="shared" si="0"/>
        <v>4341393876</v>
      </c>
    </row>
    <row r="11" spans="1:26" ht="13.5">
      <c r="A11" s="57" t="s">
        <v>36</v>
      </c>
      <c r="B11" s="18">
        <v>754322662</v>
      </c>
      <c r="C11" s="18">
        <v>0</v>
      </c>
      <c r="D11" s="58">
        <v>827885986</v>
      </c>
      <c r="E11" s="59">
        <v>827885986</v>
      </c>
      <c r="F11" s="59">
        <v>69379669</v>
      </c>
      <c r="G11" s="59">
        <v>69270975</v>
      </c>
      <c r="H11" s="59">
        <v>70724378</v>
      </c>
      <c r="I11" s="59">
        <v>209375022</v>
      </c>
      <c r="J11" s="59">
        <v>70270599</v>
      </c>
      <c r="K11" s="59">
        <v>68157935</v>
      </c>
      <c r="L11" s="59">
        <v>67325969</v>
      </c>
      <c r="M11" s="59">
        <v>205754503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415129525</v>
      </c>
      <c r="W11" s="59">
        <v>413942993</v>
      </c>
      <c r="X11" s="59">
        <v>1186532</v>
      </c>
      <c r="Y11" s="60">
        <v>0.29</v>
      </c>
      <c r="Z11" s="61">
        <v>827885986</v>
      </c>
    </row>
    <row r="12" spans="1:26" ht="13.5">
      <c r="A12" s="57" t="s">
        <v>37</v>
      </c>
      <c r="B12" s="18">
        <v>26661222</v>
      </c>
      <c r="C12" s="18">
        <v>0</v>
      </c>
      <c r="D12" s="58">
        <v>41851729</v>
      </c>
      <c r="E12" s="59">
        <v>41851724</v>
      </c>
      <c r="F12" s="59">
        <v>2222103</v>
      </c>
      <c r="G12" s="59">
        <v>2221696</v>
      </c>
      <c r="H12" s="59">
        <v>2257674</v>
      </c>
      <c r="I12" s="59">
        <v>6701473</v>
      </c>
      <c r="J12" s="59">
        <v>2221875</v>
      </c>
      <c r="K12" s="59">
        <v>2221696</v>
      </c>
      <c r="L12" s="59">
        <v>2221696</v>
      </c>
      <c r="M12" s="59">
        <v>6665267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13366740</v>
      </c>
      <c r="W12" s="59">
        <v>20925862</v>
      </c>
      <c r="X12" s="59">
        <v>-7559122</v>
      </c>
      <c r="Y12" s="60">
        <v>-36.12</v>
      </c>
      <c r="Z12" s="61">
        <v>41851724</v>
      </c>
    </row>
    <row r="13" spans="1:26" ht="13.5">
      <c r="A13" s="57" t="s">
        <v>95</v>
      </c>
      <c r="B13" s="18">
        <v>513855529</v>
      </c>
      <c r="C13" s="18">
        <v>0</v>
      </c>
      <c r="D13" s="58">
        <v>206187810</v>
      </c>
      <c r="E13" s="59">
        <v>206187810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21445101</v>
      </c>
      <c r="M13" s="59">
        <v>21445101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21445101</v>
      </c>
      <c r="W13" s="59">
        <v>103093905</v>
      </c>
      <c r="X13" s="59">
        <v>-81648804</v>
      </c>
      <c r="Y13" s="60">
        <v>-79.2</v>
      </c>
      <c r="Z13" s="61">
        <v>206187810</v>
      </c>
    </row>
    <row r="14" spans="1:26" ht="13.5">
      <c r="A14" s="57" t="s">
        <v>38</v>
      </c>
      <c r="B14" s="18">
        <v>13191180</v>
      </c>
      <c r="C14" s="18">
        <v>0</v>
      </c>
      <c r="D14" s="58">
        <v>11342570</v>
      </c>
      <c r="E14" s="59">
        <v>11342570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5671285</v>
      </c>
      <c r="X14" s="59">
        <v>-5671285</v>
      </c>
      <c r="Y14" s="60">
        <v>-100</v>
      </c>
      <c r="Z14" s="61">
        <v>11342570</v>
      </c>
    </row>
    <row r="15" spans="1:26" ht="13.5">
      <c r="A15" s="57" t="s">
        <v>39</v>
      </c>
      <c r="B15" s="18">
        <v>1836587241</v>
      </c>
      <c r="C15" s="18">
        <v>0</v>
      </c>
      <c r="D15" s="58">
        <v>1888144300</v>
      </c>
      <c r="E15" s="59">
        <v>1892144300</v>
      </c>
      <c r="F15" s="59">
        <v>41419302</v>
      </c>
      <c r="G15" s="59">
        <v>222944286</v>
      </c>
      <c r="H15" s="59">
        <v>207783881</v>
      </c>
      <c r="I15" s="59">
        <v>472147469</v>
      </c>
      <c r="J15" s="59">
        <v>153351069</v>
      </c>
      <c r="K15" s="59">
        <v>147012610</v>
      </c>
      <c r="L15" s="59">
        <v>108009558</v>
      </c>
      <c r="M15" s="59">
        <v>408373237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880520706</v>
      </c>
      <c r="W15" s="59">
        <v>946072150</v>
      </c>
      <c r="X15" s="59">
        <v>-65551444</v>
      </c>
      <c r="Y15" s="60">
        <v>-6.93</v>
      </c>
      <c r="Z15" s="61">
        <v>1892144300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1204553632</v>
      </c>
      <c r="C17" s="18">
        <v>0</v>
      </c>
      <c r="D17" s="58">
        <v>1221010344</v>
      </c>
      <c r="E17" s="59">
        <v>1374614140</v>
      </c>
      <c r="F17" s="59">
        <v>36206510</v>
      </c>
      <c r="G17" s="59">
        <v>60660302</v>
      </c>
      <c r="H17" s="59">
        <v>75383910</v>
      </c>
      <c r="I17" s="59">
        <v>172250722</v>
      </c>
      <c r="J17" s="59">
        <v>55494151</v>
      </c>
      <c r="K17" s="59">
        <v>71847966</v>
      </c>
      <c r="L17" s="59">
        <v>55903145</v>
      </c>
      <c r="M17" s="59">
        <v>183245262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355495984</v>
      </c>
      <c r="W17" s="59">
        <v>687307070</v>
      </c>
      <c r="X17" s="59">
        <v>-331811086</v>
      </c>
      <c r="Y17" s="60">
        <v>-48.28</v>
      </c>
      <c r="Z17" s="61">
        <v>1374614140</v>
      </c>
    </row>
    <row r="18" spans="1:26" ht="13.5">
      <c r="A18" s="69" t="s">
        <v>42</v>
      </c>
      <c r="B18" s="70">
        <f>SUM(B11:B17)</f>
        <v>4349171466</v>
      </c>
      <c r="C18" s="70">
        <f>SUM(C11:C17)</f>
        <v>0</v>
      </c>
      <c r="D18" s="71">
        <f aca="true" t="shared" si="1" ref="D18:Z18">SUM(D11:D17)</f>
        <v>4196422739</v>
      </c>
      <c r="E18" s="72">
        <f t="shared" si="1"/>
        <v>4354026530</v>
      </c>
      <c r="F18" s="72">
        <f t="shared" si="1"/>
        <v>149227584</v>
      </c>
      <c r="G18" s="72">
        <f t="shared" si="1"/>
        <v>355097259</v>
      </c>
      <c r="H18" s="72">
        <f t="shared" si="1"/>
        <v>356149843</v>
      </c>
      <c r="I18" s="72">
        <f t="shared" si="1"/>
        <v>860474686</v>
      </c>
      <c r="J18" s="72">
        <f t="shared" si="1"/>
        <v>281337694</v>
      </c>
      <c r="K18" s="72">
        <f t="shared" si="1"/>
        <v>289240207</v>
      </c>
      <c r="L18" s="72">
        <f t="shared" si="1"/>
        <v>254905469</v>
      </c>
      <c r="M18" s="72">
        <f t="shared" si="1"/>
        <v>825483370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1685958056</v>
      </c>
      <c r="W18" s="72">
        <f t="shared" si="1"/>
        <v>2177013265</v>
      </c>
      <c r="X18" s="72">
        <f t="shared" si="1"/>
        <v>-491055209</v>
      </c>
      <c r="Y18" s="66">
        <f>+IF(W18&lt;&gt;0,(X18/W18)*100,0)</f>
        <v>-22.556371929134755</v>
      </c>
      <c r="Z18" s="73">
        <f t="shared" si="1"/>
        <v>4354026530</v>
      </c>
    </row>
    <row r="19" spans="1:26" ht="13.5">
      <c r="A19" s="69" t="s">
        <v>43</v>
      </c>
      <c r="B19" s="74">
        <f>+B10-B18</f>
        <v>-507674050</v>
      </c>
      <c r="C19" s="74">
        <f>+C10-C18</f>
        <v>0</v>
      </c>
      <c r="D19" s="75">
        <f aca="true" t="shared" si="2" ref="D19:Z19">+D10-D18</f>
        <v>144971136</v>
      </c>
      <c r="E19" s="76">
        <f t="shared" si="2"/>
        <v>-12632654</v>
      </c>
      <c r="F19" s="76">
        <f t="shared" si="2"/>
        <v>420455713</v>
      </c>
      <c r="G19" s="76">
        <f t="shared" si="2"/>
        <v>21924743</v>
      </c>
      <c r="H19" s="76">
        <f t="shared" si="2"/>
        <v>-23113112</v>
      </c>
      <c r="I19" s="76">
        <f t="shared" si="2"/>
        <v>419267344</v>
      </c>
      <c r="J19" s="76">
        <f t="shared" si="2"/>
        <v>-2856062</v>
      </c>
      <c r="K19" s="76">
        <f t="shared" si="2"/>
        <v>219660179</v>
      </c>
      <c r="L19" s="76">
        <f t="shared" si="2"/>
        <v>38735185</v>
      </c>
      <c r="M19" s="76">
        <f t="shared" si="2"/>
        <v>255539302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674806646</v>
      </c>
      <c r="W19" s="76">
        <f>IF(E10=E18,0,W10-W18)</f>
        <v>-6316327</v>
      </c>
      <c r="X19" s="76">
        <f t="shared" si="2"/>
        <v>681122973</v>
      </c>
      <c r="Y19" s="77">
        <f>+IF(W19&lt;&gt;0,(X19/W19)*100,0)</f>
        <v>-10783.52930429346</v>
      </c>
      <c r="Z19" s="78">
        <f t="shared" si="2"/>
        <v>-12632654</v>
      </c>
    </row>
    <row r="20" spans="1:26" ht="13.5">
      <c r="A20" s="57" t="s">
        <v>44</v>
      </c>
      <c r="B20" s="18">
        <v>192185185</v>
      </c>
      <c r="C20" s="18">
        <v>0</v>
      </c>
      <c r="D20" s="58">
        <v>181132652</v>
      </c>
      <c r="E20" s="59">
        <v>181132652</v>
      </c>
      <c r="F20" s="59">
        <v>0</v>
      </c>
      <c r="G20" s="59">
        <v>2227835</v>
      </c>
      <c r="H20" s="59">
        <v>19593445</v>
      </c>
      <c r="I20" s="59">
        <v>21821280</v>
      </c>
      <c r="J20" s="59">
        <v>24900150</v>
      </c>
      <c r="K20" s="59">
        <v>11043235</v>
      </c>
      <c r="L20" s="59">
        <v>46429667</v>
      </c>
      <c r="M20" s="59">
        <v>82373052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104194332</v>
      </c>
      <c r="W20" s="59">
        <v>90566326</v>
      </c>
      <c r="X20" s="59">
        <v>13628006</v>
      </c>
      <c r="Y20" s="60">
        <v>15.05</v>
      </c>
      <c r="Z20" s="61">
        <v>181132652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-315488865</v>
      </c>
      <c r="C22" s="85">
        <f>SUM(C19:C21)</f>
        <v>0</v>
      </c>
      <c r="D22" s="86">
        <f aca="true" t="shared" si="3" ref="D22:Z22">SUM(D19:D21)</f>
        <v>326103788</v>
      </c>
      <c r="E22" s="87">
        <f t="shared" si="3"/>
        <v>168499998</v>
      </c>
      <c r="F22" s="87">
        <f t="shared" si="3"/>
        <v>420455713</v>
      </c>
      <c r="G22" s="87">
        <f t="shared" si="3"/>
        <v>24152578</v>
      </c>
      <c r="H22" s="87">
        <f t="shared" si="3"/>
        <v>-3519667</v>
      </c>
      <c r="I22" s="87">
        <f t="shared" si="3"/>
        <v>441088624</v>
      </c>
      <c r="J22" s="87">
        <f t="shared" si="3"/>
        <v>22044088</v>
      </c>
      <c r="K22" s="87">
        <f t="shared" si="3"/>
        <v>230703414</v>
      </c>
      <c r="L22" s="87">
        <f t="shared" si="3"/>
        <v>85164852</v>
      </c>
      <c r="M22" s="87">
        <f t="shared" si="3"/>
        <v>337912354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779000978</v>
      </c>
      <c r="W22" s="87">
        <f t="shared" si="3"/>
        <v>84249999</v>
      </c>
      <c r="X22" s="87">
        <f t="shared" si="3"/>
        <v>694750979</v>
      </c>
      <c r="Y22" s="88">
        <f>+IF(W22&lt;&gt;0,(X22/W22)*100,0)</f>
        <v>824.6302519243948</v>
      </c>
      <c r="Z22" s="89">
        <f t="shared" si="3"/>
        <v>168499998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-315488865</v>
      </c>
      <c r="C24" s="74">
        <f>SUM(C22:C23)</f>
        <v>0</v>
      </c>
      <c r="D24" s="75">
        <f aca="true" t="shared" si="4" ref="D24:Z24">SUM(D22:D23)</f>
        <v>326103788</v>
      </c>
      <c r="E24" s="76">
        <f t="shared" si="4"/>
        <v>168499998</v>
      </c>
      <c r="F24" s="76">
        <f t="shared" si="4"/>
        <v>420455713</v>
      </c>
      <c r="G24" s="76">
        <f t="shared" si="4"/>
        <v>24152578</v>
      </c>
      <c r="H24" s="76">
        <f t="shared" si="4"/>
        <v>-3519667</v>
      </c>
      <c r="I24" s="76">
        <f t="shared" si="4"/>
        <v>441088624</v>
      </c>
      <c r="J24" s="76">
        <f t="shared" si="4"/>
        <v>22044088</v>
      </c>
      <c r="K24" s="76">
        <f t="shared" si="4"/>
        <v>230703414</v>
      </c>
      <c r="L24" s="76">
        <f t="shared" si="4"/>
        <v>85164852</v>
      </c>
      <c r="M24" s="76">
        <f t="shared" si="4"/>
        <v>337912354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779000978</v>
      </c>
      <c r="W24" s="76">
        <f t="shared" si="4"/>
        <v>84249999</v>
      </c>
      <c r="X24" s="76">
        <f t="shared" si="4"/>
        <v>694750979</v>
      </c>
      <c r="Y24" s="77">
        <f>+IF(W24&lt;&gt;0,(X24/W24)*100,0)</f>
        <v>824.6302519243948</v>
      </c>
      <c r="Z24" s="78">
        <f t="shared" si="4"/>
        <v>168499998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246664966</v>
      </c>
      <c r="C27" s="21">
        <v>0</v>
      </c>
      <c r="D27" s="98">
        <v>326103788</v>
      </c>
      <c r="E27" s="99">
        <v>335203789</v>
      </c>
      <c r="F27" s="99">
        <v>2256362</v>
      </c>
      <c r="G27" s="99">
        <v>22158534</v>
      </c>
      <c r="H27" s="99">
        <v>22530284</v>
      </c>
      <c r="I27" s="99">
        <v>46945180</v>
      </c>
      <c r="J27" s="99">
        <v>11451386</v>
      </c>
      <c r="K27" s="99">
        <v>16653680</v>
      </c>
      <c r="L27" s="99">
        <v>16069801</v>
      </c>
      <c r="M27" s="99">
        <v>44174867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91120047</v>
      </c>
      <c r="W27" s="99">
        <v>167601895</v>
      </c>
      <c r="X27" s="99">
        <v>-76481848</v>
      </c>
      <c r="Y27" s="100">
        <v>-45.63</v>
      </c>
      <c r="Z27" s="101">
        <v>335203789</v>
      </c>
    </row>
    <row r="28" spans="1:26" ht="13.5">
      <c r="A28" s="102" t="s">
        <v>44</v>
      </c>
      <c r="B28" s="18">
        <v>201664066</v>
      </c>
      <c r="C28" s="18">
        <v>0</v>
      </c>
      <c r="D28" s="58">
        <v>181132652</v>
      </c>
      <c r="E28" s="59">
        <v>242603789</v>
      </c>
      <c r="F28" s="59">
        <v>1830505</v>
      </c>
      <c r="G28" s="59">
        <v>16506678</v>
      </c>
      <c r="H28" s="59">
        <v>21733454</v>
      </c>
      <c r="I28" s="59">
        <v>40070637</v>
      </c>
      <c r="J28" s="59">
        <v>9889119</v>
      </c>
      <c r="K28" s="59">
        <v>14928464</v>
      </c>
      <c r="L28" s="59">
        <v>15716612</v>
      </c>
      <c r="M28" s="59">
        <v>40534195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80604832</v>
      </c>
      <c r="W28" s="59">
        <v>121301895</v>
      </c>
      <c r="X28" s="59">
        <v>-40697063</v>
      </c>
      <c r="Y28" s="60">
        <v>-33.55</v>
      </c>
      <c r="Z28" s="61">
        <v>242603789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45000901</v>
      </c>
      <c r="C31" s="18">
        <v>0</v>
      </c>
      <c r="D31" s="58">
        <v>144971136</v>
      </c>
      <c r="E31" s="59">
        <v>92600000</v>
      </c>
      <c r="F31" s="59">
        <v>425857</v>
      </c>
      <c r="G31" s="59">
        <v>5651855</v>
      </c>
      <c r="H31" s="59">
        <v>796830</v>
      </c>
      <c r="I31" s="59">
        <v>6874542</v>
      </c>
      <c r="J31" s="59">
        <v>1562267</v>
      </c>
      <c r="K31" s="59">
        <v>1725216</v>
      </c>
      <c r="L31" s="59">
        <v>353189</v>
      </c>
      <c r="M31" s="59">
        <v>3640672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10515214</v>
      </c>
      <c r="W31" s="59">
        <v>46300000</v>
      </c>
      <c r="X31" s="59">
        <v>-35784786</v>
      </c>
      <c r="Y31" s="60">
        <v>-77.29</v>
      </c>
      <c r="Z31" s="61">
        <v>92600000</v>
      </c>
    </row>
    <row r="32" spans="1:26" ht="13.5">
      <c r="A32" s="69" t="s">
        <v>50</v>
      </c>
      <c r="B32" s="21">
        <f>SUM(B28:B31)</f>
        <v>246664967</v>
      </c>
      <c r="C32" s="21">
        <f>SUM(C28:C31)</f>
        <v>0</v>
      </c>
      <c r="D32" s="98">
        <f aca="true" t="shared" si="5" ref="D32:Z32">SUM(D28:D31)</f>
        <v>326103788</v>
      </c>
      <c r="E32" s="99">
        <f t="shared" si="5"/>
        <v>335203789</v>
      </c>
      <c r="F32" s="99">
        <f t="shared" si="5"/>
        <v>2256362</v>
      </c>
      <c r="G32" s="99">
        <f t="shared" si="5"/>
        <v>22158533</v>
      </c>
      <c r="H32" s="99">
        <f t="shared" si="5"/>
        <v>22530284</v>
      </c>
      <c r="I32" s="99">
        <f t="shared" si="5"/>
        <v>46945179</v>
      </c>
      <c r="J32" s="99">
        <f t="shared" si="5"/>
        <v>11451386</v>
      </c>
      <c r="K32" s="99">
        <f t="shared" si="5"/>
        <v>16653680</v>
      </c>
      <c r="L32" s="99">
        <f t="shared" si="5"/>
        <v>16069801</v>
      </c>
      <c r="M32" s="99">
        <f t="shared" si="5"/>
        <v>44174867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91120046</v>
      </c>
      <c r="W32" s="99">
        <f t="shared" si="5"/>
        <v>167601895</v>
      </c>
      <c r="X32" s="99">
        <f t="shared" si="5"/>
        <v>-76481849</v>
      </c>
      <c r="Y32" s="100">
        <f>+IF(W32&lt;&gt;0,(X32/W32)*100,0)</f>
        <v>-45.63304549748677</v>
      </c>
      <c r="Z32" s="101">
        <f t="shared" si="5"/>
        <v>335203789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686501414</v>
      </c>
      <c r="C35" s="18">
        <v>0</v>
      </c>
      <c r="D35" s="58">
        <v>2146731501</v>
      </c>
      <c r="E35" s="59">
        <v>2146731501</v>
      </c>
      <c r="F35" s="59">
        <v>864971633</v>
      </c>
      <c r="G35" s="59">
        <v>865261884</v>
      </c>
      <c r="H35" s="59">
        <v>853399568</v>
      </c>
      <c r="I35" s="59">
        <v>853399568</v>
      </c>
      <c r="J35" s="59">
        <v>834910952</v>
      </c>
      <c r="K35" s="59">
        <v>1202717836</v>
      </c>
      <c r="L35" s="59">
        <v>929448231</v>
      </c>
      <c r="M35" s="59">
        <v>929448231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929448231</v>
      </c>
      <c r="W35" s="59">
        <v>1073365751</v>
      </c>
      <c r="X35" s="59">
        <v>-143917520</v>
      </c>
      <c r="Y35" s="60">
        <v>-13.41</v>
      </c>
      <c r="Z35" s="61">
        <v>2146731501</v>
      </c>
    </row>
    <row r="36" spans="1:26" ht="13.5">
      <c r="A36" s="57" t="s">
        <v>53</v>
      </c>
      <c r="B36" s="18">
        <v>11588890426</v>
      </c>
      <c r="C36" s="18">
        <v>0</v>
      </c>
      <c r="D36" s="58">
        <v>10550501089</v>
      </c>
      <c r="E36" s="59">
        <v>10559601089</v>
      </c>
      <c r="F36" s="59">
        <v>10597932669</v>
      </c>
      <c r="G36" s="59">
        <v>11587320885</v>
      </c>
      <c r="H36" s="59">
        <v>11507371723</v>
      </c>
      <c r="I36" s="59">
        <v>11507371723</v>
      </c>
      <c r="J36" s="59">
        <v>11595318118</v>
      </c>
      <c r="K36" s="59">
        <v>11728901760</v>
      </c>
      <c r="L36" s="59">
        <v>11658565371</v>
      </c>
      <c r="M36" s="59">
        <v>11658565371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11658565371</v>
      </c>
      <c r="W36" s="59">
        <v>5279800545</v>
      </c>
      <c r="X36" s="59">
        <v>6378764826</v>
      </c>
      <c r="Y36" s="60">
        <v>120.81</v>
      </c>
      <c r="Z36" s="61">
        <v>10559601089</v>
      </c>
    </row>
    <row r="37" spans="1:26" ht="13.5">
      <c r="A37" s="57" t="s">
        <v>54</v>
      </c>
      <c r="B37" s="18">
        <v>738531709</v>
      </c>
      <c r="C37" s="18">
        <v>0</v>
      </c>
      <c r="D37" s="58">
        <v>556277771</v>
      </c>
      <c r="E37" s="59">
        <v>556277771</v>
      </c>
      <c r="F37" s="59">
        <v>521319824</v>
      </c>
      <c r="G37" s="59">
        <v>773151217</v>
      </c>
      <c r="H37" s="59">
        <v>1015856871</v>
      </c>
      <c r="I37" s="59">
        <v>1015856871</v>
      </c>
      <c r="J37" s="59">
        <v>599189017</v>
      </c>
      <c r="K37" s="59">
        <v>578104918</v>
      </c>
      <c r="L37" s="59">
        <v>550634689</v>
      </c>
      <c r="M37" s="59">
        <v>550634689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550634689</v>
      </c>
      <c r="W37" s="59">
        <v>278138886</v>
      </c>
      <c r="X37" s="59">
        <v>272495803</v>
      </c>
      <c r="Y37" s="60">
        <v>97.97</v>
      </c>
      <c r="Z37" s="61">
        <v>556277771</v>
      </c>
    </row>
    <row r="38" spans="1:26" ht="13.5">
      <c r="A38" s="57" t="s">
        <v>55</v>
      </c>
      <c r="B38" s="18">
        <v>347259111</v>
      </c>
      <c r="C38" s="18">
        <v>0</v>
      </c>
      <c r="D38" s="58">
        <v>395906828</v>
      </c>
      <c r="E38" s="59">
        <v>395906828</v>
      </c>
      <c r="F38" s="59">
        <v>347259111</v>
      </c>
      <c r="G38" s="59">
        <v>347259111</v>
      </c>
      <c r="H38" s="59">
        <v>347259111</v>
      </c>
      <c r="I38" s="59">
        <v>347259111</v>
      </c>
      <c r="J38" s="59">
        <v>347259111</v>
      </c>
      <c r="K38" s="59">
        <v>346739818</v>
      </c>
      <c r="L38" s="59">
        <v>346739818</v>
      </c>
      <c r="M38" s="59">
        <v>346739818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346739818</v>
      </c>
      <c r="W38" s="59">
        <v>197953414</v>
      </c>
      <c r="X38" s="59">
        <v>148786404</v>
      </c>
      <c r="Y38" s="60">
        <v>75.16</v>
      </c>
      <c r="Z38" s="61">
        <v>395906828</v>
      </c>
    </row>
    <row r="39" spans="1:26" ht="13.5">
      <c r="A39" s="57" t="s">
        <v>56</v>
      </c>
      <c r="B39" s="18">
        <v>11189601020</v>
      </c>
      <c r="C39" s="18">
        <v>0</v>
      </c>
      <c r="D39" s="58">
        <v>11745047991</v>
      </c>
      <c r="E39" s="59">
        <v>11754147991</v>
      </c>
      <c r="F39" s="59">
        <v>10594325367</v>
      </c>
      <c r="G39" s="59">
        <v>11332172441</v>
      </c>
      <c r="H39" s="59">
        <v>10997655309</v>
      </c>
      <c r="I39" s="59">
        <v>10997655309</v>
      </c>
      <c r="J39" s="59">
        <v>11483780942</v>
      </c>
      <c r="K39" s="59">
        <v>12006774860</v>
      </c>
      <c r="L39" s="59">
        <v>11690639095</v>
      </c>
      <c r="M39" s="59">
        <v>11690639095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11690639095</v>
      </c>
      <c r="W39" s="59">
        <v>5877073996</v>
      </c>
      <c r="X39" s="59">
        <v>5813565099</v>
      </c>
      <c r="Y39" s="60">
        <v>98.92</v>
      </c>
      <c r="Z39" s="61">
        <v>11754147991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273324578</v>
      </c>
      <c r="C42" s="18">
        <v>0</v>
      </c>
      <c r="D42" s="58">
        <v>501672689</v>
      </c>
      <c r="E42" s="59">
        <v>459272692</v>
      </c>
      <c r="F42" s="59">
        <v>131575082</v>
      </c>
      <c r="G42" s="59">
        <v>-146402666</v>
      </c>
      <c r="H42" s="59">
        <v>-77066116</v>
      </c>
      <c r="I42" s="59">
        <v>-91893700</v>
      </c>
      <c r="J42" s="59">
        <v>34171407</v>
      </c>
      <c r="K42" s="59">
        <v>198335520</v>
      </c>
      <c r="L42" s="59">
        <v>-150027008</v>
      </c>
      <c r="M42" s="59">
        <v>82479919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-9413781</v>
      </c>
      <c r="W42" s="59">
        <v>391149518</v>
      </c>
      <c r="X42" s="59">
        <v>-400563299</v>
      </c>
      <c r="Y42" s="60">
        <v>-102.41</v>
      </c>
      <c r="Z42" s="61">
        <v>459272692</v>
      </c>
    </row>
    <row r="43" spans="1:26" ht="13.5">
      <c r="A43" s="57" t="s">
        <v>59</v>
      </c>
      <c r="B43" s="18">
        <v>-246562277</v>
      </c>
      <c r="C43" s="18">
        <v>0</v>
      </c>
      <c r="D43" s="58">
        <v>-324779957</v>
      </c>
      <c r="E43" s="59">
        <v>-113879957</v>
      </c>
      <c r="F43" s="59">
        <v>-23509364</v>
      </c>
      <c r="G43" s="59">
        <v>-3557730</v>
      </c>
      <c r="H43" s="59">
        <v>-8027034</v>
      </c>
      <c r="I43" s="59">
        <v>-35094128</v>
      </c>
      <c r="J43" s="59">
        <v>2424861</v>
      </c>
      <c r="K43" s="59">
        <v>-360266</v>
      </c>
      <c r="L43" s="59">
        <v>174049</v>
      </c>
      <c r="M43" s="59">
        <v>2238644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-32855484</v>
      </c>
      <c r="W43" s="59">
        <v>10478466</v>
      </c>
      <c r="X43" s="59">
        <v>-43333950</v>
      </c>
      <c r="Y43" s="60">
        <v>-413.55</v>
      </c>
      <c r="Z43" s="61">
        <v>-113879957</v>
      </c>
    </row>
    <row r="44" spans="1:26" ht="13.5">
      <c r="A44" s="57" t="s">
        <v>60</v>
      </c>
      <c r="B44" s="18">
        <v>-26843751</v>
      </c>
      <c r="C44" s="18">
        <v>0</v>
      </c>
      <c r="D44" s="58">
        <v>0</v>
      </c>
      <c r="E44" s="59">
        <v>0</v>
      </c>
      <c r="F44" s="59">
        <v>-6108411</v>
      </c>
      <c r="G44" s="59">
        <v>-3321758</v>
      </c>
      <c r="H44" s="59">
        <v>83128268</v>
      </c>
      <c r="I44" s="59">
        <v>73698099</v>
      </c>
      <c r="J44" s="59">
        <v>7932178</v>
      </c>
      <c r="K44" s="59">
        <v>-32338513</v>
      </c>
      <c r="L44" s="59">
        <v>-14358330</v>
      </c>
      <c r="M44" s="59">
        <v>-38764665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34933434</v>
      </c>
      <c r="W44" s="59">
        <v>150000000</v>
      </c>
      <c r="X44" s="59">
        <v>-115066566</v>
      </c>
      <c r="Y44" s="60">
        <v>-76.71</v>
      </c>
      <c r="Z44" s="61">
        <v>0</v>
      </c>
    </row>
    <row r="45" spans="1:26" ht="13.5">
      <c r="A45" s="69" t="s">
        <v>61</v>
      </c>
      <c r="B45" s="21">
        <v>127704334</v>
      </c>
      <c r="C45" s="21">
        <v>0</v>
      </c>
      <c r="D45" s="98">
        <v>176892733</v>
      </c>
      <c r="E45" s="99">
        <v>345392735</v>
      </c>
      <c r="F45" s="99">
        <v>113557590</v>
      </c>
      <c r="G45" s="99">
        <v>-39724564</v>
      </c>
      <c r="H45" s="99">
        <v>-41689446</v>
      </c>
      <c r="I45" s="99">
        <v>-41689446</v>
      </c>
      <c r="J45" s="99">
        <v>2839000</v>
      </c>
      <c r="K45" s="99">
        <v>168475741</v>
      </c>
      <c r="L45" s="99">
        <v>4264452</v>
      </c>
      <c r="M45" s="99">
        <v>4264452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4264452</v>
      </c>
      <c r="W45" s="99">
        <v>551627984</v>
      </c>
      <c r="X45" s="99">
        <v>-547363532</v>
      </c>
      <c r="Y45" s="100">
        <v>-99.23</v>
      </c>
      <c r="Z45" s="101">
        <v>345392735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216712430</v>
      </c>
      <c r="C49" s="51">
        <v>0</v>
      </c>
      <c r="D49" s="128">
        <v>155793754</v>
      </c>
      <c r="E49" s="53">
        <v>125453629</v>
      </c>
      <c r="F49" s="53">
        <v>0</v>
      </c>
      <c r="G49" s="53">
        <v>0</v>
      </c>
      <c r="H49" s="53">
        <v>0</v>
      </c>
      <c r="I49" s="53">
        <v>3047360025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3545319838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141316094</v>
      </c>
      <c r="C51" s="51">
        <v>0</v>
      </c>
      <c r="D51" s="128">
        <v>943773</v>
      </c>
      <c r="E51" s="53">
        <v>117244</v>
      </c>
      <c r="F51" s="53">
        <v>0</v>
      </c>
      <c r="G51" s="53">
        <v>0</v>
      </c>
      <c r="H51" s="53">
        <v>0</v>
      </c>
      <c r="I51" s="53">
        <v>384864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142761975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84.38492416287718</v>
      </c>
      <c r="C58" s="5">
        <f>IF(C67=0,0,+(C76/C67)*100)</f>
        <v>0</v>
      </c>
      <c r="D58" s="6">
        <f aca="true" t="shared" si="6" ref="D58:Z58">IF(D67=0,0,+(D76/D67)*100)</f>
        <v>84.3216062286434</v>
      </c>
      <c r="E58" s="7">
        <f t="shared" si="6"/>
        <v>84.22045011196145</v>
      </c>
      <c r="F58" s="7">
        <f t="shared" si="6"/>
        <v>82.08208133332934</v>
      </c>
      <c r="G58" s="7">
        <f t="shared" si="6"/>
        <v>75.66983983123636</v>
      </c>
      <c r="H58" s="7">
        <f t="shared" si="6"/>
        <v>81.38810013610325</v>
      </c>
      <c r="I58" s="7">
        <f t="shared" si="6"/>
        <v>79.62076793429563</v>
      </c>
      <c r="J58" s="7">
        <f t="shared" si="6"/>
        <v>99.63181632449735</v>
      </c>
      <c r="K58" s="7">
        <f t="shared" si="6"/>
        <v>80.97203901344386</v>
      </c>
      <c r="L58" s="7">
        <f t="shared" si="6"/>
        <v>87.40429144391307</v>
      </c>
      <c r="M58" s="7">
        <f t="shared" si="6"/>
        <v>88.9660331535833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83.85524192376505</v>
      </c>
      <c r="W58" s="7">
        <f t="shared" si="6"/>
        <v>89.04255754111621</v>
      </c>
      <c r="X58" s="7">
        <f t="shared" si="6"/>
        <v>0</v>
      </c>
      <c r="Y58" s="7">
        <f t="shared" si="6"/>
        <v>0</v>
      </c>
      <c r="Z58" s="8">
        <f t="shared" si="6"/>
        <v>84.22045011196145</v>
      </c>
    </row>
    <row r="59" spans="1:26" ht="13.5">
      <c r="A59" s="36" t="s">
        <v>31</v>
      </c>
      <c r="B59" s="9">
        <f aca="true" t="shared" si="7" ref="B59:Z66">IF(B68=0,0,+(B77/B68)*100)</f>
        <v>93.78500711890094</v>
      </c>
      <c r="C59" s="9">
        <f t="shared" si="7"/>
        <v>0</v>
      </c>
      <c r="D59" s="2">
        <f t="shared" si="7"/>
        <v>82.48361190845989</v>
      </c>
      <c r="E59" s="10">
        <f t="shared" si="7"/>
        <v>82.48361190845989</v>
      </c>
      <c r="F59" s="10">
        <f t="shared" si="7"/>
        <v>76.24838073055541</v>
      </c>
      <c r="G59" s="10">
        <f t="shared" si="7"/>
        <v>75.29333320535171</v>
      </c>
      <c r="H59" s="10">
        <f t="shared" si="7"/>
        <v>73.09248457315475</v>
      </c>
      <c r="I59" s="10">
        <f t="shared" si="7"/>
        <v>74.87453118412324</v>
      </c>
      <c r="J59" s="10">
        <f t="shared" si="7"/>
        <v>88.19522654221291</v>
      </c>
      <c r="K59" s="10">
        <f t="shared" si="7"/>
        <v>71.73375443310823</v>
      </c>
      <c r="L59" s="10">
        <f t="shared" si="7"/>
        <v>74.01615429248764</v>
      </c>
      <c r="M59" s="10">
        <f t="shared" si="7"/>
        <v>77.98203768884223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76.44002177194093</v>
      </c>
      <c r="W59" s="10">
        <f t="shared" si="7"/>
        <v>80.33457941525222</v>
      </c>
      <c r="X59" s="10">
        <f t="shared" si="7"/>
        <v>0</v>
      </c>
      <c r="Y59" s="10">
        <f t="shared" si="7"/>
        <v>0</v>
      </c>
      <c r="Z59" s="11">
        <f t="shared" si="7"/>
        <v>82.48361190845989</v>
      </c>
    </row>
    <row r="60" spans="1:26" ht="13.5">
      <c r="A60" s="37" t="s">
        <v>32</v>
      </c>
      <c r="B60" s="12">
        <f t="shared" si="7"/>
        <v>82.74533740370535</v>
      </c>
      <c r="C60" s="12">
        <f t="shared" si="7"/>
        <v>0</v>
      </c>
      <c r="D60" s="3">
        <f t="shared" si="7"/>
        <v>84.47173967226641</v>
      </c>
      <c r="E60" s="13">
        <f t="shared" si="7"/>
        <v>84.47173958952592</v>
      </c>
      <c r="F60" s="13">
        <f t="shared" si="7"/>
        <v>83.56960720744965</v>
      </c>
      <c r="G60" s="13">
        <f t="shared" si="7"/>
        <v>76.23408970930357</v>
      </c>
      <c r="H60" s="13">
        <f t="shared" si="7"/>
        <v>83.10298709392795</v>
      </c>
      <c r="I60" s="13">
        <f t="shared" si="7"/>
        <v>80.84007560877606</v>
      </c>
      <c r="J60" s="13">
        <f t="shared" si="7"/>
        <v>102.67455819272142</v>
      </c>
      <c r="K60" s="13">
        <f t="shared" si="7"/>
        <v>83.08407956110693</v>
      </c>
      <c r="L60" s="13">
        <f t="shared" si="7"/>
        <v>90.61633557262316</v>
      </c>
      <c r="M60" s="13">
        <f t="shared" si="7"/>
        <v>91.66569639977172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85.66003378084676</v>
      </c>
      <c r="W60" s="13">
        <f t="shared" si="7"/>
        <v>89.8917839586693</v>
      </c>
      <c r="X60" s="13">
        <f t="shared" si="7"/>
        <v>0</v>
      </c>
      <c r="Y60" s="13">
        <f t="shared" si="7"/>
        <v>0</v>
      </c>
      <c r="Z60" s="14">
        <f t="shared" si="7"/>
        <v>84.47173958952592</v>
      </c>
    </row>
    <row r="61" spans="1:26" ht="13.5">
      <c r="A61" s="38" t="s">
        <v>102</v>
      </c>
      <c r="B61" s="12">
        <f t="shared" si="7"/>
        <v>82.74533747554526</v>
      </c>
      <c r="C61" s="12">
        <f t="shared" si="7"/>
        <v>0</v>
      </c>
      <c r="D61" s="3">
        <f t="shared" si="7"/>
        <v>85.99999998292604</v>
      </c>
      <c r="E61" s="13">
        <f t="shared" si="7"/>
        <v>84.96226281595992</v>
      </c>
      <c r="F61" s="13">
        <f t="shared" si="7"/>
        <v>89.07720231675691</v>
      </c>
      <c r="G61" s="13">
        <f t="shared" si="7"/>
        <v>48.34221320756976</v>
      </c>
      <c r="H61" s="13">
        <f t="shared" si="7"/>
        <v>102.09466521890889</v>
      </c>
      <c r="I61" s="13">
        <f t="shared" si="7"/>
        <v>80.09166811266361</v>
      </c>
      <c r="J61" s="13">
        <f t="shared" si="7"/>
        <v>78.74046755221605</v>
      </c>
      <c r="K61" s="13">
        <f t="shared" si="7"/>
        <v>102.71681779086117</v>
      </c>
      <c r="L61" s="13">
        <f t="shared" si="7"/>
        <v>87.84580062158987</v>
      </c>
      <c r="M61" s="13">
        <f t="shared" si="7"/>
        <v>90.32732655782895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84.31578799105513</v>
      </c>
      <c r="W61" s="13">
        <f t="shared" si="7"/>
        <v>92.5502303181786</v>
      </c>
      <c r="X61" s="13">
        <f t="shared" si="7"/>
        <v>0</v>
      </c>
      <c r="Y61" s="13">
        <f t="shared" si="7"/>
        <v>0</v>
      </c>
      <c r="Z61" s="14">
        <f t="shared" si="7"/>
        <v>84.96226281595992</v>
      </c>
    </row>
    <row r="62" spans="1:26" ht="13.5">
      <c r="A62" s="38" t="s">
        <v>103</v>
      </c>
      <c r="B62" s="12">
        <f t="shared" si="7"/>
        <v>82.74533737899341</v>
      </c>
      <c r="C62" s="12">
        <f t="shared" si="7"/>
        <v>0</v>
      </c>
      <c r="D62" s="3">
        <f t="shared" si="7"/>
        <v>86.0000000740364</v>
      </c>
      <c r="E62" s="13">
        <f t="shared" si="7"/>
        <v>85.99147021785953</v>
      </c>
      <c r="F62" s="13">
        <f t="shared" si="7"/>
        <v>47.18033498092129</v>
      </c>
      <c r="G62" s="13">
        <f t="shared" si="7"/>
        <v>31.436993163621096</v>
      </c>
      <c r="H62" s="13">
        <f t="shared" si="7"/>
        <v>33.67681128871937</v>
      </c>
      <c r="I62" s="13">
        <f t="shared" si="7"/>
        <v>36.734526911081126</v>
      </c>
      <c r="J62" s="13">
        <f t="shared" si="7"/>
        <v>46.73452013694598</v>
      </c>
      <c r="K62" s="13">
        <f t="shared" si="7"/>
        <v>45.18578391449748</v>
      </c>
      <c r="L62" s="13">
        <f t="shared" si="7"/>
        <v>46.92740190339721</v>
      </c>
      <c r="M62" s="13">
        <f t="shared" si="7"/>
        <v>46.19449956578477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41.25167941574795</v>
      </c>
      <c r="W62" s="13">
        <f t="shared" si="7"/>
        <v>89.89943715243993</v>
      </c>
      <c r="X62" s="13">
        <f t="shared" si="7"/>
        <v>0</v>
      </c>
      <c r="Y62" s="13">
        <f t="shared" si="7"/>
        <v>0</v>
      </c>
      <c r="Z62" s="14">
        <f t="shared" si="7"/>
        <v>85.99147021785953</v>
      </c>
    </row>
    <row r="63" spans="1:26" ht="13.5">
      <c r="A63" s="38" t="s">
        <v>104</v>
      </c>
      <c r="B63" s="12">
        <f t="shared" si="7"/>
        <v>82.74533712178768</v>
      </c>
      <c r="C63" s="12">
        <f t="shared" si="7"/>
        <v>0</v>
      </c>
      <c r="D63" s="3">
        <f t="shared" si="7"/>
        <v>85.99999978414797</v>
      </c>
      <c r="E63" s="13">
        <f t="shared" si="7"/>
        <v>85.86920764612333</v>
      </c>
      <c r="F63" s="13">
        <f t="shared" si="7"/>
        <v>46.171129843977376</v>
      </c>
      <c r="G63" s="13">
        <f t="shared" si="7"/>
        <v>20.222922584511146</v>
      </c>
      <c r="H63" s="13">
        <f t="shared" si="7"/>
        <v>43.21925162295746</v>
      </c>
      <c r="I63" s="13">
        <f t="shared" si="7"/>
        <v>35.03590648027288</v>
      </c>
      <c r="J63" s="13">
        <f t="shared" si="7"/>
        <v>44.414904587253496</v>
      </c>
      <c r="K63" s="13">
        <f t="shared" si="7"/>
        <v>41.04808502543031</v>
      </c>
      <c r="L63" s="13">
        <f t="shared" si="7"/>
        <v>34.984052008681054</v>
      </c>
      <c r="M63" s="13">
        <f t="shared" si="7"/>
        <v>39.79433578190468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37.51541639566978</v>
      </c>
      <c r="W63" s="13">
        <f t="shared" si="7"/>
        <v>83.7695022048079</v>
      </c>
      <c r="X63" s="13">
        <f t="shared" si="7"/>
        <v>0</v>
      </c>
      <c r="Y63" s="13">
        <f t="shared" si="7"/>
        <v>0</v>
      </c>
      <c r="Z63" s="14">
        <f t="shared" si="7"/>
        <v>85.86920764612333</v>
      </c>
    </row>
    <row r="64" spans="1:26" ht="13.5">
      <c r="A64" s="38" t="s">
        <v>105</v>
      </c>
      <c r="B64" s="12">
        <f t="shared" si="7"/>
        <v>82.74533702400302</v>
      </c>
      <c r="C64" s="12">
        <f t="shared" si="7"/>
        <v>0</v>
      </c>
      <c r="D64" s="3">
        <f t="shared" si="7"/>
        <v>85.99999974257678</v>
      </c>
      <c r="E64" s="13">
        <f t="shared" si="7"/>
        <v>75.59658655186226</v>
      </c>
      <c r="F64" s="13">
        <f t="shared" si="7"/>
        <v>30.410761410576466</v>
      </c>
      <c r="G64" s="13">
        <f t="shared" si="7"/>
        <v>43.43145013849244</v>
      </c>
      <c r="H64" s="13">
        <f t="shared" si="7"/>
        <v>33.487288583863</v>
      </c>
      <c r="I64" s="13">
        <f t="shared" si="7"/>
        <v>36.33457478753951</v>
      </c>
      <c r="J64" s="13">
        <f t="shared" si="7"/>
        <v>35.43629981033801</v>
      </c>
      <c r="K64" s="13">
        <f t="shared" si="7"/>
        <v>32.89697192852029</v>
      </c>
      <c r="L64" s="13">
        <f t="shared" si="7"/>
        <v>34.666691281353806</v>
      </c>
      <c r="M64" s="13">
        <f t="shared" si="7"/>
        <v>34.325372640647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35.31790708060505</v>
      </c>
      <c r="W64" s="13">
        <f t="shared" si="7"/>
        <v>73.99397743933824</v>
      </c>
      <c r="X64" s="13">
        <f t="shared" si="7"/>
        <v>0</v>
      </c>
      <c r="Y64" s="13">
        <f t="shared" si="7"/>
        <v>0</v>
      </c>
      <c r="Z64" s="14">
        <f t="shared" si="7"/>
        <v>75.59658655186226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11525.87900094574</v>
      </c>
      <c r="G65" s="13">
        <f t="shared" si="7"/>
        <v>30557.70403440954</v>
      </c>
      <c r="H65" s="13">
        <f t="shared" si="7"/>
        <v>6563.63611400013</v>
      </c>
      <c r="I65" s="13">
        <f t="shared" si="7"/>
        <v>17624.71158181838</v>
      </c>
      <c r="J65" s="13">
        <f t="shared" si="7"/>
        <v>24585.069926351694</v>
      </c>
      <c r="K65" s="13">
        <f t="shared" si="7"/>
        <v>9016.506536843293</v>
      </c>
      <c r="L65" s="13">
        <f t="shared" si="7"/>
        <v>11639.929103646518</v>
      </c>
      <c r="M65" s="13">
        <f t="shared" si="7"/>
        <v>15395.57271349611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16408.991420718772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86.00000373428769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146.8903069327751</v>
      </c>
      <c r="X66" s="16">
        <f t="shared" si="7"/>
        <v>0</v>
      </c>
      <c r="Y66" s="16">
        <f t="shared" si="7"/>
        <v>0</v>
      </c>
      <c r="Z66" s="17">
        <f t="shared" si="7"/>
        <v>86.00000373428769</v>
      </c>
    </row>
    <row r="67" spans="1:26" ht="13.5" hidden="1">
      <c r="A67" s="40" t="s">
        <v>108</v>
      </c>
      <c r="B67" s="23">
        <v>3027056954</v>
      </c>
      <c r="C67" s="23"/>
      <c r="D67" s="24">
        <v>3557947658</v>
      </c>
      <c r="E67" s="25">
        <v>3557947660</v>
      </c>
      <c r="F67" s="25">
        <v>330880590</v>
      </c>
      <c r="G67" s="25">
        <v>356156336</v>
      </c>
      <c r="H67" s="25">
        <v>335390962</v>
      </c>
      <c r="I67" s="25">
        <v>1022427888</v>
      </c>
      <c r="J67" s="25">
        <v>266035695</v>
      </c>
      <c r="K67" s="25">
        <v>300047031</v>
      </c>
      <c r="L67" s="25">
        <v>281035480</v>
      </c>
      <c r="M67" s="25">
        <v>847118206</v>
      </c>
      <c r="N67" s="25"/>
      <c r="O67" s="25"/>
      <c r="P67" s="25"/>
      <c r="Q67" s="25"/>
      <c r="R67" s="25"/>
      <c r="S67" s="25"/>
      <c r="T67" s="25"/>
      <c r="U67" s="25"/>
      <c r="V67" s="25">
        <v>1869546094</v>
      </c>
      <c r="W67" s="25">
        <v>1778973832</v>
      </c>
      <c r="X67" s="25"/>
      <c r="Y67" s="24"/>
      <c r="Z67" s="26">
        <v>3557947660</v>
      </c>
    </row>
    <row r="68" spans="1:26" ht="13.5" hidden="1">
      <c r="A68" s="36" t="s">
        <v>31</v>
      </c>
      <c r="B68" s="18">
        <v>410973552</v>
      </c>
      <c r="C68" s="18"/>
      <c r="D68" s="19">
        <v>469468332</v>
      </c>
      <c r="E68" s="20">
        <v>469468332</v>
      </c>
      <c r="F68" s="20">
        <v>39073176</v>
      </c>
      <c r="G68" s="20">
        <v>38026295</v>
      </c>
      <c r="H68" s="20">
        <v>39059671</v>
      </c>
      <c r="I68" s="20">
        <v>116159142</v>
      </c>
      <c r="J68" s="20">
        <v>39270275</v>
      </c>
      <c r="K68" s="20">
        <v>39050761</v>
      </c>
      <c r="L68" s="20">
        <v>39606439</v>
      </c>
      <c r="M68" s="20">
        <v>117927475</v>
      </c>
      <c r="N68" s="20"/>
      <c r="O68" s="20"/>
      <c r="P68" s="20"/>
      <c r="Q68" s="20"/>
      <c r="R68" s="20"/>
      <c r="S68" s="20"/>
      <c r="T68" s="20"/>
      <c r="U68" s="20"/>
      <c r="V68" s="20">
        <v>234086617</v>
      </c>
      <c r="W68" s="20">
        <v>234734166</v>
      </c>
      <c r="X68" s="20"/>
      <c r="Y68" s="19"/>
      <c r="Z68" s="22">
        <v>469468332</v>
      </c>
    </row>
    <row r="69" spans="1:26" ht="13.5" hidden="1">
      <c r="A69" s="37" t="s">
        <v>32</v>
      </c>
      <c r="B69" s="18">
        <v>2591388035</v>
      </c>
      <c r="C69" s="18"/>
      <c r="D69" s="19">
        <v>3062771611</v>
      </c>
      <c r="E69" s="20">
        <v>3062771614</v>
      </c>
      <c r="F69" s="20">
        <v>289340849</v>
      </c>
      <c r="G69" s="20">
        <v>315963193</v>
      </c>
      <c r="H69" s="20">
        <v>294115358</v>
      </c>
      <c r="I69" s="20">
        <v>899419400</v>
      </c>
      <c r="J69" s="20">
        <v>224419458</v>
      </c>
      <c r="K69" s="20">
        <v>258703741</v>
      </c>
      <c r="L69" s="20">
        <v>238722859</v>
      </c>
      <c r="M69" s="20">
        <v>721846058</v>
      </c>
      <c r="N69" s="20"/>
      <c r="O69" s="20"/>
      <c r="P69" s="20"/>
      <c r="Q69" s="20"/>
      <c r="R69" s="20"/>
      <c r="S69" s="20"/>
      <c r="T69" s="20"/>
      <c r="U69" s="20"/>
      <c r="V69" s="20">
        <v>1621265458</v>
      </c>
      <c r="W69" s="20">
        <v>1531385809</v>
      </c>
      <c r="X69" s="20"/>
      <c r="Y69" s="19"/>
      <c r="Z69" s="22">
        <v>3062771614</v>
      </c>
    </row>
    <row r="70" spans="1:26" ht="13.5" hidden="1">
      <c r="A70" s="38" t="s">
        <v>102</v>
      </c>
      <c r="B70" s="18">
        <v>1615708094</v>
      </c>
      <c r="C70" s="18"/>
      <c r="D70" s="19">
        <v>1874199162</v>
      </c>
      <c r="E70" s="20">
        <v>1897090809</v>
      </c>
      <c r="F70" s="20">
        <v>188067724</v>
      </c>
      <c r="G70" s="20">
        <v>179162635</v>
      </c>
      <c r="H70" s="20">
        <v>181721927</v>
      </c>
      <c r="I70" s="20">
        <v>548952286</v>
      </c>
      <c r="J70" s="20">
        <v>117514019</v>
      </c>
      <c r="K70" s="20">
        <v>136319337</v>
      </c>
      <c r="L70" s="20">
        <v>131898223</v>
      </c>
      <c r="M70" s="20">
        <v>385731579</v>
      </c>
      <c r="N70" s="20"/>
      <c r="O70" s="20"/>
      <c r="P70" s="20"/>
      <c r="Q70" s="20"/>
      <c r="R70" s="20"/>
      <c r="S70" s="20"/>
      <c r="T70" s="20"/>
      <c r="U70" s="20"/>
      <c r="V70" s="20">
        <v>934683865</v>
      </c>
      <c r="W70" s="20">
        <v>948545405</v>
      </c>
      <c r="X70" s="20"/>
      <c r="Y70" s="19"/>
      <c r="Z70" s="22">
        <v>1897090809</v>
      </c>
    </row>
    <row r="71" spans="1:26" ht="13.5" hidden="1">
      <c r="A71" s="38" t="s">
        <v>103</v>
      </c>
      <c r="B71" s="18">
        <v>667181773</v>
      </c>
      <c r="C71" s="18"/>
      <c r="D71" s="19">
        <v>756384854</v>
      </c>
      <c r="E71" s="20">
        <v>756459883</v>
      </c>
      <c r="F71" s="20">
        <v>71409440</v>
      </c>
      <c r="G71" s="20">
        <v>96040610</v>
      </c>
      <c r="H71" s="20">
        <v>77558204</v>
      </c>
      <c r="I71" s="20">
        <v>245008254</v>
      </c>
      <c r="J71" s="20">
        <v>71452990</v>
      </c>
      <c r="K71" s="20">
        <v>86311186</v>
      </c>
      <c r="L71" s="20">
        <v>66144365</v>
      </c>
      <c r="M71" s="20">
        <v>223908541</v>
      </c>
      <c r="N71" s="20"/>
      <c r="O71" s="20"/>
      <c r="P71" s="20"/>
      <c r="Q71" s="20"/>
      <c r="R71" s="20"/>
      <c r="S71" s="20"/>
      <c r="T71" s="20"/>
      <c r="U71" s="20"/>
      <c r="V71" s="20">
        <v>468916795</v>
      </c>
      <c r="W71" s="20">
        <v>378229942</v>
      </c>
      <c r="X71" s="20"/>
      <c r="Y71" s="19"/>
      <c r="Z71" s="22">
        <v>756459883</v>
      </c>
    </row>
    <row r="72" spans="1:26" ht="13.5" hidden="1">
      <c r="A72" s="38" t="s">
        <v>104</v>
      </c>
      <c r="B72" s="18">
        <v>179501525</v>
      </c>
      <c r="C72" s="18"/>
      <c r="D72" s="19">
        <v>222374568</v>
      </c>
      <c r="E72" s="20">
        <v>222713279</v>
      </c>
      <c r="F72" s="20">
        <v>17101494</v>
      </c>
      <c r="G72" s="20">
        <v>24670089</v>
      </c>
      <c r="H72" s="20">
        <v>21385958</v>
      </c>
      <c r="I72" s="20">
        <v>63157541</v>
      </c>
      <c r="J72" s="20">
        <v>21164625</v>
      </c>
      <c r="K72" s="20">
        <v>21593916</v>
      </c>
      <c r="L72" s="20">
        <v>25958128</v>
      </c>
      <c r="M72" s="20">
        <v>68716669</v>
      </c>
      <c r="N72" s="20"/>
      <c r="O72" s="20"/>
      <c r="P72" s="20"/>
      <c r="Q72" s="20"/>
      <c r="R72" s="20"/>
      <c r="S72" s="20"/>
      <c r="T72" s="20"/>
      <c r="U72" s="20"/>
      <c r="V72" s="20">
        <v>131874210</v>
      </c>
      <c r="W72" s="20">
        <v>111356640</v>
      </c>
      <c r="X72" s="20"/>
      <c r="Y72" s="19"/>
      <c r="Z72" s="22">
        <v>222713279</v>
      </c>
    </row>
    <row r="73" spans="1:26" ht="13.5" hidden="1">
      <c r="A73" s="38" t="s">
        <v>105</v>
      </c>
      <c r="B73" s="18">
        <v>128996643</v>
      </c>
      <c r="C73" s="18"/>
      <c r="D73" s="19">
        <v>155386140</v>
      </c>
      <c r="E73" s="20">
        <v>176769992</v>
      </c>
      <c r="F73" s="20">
        <v>12511594</v>
      </c>
      <c r="G73" s="20">
        <v>15722519</v>
      </c>
      <c r="H73" s="20">
        <v>13157936</v>
      </c>
      <c r="I73" s="20">
        <v>41392049</v>
      </c>
      <c r="J73" s="20">
        <v>13921081</v>
      </c>
      <c r="K73" s="20">
        <v>14231170</v>
      </c>
      <c r="L73" s="20">
        <v>14246237</v>
      </c>
      <c r="M73" s="20">
        <v>42398488</v>
      </c>
      <c r="N73" s="20"/>
      <c r="O73" s="20"/>
      <c r="P73" s="20"/>
      <c r="Q73" s="20"/>
      <c r="R73" s="20"/>
      <c r="S73" s="20"/>
      <c r="T73" s="20"/>
      <c r="U73" s="20"/>
      <c r="V73" s="20">
        <v>83790537</v>
      </c>
      <c r="W73" s="20">
        <v>88384996</v>
      </c>
      <c r="X73" s="20"/>
      <c r="Y73" s="19"/>
      <c r="Z73" s="22">
        <v>176769992</v>
      </c>
    </row>
    <row r="74" spans="1:26" ht="13.5" hidden="1">
      <c r="A74" s="38" t="s">
        <v>106</v>
      </c>
      <c r="B74" s="18"/>
      <c r="C74" s="18"/>
      <c r="D74" s="19">
        <v>54426887</v>
      </c>
      <c r="E74" s="20">
        <v>9737651</v>
      </c>
      <c r="F74" s="20">
        <v>250597</v>
      </c>
      <c r="G74" s="20">
        <v>367340</v>
      </c>
      <c r="H74" s="20">
        <v>291333</v>
      </c>
      <c r="I74" s="20">
        <v>909270</v>
      </c>
      <c r="J74" s="20">
        <v>366743</v>
      </c>
      <c r="K74" s="20">
        <v>248132</v>
      </c>
      <c r="L74" s="20">
        <v>475906</v>
      </c>
      <c r="M74" s="20">
        <v>1090781</v>
      </c>
      <c r="N74" s="20"/>
      <c r="O74" s="20"/>
      <c r="P74" s="20"/>
      <c r="Q74" s="20"/>
      <c r="R74" s="20"/>
      <c r="S74" s="20"/>
      <c r="T74" s="20"/>
      <c r="U74" s="20"/>
      <c r="V74" s="20">
        <v>2000051</v>
      </c>
      <c r="W74" s="20">
        <v>4868826</v>
      </c>
      <c r="X74" s="20"/>
      <c r="Y74" s="19"/>
      <c r="Z74" s="22">
        <v>9737651</v>
      </c>
    </row>
    <row r="75" spans="1:26" ht="13.5" hidden="1">
      <c r="A75" s="39" t="s">
        <v>107</v>
      </c>
      <c r="B75" s="27">
        <v>24695367</v>
      </c>
      <c r="C75" s="27"/>
      <c r="D75" s="28">
        <v>25707715</v>
      </c>
      <c r="E75" s="29">
        <v>25707714</v>
      </c>
      <c r="F75" s="29">
        <v>2466565</v>
      </c>
      <c r="G75" s="29">
        <v>2166848</v>
      </c>
      <c r="H75" s="29">
        <v>2215933</v>
      </c>
      <c r="I75" s="29">
        <v>6849346</v>
      </c>
      <c r="J75" s="29">
        <v>2345962</v>
      </c>
      <c r="K75" s="29">
        <v>2292529</v>
      </c>
      <c r="L75" s="29">
        <v>2706182</v>
      </c>
      <c r="M75" s="29">
        <v>7344673</v>
      </c>
      <c r="N75" s="29"/>
      <c r="O75" s="29"/>
      <c r="P75" s="29"/>
      <c r="Q75" s="29"/>
      <c r="R75" s="29"/>
      <c r="S75" s="29"/>
      <c r="T75" s="29"/>
      <c r="U75" s="29"/>
      <c r="V75" s="29">
        <v>14194019</v>
      </c>
      <c r="W75" s="29">
        <v>12853857</v>
      </c>
      <c r="X75" s="29"/>
      <c r="Y75" s="28"/>
      <c r="Z75" s="30">
        <v>25707714</v>
      </c>
    </row>
    <row r="76" spans="1:26" ht="13.5" hidden="1">
      <c r="A76" s="41" t="s">
        <v>109</v>
      </c>
      <c r="B76" s="31">
        <v>2554379715</v>
      </c>
      <c r="C76" s="31"/>
      <c r="D76" s="32">
        <v>3000118614</v>
      </c>
      <c r="E76" s="33">
        <v>2996519534</v>
      </c>
      <c r="F76" s="33">
        <v>271593675</v>
      </c>
      <c r="G76" s="33">
        <v>269502929</v>
      </c>
      <c r="H76" s="33">
        <v>272968332</v>
      </c>
      <c r="I76" s="33">
        <v>814064936</v>
      </c>
      <c r="J76" s="33">
        <v>265056195</v>
      </c>
      <c r="K76" s="33">
        <v>242954199</v>
      </c>
      <c r="L76" s="33">
        <v>245637070</v>
      </c>
      <c r="M76" s="33">
        <v>753647464</v>
      </c>
      <c r="N76" s="33"/>
      <c r="O76" s="33"/>
      <c r="P76" s="33"/>
      <c r="Q76" s="33"/>
      <c r="R76" s="33"/>
      <c r="S76" s="33"/>
      <c r="T76" s="33"/>
      <c r="U76" s="33"/>
      <c r="V76" s="33">
        <v>1567712400</v>
      </c>
      <c r="W76" s="33">
        <v>1584043798</v>
      </c>
      <c r="X76" s="33"/>
      <c r="Y76" s="32"/>
      <c r="Z76" s="34">
        <v>2996519534</v>
      </c>
    </row>
    <row r="77" spans="1:26" ht="13.5" hidden="1">
      <c r="A77" s="36" t="s">
        <v>31</v>
      </c>
      <c r="B77" s="18">
        <v>385431575</v>
      </c>
      <c r="C77" s="18"/>
      <c r="D77" s="19">
        <v>387234437</v>
      </c>
      <c r="E77" s="20">
        <v>387234437</v>
      </c>
      <c r="F77" s="20">
        <v>29792664</v>
      </c>
      <c r="G77" s="20">
        <v>28631265</v>
      </c>
      <c r="H77" s="20">
        <v>28549684</v>
      </c>
      <c r="I77" s="20">
        <v>86973613</v>
      </c>
      <c r="J77" s="20">
        <v>34634508</v>
      </c>
      <c r="K77" s="20">
        <v>28012577</v>
      </c>
      <c r="L77" s="20">
        <v>29315163</v>
      </c>
      <c r="M77" s="20">
        <v>91962248</v>
      </c>
      <c r="N77" s="20"/>
      <c r="O77" s="20"/>
      <c r="P77" s="20"/>
      <c r="Q77" s="20"/>
      <c r="R77" s="20"/>
      <c r="S77" s="20"/>
      <c r="T77" s="20"/>
      <c r="U77" s="20"/>
      <c r="V77" s="20">
        <v>178935861</v>
      </c>
      <c r="W77" s="20">
        <v>188572705</v>
      </c>
      <c r="X77" s="20"/>
      <c r="Y77" s="19"/>
      <c r="Z77" s="22">
        <v>387234437</v>
      </c>
    </row>
    <row r="78" spans="1:26" ht="13.5" hidden="1">
      <c r="A78" s="37" t="s">
        <v>32</v>
      </c>
      <c r="B78" s="18">
        <v>2144252773</v>
      </c>
      <c r="C78" s="18"/>
      <c r="D78" s="19">
        <v>2587176462</v>
      </c>
      <c r="E78" s="20">
        <v>2587176462</v>
      </c>
      <c r="F78" s="20">
        <v>241801011</v>
      </c>
      <c r="G78" s="20">
        <v>240871664</v>
      </c>
      <c r="H78" s="20">
        <v>244418648</v>
      </c>
      <c r="I78" s="20">
        <v>727091323</v>
      </c>
      <c r="J78" s="20">
        <v>230421687</v>
      </c>
      <c r="K78" s="20">
        <v>214941622</v>
      </c>
      <c r="L78" s="20">
        <v>216321907</v>
      </c>
      <c r="M78" s="20">
        <v>661685216</v>
      </c>
      <c r="N78" s="20"/>
      <c r="O78" s="20"/>
      <c r="P78" s="20"/>
      <c r="Q78" s="20"/>
      <c r="R78" s="20"/>
      <c r="S78" s="20"/>
      <c r="T78" s="20"/>
      <c r="U78" s="20"/>
      <c r="V78" s="20">
        <v>1388776539</v>
      </c>
      <c r="W78" s="20">
        <v>1376590023</v>
      </c>
      <c r="X78" s="20"/>
      <c r="Y78" s="19"/>
      <c r="Z78" s="22">
        <v>2587176462</v>
      </c>
    </row>
    <row r="79" spans="1:26" ht="13.5" hidden="1">
      <c r="A79" s="38" t="s">
        <v>102</v>
      </c>
      <c r="B79" s="18">
        <v>1336923115</v>
      </c>
      <c r="C79" s="18"/>
      <c r="D79" s="19">
        <v>1611811279</v>
      </c>
      <c r="E79" s="20">
        <v>1611811279</v>
      </c>
      <c r="F79" s="20">
        <v>167525467</v>
      </c>
      <c r="G79" s="20">
        <v>86611183</v>
      </c>
      <c r="H79" s="20">
        <v>185528393</v>
      </c>
      <c r="I79" s="20">
        <v>439665043</v>
      </c>
      <c r="J79" s="20">
        <v>92531088</v>
      </c>
      <c r="K79" s="20">
        <v>140022885</v>
      </c>
      <c r="L79" s="20">
        <v>115867050</v>
      </c>
      <c r="M79" s="20">
        <v>348421023</v>
      </c>
      <c r="N79" s="20"/>
      <c r="O79" s="20"/>
      <c r="P79" s="20"/>
      <c r="Q79" s="20"/>
      <c r="R79" s="20"/>
      <c r="S79" s="20"/>
      <c r="T79" s="20"/>
      <c r="U79" s="20"/>
      <c r="V79" s="20">
        <v>788086066</v>
      </c>
      <c r="W79" s="20">
        <v>877880957</v>
      </c>
      <c r="X79" s="20"/>
      <c r="Y79" s="19"/>
      <c r="Z79" s="22">
        <v>1611811279</v>
      </c>
    </row>
    <row r="80" spans="1:26" ht="13.5" hidden="1">
      <c r="A80" s="38" t="s">
        <v>103</v>
      </c>
      <c r="B80" s="18">
        <v>552061809</v>
      </c>
      <c r="C80" s="18"/>
      <c r="D80" s="19">
        <v>650490975</v>
      </c>
      <c r="E80" s="20">
        <v>650490975</v>
      </c>
      <c r="F80" s="20">
        <v>33691213</v>
      </c>
      <c r="G80" s="20">
        <v>30192280</v>
      </c>
      <c r="H80" s="20">
        <v>26119130</v>
      </c>
      <c r="I80" s="20">
        <v>90002623</v>
      </c>
      <c r="J80" s="20">
        <v>33393212</v>
      </c>
      <c r="K80" s="20">
        <v>39000386</v>
      </c>
      <c r="L80" s="20">
        <v>31039832</v>
      </c>
      <c r="M80" s="20">
        <v>103433430</v>
      </c>
      <c r="N80" s="20"/>
      <c r="O80" s="20"/>
      <c r="P80" s="20"/>
      <c r="Q80" s="20"/>
      <c r="R80" s="20"/>
      <c r="S80" s="20"/>
      <c r="T80" s="20"/>
      <c r="U80" s="20"/>
      <c r="V80" s="20">
        <v>193436053</v>
      </c>
      <c r="W80" s="20">
        <v>340026589</v>
      </c>
      <c r="X80" s="20"/>
      <c r="Y80" s="19"/>
      <c r="Z80" s="22">
        <v>650490975</v>
      </c>
    </row>
    <row r="81" spans="1:26" ht="13.5" hidden="1">
      <c r="A81" s="38" t="s">
        <v>104</v>
      </c>
      <c r="B81" s="18">
        <v>148529142</v>
      </c>
      <c r="C81" s="18"/>
      <c r="D81" s="19">
        <v>191242128</v>
      </c>
      <c r="E81" s="20">
        <v>191242128</v>
      </c>
      <c r="F81" s="20">
        <v>7895953</v>
      </c>
      <c r="G81" s="20">
        <v>4989013</v>
      </c>
      <c r="H81" s="20">
        <v>9242851</v>
      </c>
      <c r="I81" s="20">
        <v>22127817</v>
      </c>
      <c r="J81" s="20">
        <v>9400248</v>
      </c>
      <c r="K81" s="20">
        <v>8863889</v>
      </c>
      <c r="L81" s="20">
        <v>9081205</v>
      </c>
      <c r="M81" s="20">
        <v>27345342</v>
      </c>
      <c r="N81" s="20"/>
      <c r="O81" s="20"/>
      <c r="P81" s="20"/>
      <c r="Q81" s="20"/>
      <c r="R81" s="20"/>
      <c r="S81" s="20"/>
      <c r="T81" s="20"/>
      <c r="U81" s="20"/>
      <c r="V81" s="20">
        <v>49473159</v>
      </c>
      <c r="W81" s="20">
        <v>93282903</v>
      </c>
      <c r="X81" s="20"/>
      <c r="Y81" s="19"/>
      <c r="Z81" s="22">
        <v>191242128</v>
      </c>
    </row>
    <row r="82" spans="1:26" ht="13.5" hidden="1">
      <c r="A82" s="38" t="s">
        <v>105</v>
      </c>
      <c r="B82" s="18">
        <v>106738707</v>
      </c>
      <c r="C82" s="18"/>
      <c r="D82" s="19">
        <v>133632080</v>
      </c>
      <c r="E82" s="20">
        <v>133632080</v>
      </c>
      <c r="F82" s="20">
        <v>3804871</v>
      </c>
      <c r="G82" s="20">
        <v>6828518</v>
      </c>
      <c r="H82" s="20">
        <v>4406236</v>
      </c>
      <c r="I82" s="20">
        <v>15039625</v>
      </c>
      <c r="J82" s="20">
        <v>4933116</v>
      </c>
      <c r="K82" s="20">
        <v>4681624</v>
      </c>
      <c r="L82" s="20">
        <v>4938699</v>
      </c>
      <c r="M82" s="20">
        <v>14553439</v>
      </c>
      <c r="N82" s="20"/>
      <c r="O82" s="20"/>
      <c r="P82" s="20"/>
      <c r="Q82" s="20"/>
      <c r="R82" s="20"/>
      <c r="S82" s="20"/>
      <c r="T82" s="20"/>
      <c r="U82" s="20"/>
      <c r="V82" s="20">
        <v>29593064</v>
      </c>
      <c r="W82" s="20">
        <v>65399574</v>
      </c>
      <c r="X82" s="20"/>
      <c r="Y82" s="19"/>
      <c r="Z82" s="22">
        <v>133632080</v>
      </c>
    </row>
    <row r="83" spans="1:26" ht="13.5" hidden="1">
      <c r="A83" s="38" t="s">
        <v>106</v>
      </c>
      <c r="B83" s="18"/>
      <c r="C83" s="18"/>
      <c r="D83" s="19"/>
      <c r="E83" s="20"/>
      <c r="F83" s="20">
        <v>28883507</v>
      </c>
      <c r="G83" s="20">
        <v>112250670</v>
      </c>
      <c r="H83" s="20">
        <v>19122038</v>
      </c>
      <c r="I83" s="20">
        <v>160256215</v>
      </c>
      <c r="J83" s="20">
        <v>90164023</v>
      </c>
      <c r="K83" s="20">
        <v>22372838</v>
      </c>
      <c r="L83" s="20">
        <v>55395121</v>
      </c>
      <c r="M83" s="20">
        <v>167931982</v>
      </c>
      <c r="N83" s="20"/>
      <c r="O83" s="20"/>
      <c r="P83" s="20"/>
      <c r="Q83" s="20"/>
      <c r="R83" s="20"/>
      <c r="S83" s="20"/>
      <c r="T83" s="20"/>
      <c r="U83" s="20"/>
      <c r="V83" s="20">
        <v>328188197</v>
      </c>
      <c r="W83" s="20"/>
      <c r="X83" s="20"/>
      <c r="Y83" s="19"/>
      <c r="Z83" s="22"/>
    </row>
    <row r="84" spans="1:26" ht="13.5" hidden="1">
      <c r="A84" s="39" t="s">
        <v>107</v>
      </c>
      <c r="B84" s="27">
        <v>24695367</v>
      </c>
      <c r="C84" s="27"/>
      <c r="D84" s="28">
        <v>25707715</v>
      </c>
      <c r="E84" s="29">
        <v>22108635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18881070</v>
      </c>
      <c r="X84" s="29"/>
      <c r="Y84" s="28"/>
      <c r="Z84" s="30">
        <v>22108635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272542224</v>
      </c>
      <c r="C5" s="18">
        <v>0</v>
      </c>
      <c r="D5" s="58">
        <v>305109133</v>
      </c>
      <c r="E5" s="59">
        <v>305109133</v>
      </c>
      <c r="F5" s="59">
        <v>24326807</v>
      </c>
      <c r="G5" s="59">
        <v>24449266</v>
      </c>
      <c r="H5" s="59">
        <v>24284942</v>
      </c>
      <c r="I5" s="59">
        <v>73061015</v>
      </c>
      <c r="J5" s="59">
        <v>24165024</v>
      </c>
      <c r="K5" s="59">
        <v>23861353</v>
      </c>
      <c r="L5" s="59">
        <v>23866598</v>
      </c>
      <c r="M5" s="59">
        <v>71892975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144953990</v>
      </c>
      <c r="W5" s="59">
        <v>152554567</v>
      </c>
      <c r="X5" s="59">
        <v>-7600577</v>
      </c>
      <c r="Y5" s="60">
        <v>-4.98</v>
      </c>
      <c r="Z5" s="61">
        <v>305109133</v>
      </c>
    </row>
    <row r="6" spans="1:26" ht="13.5">
      <c r="A6" s="57" t="s">
        <v>32</v>
      </c>
      <c r="B6" s="18">
        <v>1088449882</v>
      </c>
      <c r="C6" s="18">
        <v>0</v>
      </c>
      <c r="D6" s="58">
        <v>1226997625</v>
      </c>
      <c r="E6" s="59">
        <v>1226997625</v>
      </c>
      <c r="F6" s="59">
        <v>96985537</v>
      </c>
      <c r="G6" s="59">
        <v>101780664</v>
      </c>
      <c r="H6" s="59">
        <v>102325706</v>
      </c>
      <c r="I6" s="59">
        <v>301091907</v>
      </c>
      <c r="J6" s="59">
        <v>95245646</v>
      </c>
      <c r="K6" s="59">
        <v>105242394</v>
      </c>
      <c r="L6" s="59">
        <v>97571728</v>
      </c>
      <c r="M6" s="59">
        <v>298059768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599151675</v>
      </c>
      <c r="W6" s="59">
        <v>613498813</v>
      </c>
      <c r="X6" s="59">
        <v>-14347138</v>
      </c>
      <c r="Y6" s="60">
        <v>-2.34</v>
      </c>
      <c r="Z6" s="61">
        <v>1226997625</v>
      </c>
    </row>
    <row r="7" spans="1:26" ht="13.5">
      <c r="A7" s="57" t="s">
        <v>33</v>
      </c>
      <c r="B7" s="18">
        <v>13598049</v>
      </c>
      <c r="C7" s="18">
        <v>0</v>
      </c>
      <c r="D7" s="58">
        <v>1000000</v>
      </c>
      <c r="E7" s="59">
        <v>1000000</v>
      </c>
      <c r="F7" s="59">
        <v>0</v>
      </c>
      <c r="G7" s="59">
        <v>265773</v>
      </c>
      <c r="H7" s="59">
        <v>269645</v>
      </c>
      <c r="I7" s="59">
        <v>535418</v>
      </c>
      <c r="J7" s="59">
        <v>741569</v>
      </c>
      <c r="K7" s="59">
        <v>0</v>
      </c>
      <c r="L7" s="59">
        <v>242632</v>
      </c>
      <c r="M7" s="59">
        <v>984201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1519619</v>
      </c>
      <c r="W7" s="59">
        <v>500000</v>
      </c>
      <c r="X7" s="59">
        <v>1019619</v>
      </c>
      <c r="Y7" s="60">
        <v>203.92</v>
      </c>
      <c r="Z7" s="61">
        <v>1000000</v>
      </c>
    </row>
    <row r="8" spans="1:26" ht="13.5">
      <c r="A8" s="57" t="s">
        <v>34</v>
      </c>
      <c r="B8" s="18">
        <v>227488369</v>
      </c>
      <c r="C8" s="18">
        <v>0</v>
      </c>
      <c r="D8" s="58">
        <v>234461334</v>
      </c>
      <c r="E8" s="59">
        <v>234461334</v>
      </c>
      <c r="F8" s="59">
        <v>92621000</v>
      </c>
      <c r="G8" s="59">
        <v>1661847</v>
      </c>
      <c r="H8" s="59">
        <v>25080</v>
      </c>
      <c r="I8" s="59">
        <v>94307927</v>
      </c>
      <c r="J8" s="59">
        <v>923661</v>
      </c>
      <c r="K8" s="59">
        <v>76156005</v>
      </c>
      <c r="L8" s="59">
        <v>1129360</v>
      </c>
      <c r="M8" s="59">
        <v>78209026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172516953</v>
      </c>
      <c r="W8" s="59">
        <v>117230667</v>
      </c>
      <c r="X8" s="59">
        <v>55286286</v>
      </c>
      <c r="Y8" s="60">
        <v>47.16</v>
      </c>
      <c r="Z8" s="61">
        <v>234461334</v>
      </c>
    </row>
    <row r="9" spans="1:26" ht="13.5">
      <c r="A9" s="57" t="s">
        <v>35</v>
      </c>
      <c r="B9" s="18">
        <v>124680063</v>
      </c>
      <c r="C9" s="18">
        <v>0</v>
      </c>
      <c r="D9" s="58">
        <v>90495550</v>
      </c>
      <c r="E9" s="59">
        <v>90495550</v>
      </c>
      <c r="F9" s="59">
        <v>14013607</v>
      </c>
      <c r="G9" s="59">
        <v>3460879</v>
      </c>
      <c r="H9" s="59">
        <v>6709958</v>
      </c>
      <c r="I9" s="59">
        <v>24184444</v>
      </c>
      <c r="J9" s="59">
        <v>-900894</v>
      </c>
      <c r="K9" s="59">
        <v>18200285</v>
      </c>
      <c r="L9" s="59">
        <v>1705892</v>
      </c>
      <c r="M9" s="59">
        <v>19005283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43189727</v>
      </c>
      <c r="W9" s="59">
        <v>45247775</v>
      </c>
      <c r="X9" s="59">
        <v>-2058048</v>
      </c>
      <c r="Y9" s="60">
        <v>-4.55</v>
      </c>
      <c r="Z9" s="61">
        <v>90495550</v>
      </c>
    </row>
    <row r="10" spans="1:26" ht="25.5">
      <c r="A10" s="62" t="s">
        <v>94</v>
      </c>
      <c r="B10" s="63">
        <f>SUM(B5:B9)</f>
        <v>1726758587</v>
      </c>
      <c r="C10" s="63">
        <f>SUM(C5:C9)</f>
        <v>0</v>
      </c>
      <c r="D10" s="64">
        <f aca="true" t="shared" si="0" ref="D10:Z10">SUM(D5:D9)</f>
        <v>1858063642</v>
      </c>
      <c r="E10" s="65">
        <f t="shared" si="0"/>
        <v>1858063642</v>
      </c>
      <c r="F10" s="65">
        <f t="shared" si="0"/>
        <v>227946951</v>
      </c>
      <c r="G10" s="65">
        <f t="shared" si="0"/>
        <v>131618429</v>
      </c>
      <c r="H10" s="65">
        <f t="shared" si="0"/>
        <v>133615331</v>
      </c>
      <c r="I10" s="65">
        <f t="shared" si="0"/>
        <v>493180711</v>
      </c>
      <c r="J10" s="65">
        <f t="shared" si="0"/>
        <v>120175006</v>
      </c>
      <c r="K10" s="65">
        <f t="shared" si="0"/>
        <v>223460037</v>
      </c>
      <c r="L10" s="65">
        <f t="shared" si="0"/>
        <v>124516210</v>
      </c>
      <c r="M10" s="65">
        <f t="shared" si="0"/>
        <v>468151253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961331964</v>
      </c>
      <c r="W10" s="65">
        <f t="shared" si="0"/>
        <v>929031822</v>
      </c>
      <c r="X10" s="65">
        <f t="shared" si="0"/>
        <v>32300142</v>
      </c>
      <c r="Y10" s="66">
        <f>+IF(W10&lt;&gt;0,(X10/W10)*100,0)</f>
        <v>3.4767530277342855</v>
      </c>
      <c r="Z10" s="67">
        <f t="shared" si="0"/>
        <v>1858063642</v>
      </c>
    </row>
    <row r="11" spans="1:26" ht="13.5">
      <c r="A11" s="57" t="s">
        <v>36</v>
      </c>
      <c r="B11" s="18">
        <v>437997092</v>
      </c>
      <c r="C11" s="18">
        <v>0</v>
      </c>
      <c r="D11" s="58">
        <v>512967798</v>
      </c>
      <c r="E11" s="59">
        <v>512967798</v>
      </c>
      <c r="F11" s="59">
        <v>38297841</v>
      </c>
      <c r="G11" s="59">
        <v>39685517</v>
      </c>
      <c r="H11" s="59">
        <v>40570421</v>
      </c>
      <c r="I11" s="59">
        <v>118553779</v>
      </c>
      <c r="J11" s="59">
        <v>40517982</v>
      </c>
      <c r="K11" s="59">
        <v>44857903</v>
      </c>
      <c r="L11" s="59">
        <v>41944471</v>
      </c>
      <c r="M11" s="59">
        <v>127320356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245874135</v>
      </c>
      <c r="W11" s="59">
        <v>256483899</v>
      </c>
      <c r="X11" s="59">
        <v>-10609764</v>
      </c>
      <c r="Y11" s="60">
        <v>-4.14</v>
      </c>
      <c r="Z11" s="61">
        <v>512967798</v>
      </c>
    </row>
    <row r="12" spans="1:26" ht="13.5">
      <c r="A12" s="57" t="s">
        <v>37</v>
      </c>
      <c r="B12" s="18">
        <v>19019067</v>
      </c>
      <c r="C12" s="18">
        <v>0</v>
      </c>
      <c r="D12" s="58">
        <v>22056437</v>
      </c>
      <c r="E12" s="59">
        <v>22056437</v>
      </c>
      <c r="F12" s="59">
        <v>1580018</v>
      </c>
      <c r="G12" s="59">
        <v>1615921</v>
      </c>
      <c r="H12" s="59">
        <v>1597162</v>
      </c>
      <c r="I12" s="59">
        <v>4793101</v>
      </c>
      <c r="J12" s="59">
        <v>1599609</v>
      </c>
      <c r="K12" s="59">
        <v>1594691</v>
      </c>
      <c r="L12" s="59">
        <v>1597970</v>
      </c>
      <c r="M12" s="59">
        <v>4792270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9585371</v>
      </c>
      <c r="W12" s="59">
        <v>11028219</v>
      </c>
      <c r="X12" s="59">
        <v>-1442848</v>
      </c>
      <c r="Y12" s="60">
        <v>-13.08</v>
      </c>
      <c r="Z12" s="61">
        <v>22056437</v>
      </c>
    </row>
    <row r="13" spans="1:26" ht="13.5">
      <c r="A13" s="57" t="s">
        <v>95</v>
      </c>
      <c r="B13" s="18">
        <v>240680201</v>
      </c>
      <c r="C13" s="18">
        <v>0</v>
      </c>
      <c r="D13" s="58">
        <v>251615221</v>
      </c>
      <c r="E13" s="59">
        <v>251615221</v>
      </c>
      <c r="F13" s="59">
        <v>17531153</v>
      </c>
      <c r="G13" s="59">
        <v>57416278</v>
      </c>
      <c r="H13" s="59">
        <v>37337376</v>
      </c>
      <c r="I13" s="59">
        <v>112284807</v>
      </c>
      <c r="J13" s="59">
        <v>93515564</v>
      </c>
      <c r="K13" s="59">
        <v>-111072330</v>
      </c>
      <c r="L13" s="59">
        <v>19022832</v>
      </c>
      <c r="M13" s="59">
        <v>1466066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113750873</v>
      </c>
      <c r="W13" s="59">
        <v>125807611</v>
      </c>
      <c r="X13" s="59">
        <v>-12056738</v>
      </c>
      <c r="Y13" s="60">
        <v>-9.58</v>
      </c>
      <c r="Z13" s="61">
        <v>251615221</v>
      </c>
    </row>
    <row r="14" spans="1:26" ht="13.5">
      <c r="A14" s="57" t="s">
        <v>38</v>
      </c>
      <c r="B14" s="18">
        <v>45072281</v>
      </c>
      <c r="C14" s="18">
        <v>0</v>
      </c>
      <c r="D14" s="58">
        <v>39487588</v>
      </c>
      <c r="E14" s="59">
        <v>39487588</v>
      </c>
      <c r="F14" s="59">
        <v>2742701</v>
      </c>
      <c r="G14" s="59">
        <v>2159727</v>
      </c>
      <c r="H14" s="59">
        <v>8932548</v>
      </c>
      <c r="I14" s="59">
        <v>13834976</v>
      </c>
      <c r="J14" s="59">
        <v>2299312</v>
      </c>
      <c r="K14" s="59">
        <v>2385031</v>
      </c>
      <c r="L14" s="59">
        <v>2041352</v>
      </c>
      <c r="M14" s="59">
        <v>6725695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20560671</v>
      </c>
      <c r="W14" s="59">
        <v>19743794</v>
      </c>
      <c r="X14" s="59">
        <v>816877</v>
      </c>
      <c r="Y14" s="60">
        <v>4.14</v>
      </c>
      <c r="Z14" s="61">
        <v>39487588</v>
      </c>
    </row>
    <row r="15" spans="1:26" ht="13.5">
      <c r="A15" s="57" t="s">
        <v>39</v>
      </c>
      <c r="B15" s="18">
        <v>607052115</v>
      </c>
      <c r="C15" s="18">
        <v>0</v>
      </c>
      <c r="D15" s="58">
        <v>683805306</v>
      </c>
      <c r="E15" s="59">
        <v>683805306</v>
      </c>
      <c r="F15" s="59">
        <v>75491753</v>
      </c>
      <c r="G15" s="59">
        <v>74027089</v>
      </c>
      <c r="H15" s="59">
        <v>55062768</v>
      </c>
      <c r="I15" s="59">
        <v>204581610</v>
      </c>
      <c r="J15" s="59">
        <v>54548772</v>
      </c>
      <c r="K15" s="59">
        <v>46016070</v>
      </c>
      <c r="L15" s="59">
        <v>46559677</v>
      </c>
      <c r="M15" s="59">
        <v>147124519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351706129</v>
      </c>
      <c r="W15" s="59">
        <v>341902653</v>
      </c>
      <c r="X15" s="59">
        <v>9803476</v>
      </c>
      <c r="Y15" s="60">
        <v>2.87</v>
      </c>
      <c r="Z15" s="61">
        <v>683805306</v>
      </c>
    </row>
    <row r="16" spans="1:26" ht="13.5">
      <c r="A16" s="68" t="s">
        <v>40</v>
      </c>
      <c r="B16" s="18">
        <v>32509879</v>
      </c>
      <c r="C16" s="18">
        <v>0</v>
      </c>
      <c r="D16" s="58">
        <v>37052684</v>
      </c>
      <c r="E16" s="59">
        <v>37052684</v>
      </c>
      <c r="F16" s="59">
        <v>1539699</v>
      </c>
      <c r="G16" s="59">
        <v>2966267</v>
      </c>
      <c r="H16" s="59">
        <v>2568353</v>
      </c>
      <c r="I16" s="59">
        <v>7074319</v>
      </c>
      <c r="J16" s="59">
        <v>2474145</v>
      </c>
      <c r="K16" s="59">
        <v>2613794</v>
      </c>
      <c r="L16" s="59">
        <v>1436576</v>
      </c>
      <c r="M16" s="59">
        <v>6524515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13598834</v>
      </c>
      <c r="W16" s="59">
        <v>18526342</v>
      </c>
      <c r="X16" s="59">
        <v>-4927508</v>
      </c>
      <c r="Y16" s="60">
        <v>-26.6</v>
      </c>
      <c r="Z16" s="61">
        <v>37052684</v>
      </c>
    </row>
    <row r="17" spans="1:26" ht="13.5">
      <c r="A17" s="57" t="s">
        <v>41</v>
      </c>
      <c r="B17" s="18">
        <v>520738753</v>
      </c>
      <c r="C17" s="18">
        <v>0</v>
      </c>
      <c r="D17" s="58">
        <v>554648989</v>
      </c>
      <c r="E17" s="59">
        <v>554648989</v>
      </c>
      <c r="F17" s="59">
        <v>18332463</v>
      </c>
      <c r="G17" s="59">
        <v>29051188</v>
      </c>
      <c r="H17" s="59">
        <v>43592645</v>
      </c>
      <c r="I17" s="59">
        <v>90976296</v>
      </c>
      <c r="J17" s="59">
        <v>38259415</v>
      </c>
      <c r="K17" s="59">
        <v>49922270</v>
      </c>
      <c r="L17" s="59">
        <v>28043096</v>
      </c>
      <c r="M17" s="59">
        <v>116224781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207201077</v>
      </c>
      <c r="W17" s="59">
        <v>277324495</v>
      </c>
      <c r="X17" s="59">
        <v>-70123418</v>
      </c>
      <c r="Y17" s="60">
        <v>-25.29</v>
      </c>
      <c r="Z17" s="61">
        <v>554648989</v>
      </c>
    </row>
    <row r="18" spans="1:26" ht="13.5">
      <c r="A18" s="69" t="s">
        <v>42</v>
      </c>
      <c r="B18" s="70">
        <f>SUM(B11:B17)</f>
        <v>1903069388</v>
      </c>
      <c r="C18" s="70">
        <f>SUM(C11:C17)</f>
        <v>0</v>
      </c>
      <c r="D18" s="71">
        <f aca="true" t="shared" si="1" ref="D18:Z18">SUM(D11:D17)</f>
        <v>2101634023</v>
      </c>
      <c r="E18" s="72">
        <f t="shared" si="1"/>
        <v>2101634023</v>
      </c>
      <c r="F18" s="72">
        <f t="shared" si="1"/>
        <v>155515628</v>
      </c>
      <c r="G18" s="72">
        <f t="shared" si="1"/>
        <v>206921987</v>
      </c>
      <c r="H18" s="72">
        <f t="shared" si="1"/>
        <v>189661273</v>
      </c>
      <c r="I18" s="72">
        <f t="shared" si="1"/>
        <v>552098888</v>
      </c>
      <c r="J18" s="72">
        <f t="shared" si="1"/>
        <v>233214799</v>
      </c>
      <c r="K18" s="72">
        <f t="shared" si="1"/>
        <v>36317429</v>
      </c>
      <c r="L18" s="72">
        <f t="shared" si="1"/>
        <v>140645974</v>
      </c>
      <c r="M18" s="72">
        <f t="shared" si="1"/>
        <v>410178202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962277090</v>
      </c>
      <c r="W18" s="72">
        <f t="shared" si="1"/>
        <v>1050817013</v>
      </c>
      <c r="X18" s="72">
        <f t="shared" si="1"/>
        <v>-88539923</v>
      </c>
      <c r="Y18" s="66">
        <f>+IF(W18&lt;&gt;0,(X18/W18)*100,0)</f>
        <v>-8.425817426311502</v>
      </c>
      <c r="Z18" s="73">
        <f t="shared" si="1"/>
        <v>2101634023</v>
      </c>
    </row>
    <row r="19" spans="1:26" ht="13.5">
      <c r="A19" s="69" t="s">
        <v>43</v>
      </c>
      <c r="B19" s="74">
        <f>+B10-B18</f>
        <v>-176310801</v>
      </c>
      <c r="C19" s="74">
        <f>+C10-C18</f>
        <v>0</v>
      </c>
      <c r="D19" s="75">
        <f aca="true" t="shared" si="2" ref="D19:Z19">+D10-D18</f>
        <v>-243570381</v>
      </c>
      <c r="E19" s="76">
        <f t="shared" si="2"/>
        <v>-243570381</v>
      </c>
      <c r="F19" s="76">
        <f t="shared" si="2"/>
        <v>72431323</v>
      </c>
      <c r="G19" s="76">
        <f t="shared" si="2"/>
        <v>-75303558</v>
      </c>
      <c r="H19" s="76">
        <f t="shared" si="2"/>
        <v>-56045942</v>
      </c>
      <c r="I19" s="76">
        <f t="shared" si="2"/>
        <v>-58918177</v>
      </c>
      <c r="J19" s="76">
        <f t="shared" si="2"/>
        <v>-113039793</v>
      </c>
      <c r="K19" s="76">
        <f t="shared" si="2"/>
        <v>187142608</v>
      </c>
      <c r="L19" s="76">
        <f t="shared" si="2"/>
        <v>-16129764</v>
      </c>
      <c r="M19" s="76">
        <f t="shared" si="2"/>
        <v>57973051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-945126</v>
      </c>
      <c r="W19" s="76">
        <f>IF(E10=E18,0,W10-W18)</f>
        <v>-121785191</v>
      </c>
      <c r="X19" s="76">
        <f t="shared" si="2"/>
        <v>120840065</v>
      </c>
      <c r="Y19" s="77">
        <f>+IF(W19&lt;&gt;0,(X19/W19)*100,0)</f>
        <v>-99.22394012585652</v>
      </c>
      <c r="Z19" s="78">
        <f t="shared" si="2"/>
        <v>-243570381</v>
      </c>
    </row>
    <row r="20" spans="1:26" ht="13.5">
      <c r="A20" s="57" t="s">
        <v>44</v>
      </c>
      <c r="B20" s="18">
        <v>122698959</v>
      </c>
      <c r="C20" s="18">
        <v>0</v>
      </c>
      <c r="D20" s="58">
        <v>106717962</v>
      </c>
      <c r="E20" s="59">
        <v>106717962</v>
      </c>
      <c r="F20" s="59">
        <v>0</v>
      </c>
      <c r="G20" s="59">
        <v>9354646</v>
      </c>
      <c r="H20" s="59">
        <v>0</v>
      </c>
      <c r="I20" s="59">
        <v>9354646</v>
      </c>
      <c r="J20" s="59">
        <v>4275063</v>
      </c>
      <c r="K20" s="59">
        <v>21939927</v>
      </c>
      <c r="L20" s="59">
        <v>10025849</v>
      </c>
      <c r="M20" s="59">
        <v>36240839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45595485</v>
      </c>
      <c r="W20" s="59">
        <v>53358981</v>
      </c>
      <c r="X20" s="59">
        <v>-7763496</v>
      </c>
      <c r="Y20" s="60">
        <v>-14.55</v>
      </c>
      <c r="Z20" s="61">
        <v>106717962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-53611842</v>
      </c>
      <c r="C22" s="85">
        <f>SUM(C19:C21)</f>
        <v>0</v>
      </c>
      <c r="D22" s="86">
        <f aca="true" t="shared" si="3" ref="D22:Z22">SUM(D19:D21)</f>
        <v>-136852419</v>
      </c>
      <c r="E22" s="87">
        <f t="shared" si="3"/>
        <v>-136852419</v>
      </c>
      <c r="F22" s="87">
        <f t="shared" si="3"/>
        <v>72431323</v>
      </c>
      <c r="G22" s="87">
        <f t="shared" si="3"/>
        <v>-65948912</v>
      </c>
      <c r="H22" s="87">
        <f t="shared" si="3"/>
        <v>-56045942</v>
      </c>
      <c r="I22" s="87">
        <f t="shared" si="3"/>
        <v>-49563531</v>
      </c>
      <c r="J22" s="87">
        <f t="shared" si="3"/>
        <v>-108764730</v>
      </c>
      <c r="K22" s="87">
        <f t="shared" si="3"/>
        <v>209082535</v>
      </c>
      <c r="L22" s="87">
        <f t="shared" si="3"/>
        <v>-6103915</v>
      </c>
      <c r="M22" s="87">
        <f t="shared" si="3"/>
        <v>94213890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44650359</v>
      </c>
      <c r="W22" s="87">
        <f t="shared" si="3"/>
        <v>-68426210</v>
      </c>
      <c r="X22" s="87">
        <f t="shared" si="3"/>
        <v>113076569</v>
      </c>
      <c r="Y22" s="88">
        <f>+IF(W22&lt;&gt;0,(X22/W22)*100,0)</f>
        <v>-165.25329840714545</v>
      </c>
      <c r="Z22" s="89">
        <f t="shared" si="3"/>
        <v>-136852419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-53611842</v>
      </c>
      <c r="C24" s="74">
        <f>SUM(C22:C23)</f>
        <v>0</v>
      </c>
      <c r="D24" s="75">
        <f aca="true" t="shared" si="4" ref="D24:Z24">SUM(D22:D23)</f>
        <v>-136852419</v>
      </c>
      <c r="E24" s="76">
        <f t="shared" si="4"/>
        <v>-136852419</v>
      </c>
      <c r="F24" s="76">
        <f t="shared" si="4"/>
        <v>72431323</v>
      </c>
      <c r="G24" s="76">
        <f t="shared" si="4"/>
        <v>-65948912</v>
      </c>
      <c r="H24" s="76">
        <f t="shared" si="4"/>
        <v>-56045942</v>
      </c>
      <c r="I24" s="76">
        <f t="shared" si="4"/>
        <v>-49563531</v>
      </c>
      <c r="J24" s="76">
        <f t="shared" si="4"/>
        <v>-108764730</v>
      </c>
      <c r="K24" s="76">
        <f t="shared" si="4"/>
        <v>209082535</v>
      </c>
      <c r="L24" s="76">
        <f t="shared" si="4"/>
        <v>-6103915</v>
      </c>
      <c r="M24" s="76">
        <f t="shared" si="4"/>
        <v>94213890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44650359</v>
      </c>
      <c r="W24" s="76">
        <f t="shared" si="4"/>
        <v>-68426210</v>
      </c>
      <c r="X24" s="76">
        <f t="shared" si="4"/>
        <v>113076569</v>
      </c>
      <c r="Y24" s="77">
        <f>+IF(W24&lt;&gt;0,(X24/W24)*100,0)</f>
        <v>-165.25329840714545</v>
      </c>
      <c r="Z24" s="78">
        <f t="shared" si="4"/>
        <v>-136852419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331533135</v>
      </c>
      <c r="C27" s="21">
        <v>0</v>
      </c>
      <c r="D27" s="98">
        <v>220581836</v>
      </c>
      <c r="E27" s="99">
        <v>220581836</v>
      </c>
      <c r="F27" s="99">
        <v>0</v>
      </c>
      <c r="G27" s="99">
        <v>9558221</v>
      </c>
      <c r="H27" s="99">
        <v>14748331</v>
      </c>
      <c r="I27" s="99">
        <v>24306552</v>
      </c>
      <c r="J27" s="99">
        <v>24138642</v>
      </c>
      <c r="K27" s="99">
        <v>27825045</v>
      </c>
      <c r="L27" s="99">
        <v>15155579</v>
      </c>
      <c r="M27" s="99">
        <v>67119266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91425818</v>
      </c>
      <c r="W27" s="99">
        <v>110290918</v>
      </c>
      <c r="X27" s="99">
        <v>-18865100</v>
      </c>
      <c r="Y27" s="100">
        <v>-17.1</v>
      </c>
      <c r="Z27" s="101">
        <v>220581836</v>
      </c>
    </row>
    <row r="28" spans="1:26" ht="13.5">
      <c r="A28" s="102" t="s">
        <v>44</v>
      </c>
      <c r="B28" s="18">
        <v>129695360</v>
      </c>
      <c r="C28" s="18">
        <v>0</v>
      </c>
      <c r="D28" s="58">
        <v>106717962</v>
      </c>
      <c r="E28" s="59">
        <v>106717962</v>
      </c>
      <c r="F28" s="59">
        <v>0</v>
      </c>
      <c r="G28" s="59">
        <v>9354646</v>
      </c>
      <c r="H28" s="59">
        <v>4291347</v>
      </c>
      <c r="I28" s="59">
        <v>13645993</v>
      </c>
      <c r="J28" s="59">
        <v>9433252</v>
      </c>
      <c r="K28" s="59">
        <v>12520883</v>
      </c>
      <c r="L28" s="59">
        <v>10010137</v>
      </c>
      <c r="M28" s="59">
        <v>31964272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45610265</v>
      </c>
      <c r="W28" s="59">
        <v>53358981</v>
      </c>
      <c r="X28" s="59">
        <v>-7748716</v>
      </c>
      <c r="Y28" s="60">
        <v>-14.52</v>
      </c>
      <c r="Z28" s="61">
        <v>106717962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162712248</v>
      </c>
      <c r="C30" s="18">
        <v>0</v>
      </c>
      <c r="D30" s="58">
        <v>14731874</v>
      </c>
      <c r="E30" s="59">
        <v>14731874</v>
      </c>
      <c r="F30" s="59">
        <v>0</v>
      </c>
      <c r="G30" s="59">
        <v>0</v>
      </c>
      <c r="H30" s="59">
        <v>0</v>
      </c>
      <c r="I30" s="59">
        <v>0</v>
      </c>
      <c r="J30" s="59">
        <v>608794</v>
      </c>
      <c r="K30" s="59">
        <v>100026</v>
      </c>
      <c r="L30" s="59">
        <v>0</v>
      </c>
      <c r="M30" s="59">
        <v>708820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708820</v>
      </c>
      <c r="W30" s="59">
        <v>7365937</v>
      </c>
      <c r="X30" s="59">
        <v>-6657117</v>
      </c>
      <c r="Y30" s="60">
        <v>-90.38</v>
      </c>
      <c r="Z30" s="61">
        <v>14731874</v>
      </c>
    </row>
    <row r="31" spans="1:26" ht="13.5">
      <c r="A31" s="57" t="s">
        <v>49</v>
      </c>
      <c r="B31" s="18">
        <v>39125527</v>
      </c>
      <c r="C31" s="18">
        <v>0</v>
      </c>
      <c r="D31" s="58">
        <v>99132000</v>
      </c>
      <c r="E31" s="59">
        <v>99132000</v>
      </c>
      <c r="F31" s="59">
        <v>0</v>
      </c>
      <c r="G31" s="59">
        <v>203575</v>
      </c>
      <c r="H31" s="59">
        <v>10456984</v>
      </c>
      <c r="I31" s="59">
        <v>10660559</v>
      </c>
      <c r="J31" s="59">
        <v>14096596</v>
      </c>
      <c r="K31" s="59">
        <v>15204136</v>
      </c>
      <c r="L31" s="59">
        <v>5145442</v>
      </c>
      <c r="M31" s="59">
        <v>34446174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45106733</v>
      </c>
      <c r="W31" s="59">
        <v>49566000</v>
      </c>
      <c r="X31" s="59">
        <v>-4459267</v>
      </c>
      <c r="Y31" s="60">
        <v>-9</v>
      </c>
      <c r="Z31" s="61">
        <v>99132000</v>
      </c>
    </row>
    <row r="32" spans="1:26" ht="13.5">
      <c r="A32" s="69" t="s">
        <v>50</v>
      </c>
      <c r="B32" s="21">
        <f>SUM(B28:B31)</f>
        <v>331533135</v>
      </c>
      <c r="C32" s="21">
        <f>SUM(C28:C31)</f>
        <v>0</v>
      </c>
      <c r="D32" s="98">
        <f aca="true" t="shared" si="5" ref="D32:Z32">SUM(D28:D31)</f>
        <v>220581836</v>
      </c>
      <c r="E32" s="99">
        <f t="shared" si="5"/>
        <v>220581836</v>
      </c>
      <c r="F32" s="99">
        <f t="shared" si="5"/>
        <v>0</v>
      </c>
      <c r="G32" s="99">
        <f t="shared" si="5"/>
        <v>9558221</v>
      </c>
      <c r="H32" s="99">
        <f t="shared" si="5"/>
        <v>14748331</v>
      </c>
      <c r="I32" s="99">
        <f t="shared" si="5"/>
        <v>24306552</v>
      </c>
      <c r="J32" s="99">
        <f t="shared" si="5"/>
        <v>24138642</v>
      </c>
      <c r="K32" s="99">
        <f t="shared" si="5"/>
        <v>27825045</v>
      </c>
      <c r="L32" s="99">
        <f t="shared" si="5"/>
        <v>15155579</v>
      </c>
      <c r="M32" s="99">
        <f t="shared" si="5"/>
        <v>67119266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91425818</v>
      </c>
      <c r="W32" s="99">
        <f t="shared" si="5"/>
        <v>110290918</v>
      </c>
      <c r="X32" s="99">
        <f t="shared" si="5"/>
        <v>-18865100</v>
      </c>
      <c r="Y32" s="100">
        <f>+IF(W32&lt;&gt;0,(X32/W32)*100,0)</f>
        <v>-17.10485354741539</v>
      </c>
      <c r="Z32" s="101">
        <f t="shared" si="5"/>
        <v>220581836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540852199</v>
      </c>
      <c r="C35" s="18">
        <v>0</v>
      </c>
      <c r="D35" s="58">
        <v>404345155</v>
      </c>
      <c r="E35" s="59">
        <v>404345155</v>
      </c>
      <c r="F35" s="59">
        <v>223553085</v>
      </c>
      <c r="G35" s="59">
        <v>232088121</v>
      </c>
      <c r="H35" s="59">
        <v>110947346</v>
      </c>
      <c r="I35" s="59">
        <v>110947346</v>
      </c>
      <c r="J35" s="59">
        <v>129280030</v>
      </c>
      <c r="K35" s="59">
        <v>147945830</v>
      </c>
      <c r="L35" s="59">
        <v>167684617</v>
      </c>
      <c r="M35" s="59">
        <v>167684617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167684617</v>
      </c>
      <c r="W35" s="59">
        <v>202172578</v>
      </c>
      <c r="X35" s="59">
        <v>-34487961</v>
      </c>
      <c r="Y35" s="60">
        <v>-17.06</v>
      </c>
      <c r="Z35" s="61">
        <v>404345155</v>
      </c>
    </row>
    <row r="36" spans="1:26" ht="13.5">
      <c r="A36" s="57" t="s">
        <v>53</v>
      </c>
      <c r="B36" s="18">
        <v>5808545294</v>
      </c>
      <c r="C36" s="18">
        <v>0</v>
      </c>
      <c r="D36" s="58">
        <v>5942623786</v>
      </c>
      <c r="E36" s="59">
        <v>5942623786</v>
      </c>
      <c r="F36" s="59">
        <v>471447350</v>
      </c>
      <c r="G36" s="59">
        <v>496714075</v>
      </c>
      <c r="H36" s="59">
        <v>5832171081</v>
      </c>
      <c r="I36" s="59">
        <v>5832171081</v>
      </c>
      <c r="J36" s="59">
        <v>5832171135</v>
      </c>
      <c r="K36" s="59">
        <v>5774719930</v>
      </c>
      <c r="L36" s="59">
        <v>5770527798</v>
      </c>
      <c r="M36" s="59">
        <v>5770527798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5770527798</v>
      </c>
      <c r="W36" s="59">
        <v>2971311893</v>
      </c>
      <c r="X36" s="59">
        <v>2799215905</v>
      </c>
      <c r="Y36" s="60">
        <v>94.21</v>
      </c>
      <c r="Z36" s="61">
        <v>5942623786</v>
      </c>
    </row>
    <row r="37" spans="1:26" ht="13.5">
      <c r="A37" s="57" t="s">
        <v>54</v>
      </c>
      <c r="B37" s="18">
        <v>575614930</v>
      </c>
      <c r="C37" s="18">
        <v>0</v>
      </c>
      <c r="D37" s="58">
        <v>551019970</v>
      </c>
      <c r="E37" s="59">
        <v>551019970</v>
      </c>
      <c r="F37" s="59">
        <v>31837977</v>
      </c>
      <c r="G37" s="59">
        <v>48781705</v>
      </c>
      <c r="H37" s="59">
        <v>-2779599</v>
      </c>
      <c r="I37" s="59">
        <v>-2779599</v>
      </c>
      <c r="J37" s="59">
        <v>-508326</v>
      </c>
      <c r="K37" s="59">
        <v>3851878</v>
      </c>
      <c r="L37" s="59">
        <v>3802930</v>
      </c>
      <c r="M37" s="59">
        <v>3802930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3802930</v>
      </c>
      <c r="W37" s="59">
        <v>275509985</v>
      </c>
      <c r="X37" s="59">
        <v>-271707055</v>
      </c>
      <c r="Y37" s="60">
        <v>-98.62</v>
      </c>
      <c r="Z37" s="61">
        <v>551019970</v>
      </c>
    </row>
    <row r="38" spans="1:26" ht="13.5">
      <c r="A38" s="57" t="s">
        <v>55</v>
      </c>
      <c r="B38" s="18">
        <v>525131900</v>
      </c>
      <c r="C38" s="18">
        <v>0</v>
      </c>
      <c r="D38" s="58">
        <v>512075940</v>
      </c>
      <c r="E38" s="59">
        <v>512075940</v>
      </c>
      <c r="F38" s="59">
        <v>41011069</v>
      </c>
      <c r="G38" s="59">
        <v>42672995</v>
      </c>
      <c r="H38" s="59">
        <v>339149105</v>
      </c>
      <c r="I38" s="59">
        <v>339149105</v>
      </c>
      <c r="J38" s="59">
        <v>357537909</v>
      </c>
      <c r="K38" s="59">
        <v>356945914</v>
      </c>
      <c r="L38" s="59">
        <v>355110882</v>
      </c>
      <c r="M38" s="59">
        <v>355110882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355110882</v>
      </c>
      <c r="W38" s="59">
        <v>256037970</v>
      </c>
      <c r="X38" s="59">
        <v>99072912</v>
      </c>
      <c r="Y38" s="60">
        <v>38.69</v>
      </c>
      <c r="Z38" s="61">
        <v>512075940</v>
      </c>
    </row>
    <row r="39" spans="1:26" ht="13.5">
      <c r="A39" s="57" t="s">
        <v>56</v>
      </c>
      <c r="B39" s="18">
        <v>5248650663</v>
      </c>
      <c r="C39" s="18">
        <v>0</v>
      </c>
      <c r="D39" s="58">
        <v>5283873030</v>
      </c>
      <c r="E39" s="59">
        <v>5283873030</v>
      </c>
      <c r="F39" s="59">
        <v>622151387</v>
      </c>
      <c r="G39" s="59">
        <v>637347498</v>
      </c>
      <c r="H39" s="59">
        <v>5606748921</v>
      </c>
      <c r="I39" s="59">
        <v>5606748921</v>
      </c>
      <c r="J39" s="59">
        <v>5604421583</v>
      </c>
      <c r="K39" s="59">
        <v>5561867969</v>
      </c>
      <c r="L39" s="59">
        <v>5579298604</v>
      </c>
      <c r="M39" s="59">
        <v>5579298604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5579298604</v>
      </c>
      <c r="W39" s="59">
        <v>2641936515</v>
      </c>
      <c r="X39" s="59">
        <v>2937362089</v>
      </c>
      <c r="Y39" s="60">
        <v>111.18</v>
      </c>
      <c r="Z39" s="61">
        <v>5283873030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185153543</v>
      </c>
      <c r="C42" s="18">
        <v>0</v>
      </c>
      <c r="D42" s="58">
        <v>199976927</v>
      </c>
      <c r="E42" s="59">
        <v>199976927</v>
      </c>
      <c r="F42" s="59">
        <v>52241230</v>
      </c>
      <c r="G42" s="59">
        <v>31785534</v>
      </c>
      <c r="H42" s="59">
        <v>-819905</v>
      </c>
      <c r="I42" s="59">
        <v>83206859</v>
      </c>
      <c r="J42" s="59">
        <v>47571304</v>
      </c>
      <c r="K42" s="59">
        <v>37335311</v>
      </c>
      <c r="L42" s="59">
        <v>-20333045</v>
      </c>
      <c r="M42" s="59">
        <v>64573570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147780429</v>
      </c>
      <c r="W42" s="59">
        <v>144282686</v>
      </c>
      <c r="X42" s="59">
        <v>3497743</v>
      </c>
      <c r="Y42" s="60">
        <v>2.42</v>
      </c>
      <c r="Z42" s="61">
        <v>199976927</v>
      </c>
    </row>
    <row r="43" spans="1:26" ht="13.5">
      <c r="A43" s="57" t="s">
        <v>59</v>
      </c>
      <c r="B43" s="18">
        <v>-311113093</v>
      </c>
      <c r="C43" s="18">
        <v>0</v>
      </c>
      <c r="D43" s="58">
        <v>-220581032</v>
      </c>
      <c r="E43" s="59">
        <v>-220581032</v>
      </c>
      <c r="F43" s="59">
        <v>-31639724</v>
      </c>
      <c r="G43" s="59">
        <v>-23051230</v>
      </c>
      <c r="H43" s="59">
        <v>-9684659</v>
      </c>
      <c r="I43" s="59">
        <v>-64375613</v>
      </c>
      <c r="J43" s="59">
        <v>-29381049</v>
      </c>
      <c r="K43" s="59">
        <v>-14300483</v>
      </c>
      <c r="L43" s="59">
        <v>-18633148</v>
      </c>
      <c r="M43" s="59">
        <v>-62314680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-126690293</v>
      </c>
      <c r="W43" s="59">
        <v>-107450750</v>
      </c>
      <c r="X43" s="59">
        <v>-19239543</v>
      </c>
      <c r="Y43" s="60">
        <v>17.91</v>
      </c>
      <c r="Z43" s="61">
        <v>-220581032</v>
      </c>
    </row>
    <row r="44" spans="1:26" ht="13.5">
      <c r="A44" s="57" t="s">
        <v>60</v>
      </c>
      <c r="B44" s="18">
        <v>172276762</v>
      </c>
      <c r="C44" s="18">
        <v>0</v>
      </c>
      <c r="D44" s="58">
        <v>-23326968</v>
      </c>
      <c r="E44" s="59">
        <v>-23326968</v>
      </c>
      <c r="F44" s="59">
        <v>-1893099</v>
      </c>
      <c r="G44" s="59">
        <v>-2132376</v>
      </c>
      <c r="H44" s="59">
        <v>-1522261</v>
      </c>
      <c r="I44" s="59">
        <v>-5547736</v>
      </c>
      <c r="J44" s="59">
        <v>-1038298</v>
      </c>
      <c r="K44" s="59">
        <v>-591995</v>
      </c>
      <c r="L44" s="59">
        <v>-3680314</v>
      </c>
      <c r="M44" s="59">
        <v>-5310607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-10858343</v>
      </c>
      <c r="W44" s="59">
        <v>-11607747</v>
      </c>
      <c r="X44" s="59">
        <v>749404</v>
      </c>
      <c r="Y44" s="60">
        <v>-6.46</v>
      </c>
      <c r="Z44" s="61">
        <v>-23326968</v>
      </c>
    </row>
    <row r="45" spans="1:26" ht="13.5">
      <c r="A45" s="69" t="s">
        <v>61</v>
      </c>
      <c r="B45" s="21">
        <v>90092500</v>
      </c>
      <c r="C45" s="21">
        <v>0</v>
      </c>
      <c r="D45" s="98">
        <v>22723382</v>
      </c>
      <c r="E45" s="99">
        <v>22723382</v>
      </c>
      <c r="F45" s="99">
        <v>86285688</v>
      </c>
      <c r="G45" s="99">
        <v>92887616</v>
      </c>
      <c r="H45" s="99">
        <v>80860791</v>
      </c>
      <c r="I45" s="99">
        <v>80860791</v>
      </c>
      <c r="J45" s="99">
        <v>98012748</v>
      </c>
      <c r="K45" s="99">
        <v>120455581</v>
      </c>
      <c r="L45" s="99">
        <v>77809074</v>
      </c>
      <c r="M45" s="99">
        <v>77809074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77809074</v>
      </c>
      <c r="W45" s="99">
        <v>91878644</v>
      </c>
      <c r="X45" s="99">
        <v>-14069570</v>
      </c>
      <c r="Y45" s="100">
        <v>-15.31</v>
      </c>
      <c r="Z45" s="101">
        <v>22723382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249787369</v>
      </c>
      <c r="C49" s="51">
        <v>0</v>
      </c>
      <c r="D49" s="128">
        <v>14952100</v>
      </c>
      <c r="E49" s="53">
        <v>11388042</v>
      </c>
      <c r="F49" s="53">
        <v>0</v>
      </c>
      <c r="G49" s="53">
        <v>0</v>
      </c>
      <c r="H49" s="53">
        <v>0</v>
      </c>
      <c r="I49" s="53">
        <v>612748059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888875570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105369699</v>
      </c>
      <c r="C51" s="51">
        <v>0</v>
      </c>
      <c r="D51" s="128">
        <v>35187606</v>
      </c>
      <c r="E51" s="53">
        <v>94478</v>
      </c>
      <c r="F51" s="53">
        <v>0</v>
      </c>
      <c r="G51" s="53">
        <v>0</v>
      </c>
      <c r="H51" s="53">
        <v>0</v>
      </c>
      <c r="I51" s="53">
        <v>22156</v>
      </c>
      <c r="J51" s="53">
        <v>0</v>
      </c>
      <c r="K51" s="53">
        <v>0</v>
      </c>
      <c r="L51" s="53">
        <v>0</v>
      </c>
      <c r="M51" s="53">
        <v>51585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140725524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92.37009807963162</v>
      </c>
      <c r="C58" s="5">
        <f>IF(C67=0,0,+(C76/C67)*100)</f>
        <v>0</v>
      </c>
      <c r="D58" s="6">
        <f aca="true" t="shared" si="6" ref="D58:Z58">IF(D67=0,0,+(D76/D67)*100)</f>
        <v>97.41902312292528</v>
      </c>
      <c r="E58" s="7">
        <f t="shared" si="6"/>
        <v>97.41902312292528</v>
      </c>
      <c r="F58" s="7">
        <f t="shared" si="6"/>
        <v>107.64051534351846</v>
      </c>
      <c r="G58" s="7">
        <f t="shared" si="6"/>
        <v>95.72515714383285</v>
      </c>
      <c r="H58" s="7">
        <f t="shared" si="6"/>
        <v>99.18958406788317</v>
      </c>
      <c r="I58" s="7">
        <f t="shared" si="6"/>
        <v>100.76335167492148</v>
      </c>
      <c r="J58" s="7">
        <f t="shared" si="6"/>
        <v>92.40360831089745</v>
      </c>
      <c r="K58" s="7">
        <f t="shared" si="6"/>
        <v>91.31871008274575</v>
      </c>
      <c r="L58" s="7">
        <f t="shared" si="6"/>
        <v>100.80118375482878</v>
      </c>
      <c r="M58" s="7">
        <f t="shared" si="6"/>
        <v>94.78028764965315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97.79312768977584</v>
      </c>
      <c r="W58" s="7">
        <f t="shared" si="6"/>
        <v>105.38108077629127</v>
      </c>
      <c r="X58" s="7">
        <f t="shared" si="6"/>
        <v>0</v>
      </c>
      <c r="Y58" s="7">
        <f t="shared" si="6"/>
        <v>0</v>
      </c>
      <c r="Z58" s="8">
        <f t="shared" si="6"/>
        <v>97.41902312292528</v>
      </c>
    </row>
    <row r="59" spans="1:26" ht="13.5">
      <c r="A59" s="36" t="s">
        <v>31</v>
      </c>
      <c r="B59" s="9">
        <f aca="true" t="shared" si="7" ref="B59:Z66">IF(B68=0,0,+(B77/B68)*100)</f>
        <v>110.75347649617771</v>
      </c>
      <c r="C59" s="9">
        <f t="shared" si="7"/>
        <v>0</v>
      </c>
      <c r="D59" s="2">
        <f t="shared" si="7"/>
        <v>96.00000124164553</v>
      </c>
      <c r="E59" s="10">
        <f t="shared" si="7"/>
        <v>96.00000124164553</v>
      </c>
      <c r="F59" s="10">
        <f t="shared" si="7"/>
        <v>126.50276298077262</v>
      </c>
      <c r="G59" s="10">
        <f t="shared" si="7"/>
        <v>143.21130540278796</v>
      </c>
      <c r="H59" s="10">
        <f t="shared" si="7"/>
        <v>100</v>
      </c>
      <c r="I59" s="10">
        <f t="shared" si="7"/>
        <v>123.28481612252445</v>
      </c>
      <c r="J59" s="10">
        <f t="shared" si="7"/>
        <v>112.10193294242123</v>
      </c>
      <c r="K59" s="10">
        <f t="shared" si="7"/>
        <v>129.08031661071357</v>
      </c>
      <c r="L59" s="10">
        <f t="shared" si="7"/>
        <v>109.5199952670255</v>
      </c>
      <c r="M59" s="10">
        <f t="shared" si="7"/>
        <v>116.87993993849885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120.10818329319531</v>
      </c>
      <c r="W59" s="10">
        <f t="shared" si="7"/>
        <v>94.00000118584124</v>
      </c>
      <c r="X59" s="10">
        <f t="shared" si="7"/>
        <v>0</v>
      </c>
      <c r="Y59" s="10">
        <f t="shared" si="7"/>
        <v>0</v>
      </c>
      <c r="Z59" s="11">
        <f t="shared" si="7"/>
        <v>96.00000124164553</v>
      </c>
    </row>
    <row r="60" spans="1:26" ht="13.5">
      <c r="A60" s="37" t="s">
        <v>32</v>
      </c>
      <c r="B60" s="12">
        <f t="shared" si="7"/>
        <v>87.69444994987835</v>
      </c>
      <c r="C60" s="12">
        <f t="shared" si="7"/>
        <v>0</v>
      </c>
      <c r="D60" s="3">
        <f t="shared" si="7"/>
        <v>97.7311911259812</v>
      </c>
      <c r="E60" s="13">
        <f t="shared" si="7"/>
        <v>97.7311911259812</v>
      </c>
      <c r="F60" s="13">
        <f t="shared" si="7"/>
        <v>103.01264403990461</v>
      </c>
      <c r="G60" s="13">
        <f t="shared" si="7"/>
        <v>84.26744101413998</v>
      </c>
      <c r="H60" s="13">
        <f t="shared" si="7"/>
        <v>98.98727109686398</v>
      </c>
      <c r="I60" s="13">
        <f t="shared" si="7"/>
        <v>95.30802533327474</v>
      </c>
      <c r="J60" s="13">
        <f t="shared" si="7"/>
        <v>86.94612350049051</v>
      </c>
      <c r="K60" s="13">
        <f t="shared" si="7"/>
        <v>83.03071669008214</v>
      </c>
      <c r="L60" s="13">
        <f t="shared" si="7"/>
        <v>98.67645677034642</v>
      </c>
      <c r="M60" s="13">
        <f t="shared" si="7"/>
        <v>89.40362424223586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92.37076504876666</v>
      </c>
      <c r="W60" s="13">
        <f t="shared" si="7"/>
        <v>108.09987662013638</v>
      </c>
      <c r="X60" s="13">
        <f t="shared" si="7"/>
        <v>0</v>
      </c>
      <c r="Y60" s="13">
        <f t="shared" si="7"/>
        <v>0</v>
      </c>
      <c r="Z60" s="14">
        <f t="shared" si="7"/>
        <v>97.7311911259812</v>
      </c>
    </row>
    <row r="61" spans="1:26" ht="13.5">
      <c r="A61" s="38" t="s">
        <v>102</v>
      </c>
      <c r="B61" s="12">
        <f t="shared" si="7"/>
        <v>93.16340341959179</v>
      </c>
      <c r="C61" s="12">
        <f t="shared" si="7"/>
        <v>0</v>
      </c>
      <c r="D61" s="3">
        <f t="shared" si="7"/>
        <v>96.18184029812511</v>
      </c>
      <c r="E61" s="13">
        <f t="shared" si="7"/>
        <v>96.18184029812511</v>
      </c>
      <c r="F61" s="13">
        <f t="shared" si="7"/>
        <v>104.6859224829771</v>
      </c>
      <c r="G61" s="13">
        <f t="shared" si="7"/>
        <v>85.08578282696985</v>
      </c>
      <c r="H61" s="13">
        <f t="shared" si="7"/>
        <v>100</v>
      </c>
      <c r="I61" s="13">
        <f t="shared" si="7"/>
        <v>96.50419794457446</v>
      </c>
      <c r="J61" s="13">
        <f t="shared" si="7"/>
        <v>90.80139386133251</v>
      </c>
      <c r="K61" s="13">
        <f t="shared" si="7"/>
        <v>91.28137447909779</v>
      </c>
      <c r="L61" s="13">
        <f t="shared" si="7"/>
        <v>91.11390428237577</v>
      </c>
      <c r="M61" s="13">
        <f t="shared" si="7"/>
        <v>91.07083000985793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93.89896854297925</v>
      </c>
      <c r="W61" s="13">
        <f t="shared" si="7"/>
        <v>112.68579119371536</v>
      </c>
      <c r="X61" s="13">
        <f t="shared" si="7"/>
        <v>0</v>
      </c>
      <c r="Y61" s="13">
        <f t="shared" si="7"/>
        <v>0</v>
      </c>
      <c r="Z61" s="14">
        <f t="shared" si="7"/>
        <v>96.18184029812511</v>
      </c>
    </row>
    <row r="62" spans="1:26" ht="13.5">
      <c r="A62" s="38" t="s">
        <v>103</v>
      </c>
      <c r="B62" s="12">
        <f t="shared" si="7"/>
        <v>83.03620379703189</v>
      </c>
      <c r="C62" s="12">
        <f t="shared" si="7"/>
        <v>0</v>
      </c>
      <c r="D62" s="3">
        <f t="shared" si="7"/>
        <v>96.32376515796341</v>
      </c>
      <c r="E62" s="13">
        <f t="shared" si="7"/>
        <v>96.32376515796341</v>
      </c>
      <c r="F62" s="13">
        <f t="shared" si="7"/>
        <v>119.12079624714573</v>
      </c>
      <c r="G62" s="13">
        <f t="shared" si="7"/>
        <v>89.52029530243908</v>
      </c>
      <c r="H62" s="13">
        <f t="shared" si="7"/>
        <v>99.99999320133591</v>
      </c>
      <c r="I62" s="13">
        <f t="shared" si="7"/>
        <v>102.65300320018163</v>
      </c>
      <c r="J62" s="13">
        <f t="shared" si="7"/>
        <v>113.90054601820782</v>
      </c>
      <c r="K62" s="13">
        <f t="shared" si="7"/>
        <v>62.98669795595334</v>
      </c>
      <c r="L62" s="13">
        <f t="shared" si="7"/>
        <v>81.93924225860431</v>
      </c>
      <c r="M62" s="13">
        <f t="shared" si="7"/>
        <v>83.60042666786778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91.82707225444518</v>
      </c>
      <c r="W62" s="13">
        <f t="shared" si="7"/>
        <v>101.69570822808124</v>
      </c>
      <c r="X62" s="13">
        <f t="shared" si="7"/>
        <v>0</v>
      </c>
      <c r="Y62" s="13">
        <f t="shared" si="7"/>
        <v>0</v>
      </c>
      <c r="Z62" s="14">
        <f t="shared" si="7"/>
        <v>96.32376515796341</v>
      </c>
    </row>
    <row r="63" spans="1:26" ht="13.5">
      <c r="A63" s="38" t="s">
        <v>104</v>
      </c>
      <c r="B63" s="12">
        <f t="shared" si="7"/>
        <v>83.78914359062394</v>
      </c>
      <c r="C63" s="12">
        <f t="shared" si="7"/>
        <v>0</v>
      </c>
      <c r="D63" s="3">
        <f t="shared" si="7"/>
        <v>96.00000047079355</v>
      </c>
      <c r="E63" s="13">
        <f t="shared" si="7"/>
        <v>96.00000047079355</v>
      </c>
      <c r="F63" s="13">
        <f t="shared" si="7"/>
        <v>99.0096713351775</v>
      </c>
      <c r="G63" s="13">
        <f t="shared" si="7"/>
        <v>95.80136841304781</v>
      </c>
      <c r="H63" s="13">
        <f t="shared" si="7"/>
        <v>100</v>
      </c>
      <c r="I63" s="13">
        <f t="shared" si="7"/>
        <v>98.41672544347084</v>
      </c>
      <c r="J63" s="13">
        <f t="shared" si="7"/>
        <v>64.36140354247179</v>
      </c>
      <c r="K63" s="13">
        <f t="shared" si="7"/>
        <v>88.6651056866409</v>
      </c>
      <c r="L63" s="13">
        <f t="shared" si="7"/>
        <v>90.7786945713873</v>
      </c>
      <c r="M63" s="13">
        <f t="shared" si="7"/>
        <v>81.07795800966291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89.71514258716155</v>
      </c>
      <c r="W63" s="13">
        <f t="shared" si="7"/>
        <v>81.0829652829423</v>
      </c>
      <c r="X63" s="13">
        <f t="shared" si="7"/>
        <v>0</v>
      </c>
      <c r="Y63" s="13">
        <f t="shared" si="7"/>
        <v>0</v>
      </c>
      <c r="Z63" s="14">
        <f t="shared" si="7"/>
        <v>96.00000047079355</v>
      </c>
    </row>
    <row r="64" spans="1:26" ht="13.5">
      <c r="A64" s="38" t="s">
        <v>105</v>
      </c>
      <c r="B64" s="12">
        <f t="shared" si="7"/>
        <v>59.704083813979246</v>
      </c>
      <c r="C64" s="12">
        <f t="shared" si="7"/>
        <v>0</v>
      </c>
      <c r="D64" s="3">
        <f t="shared" si="7"/>
        <v>79.25710918238569</v>
      </c>
      <c r="E64" s="13">
        <f t="shared" si="7"/>
        <v>79.25710918238569</v>
      </c>
      <c r="F64" s="13">
        <f t="shared" si="7"/>
        <v>78.30677303915927</v>
      </c>
      <c r="G64" s="13">
        <f t="shared" si="7"/>
        <v>70.60075895692651</v>
      </c>
      <c r="H64" s="13">
        <f t="shared" si="7"/>
        <v>85.19533990644086</v>
      </c>
      <c r="I64" s="13">
        <f t="shared" si="7"/>
        <v>78.00871581850973</v>
      </c>
      <c r="J64" s="13">
        <f t="shared" si="7"/>
        <v>46.55012872630032</v>
      </c>
      <c r="K64" s="13">
        <f t="shared" si="7"/>
        <v>57.89309039334108</v>
      </c>
      <c r="L64" s="13">
        <f t="shared" si="7"/>
        <v>85.1895115387014</v>
      </c>
      <c r="M64" s="13">
        <f t="shared" si="7"/>
        <v>63.391352412947754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70.61323400571739</v>
      </c>
      <c r="W64" s="13">
        <f t="shared" si="7"/>
        <v>77.03077608967415</v>
      </c>
      <c r="X64" s="13">
        <f t="shared" si="7"/>
        <v>0</v>
      </c>
      <c r="Y64" s="13">
        <f t="shared" si="7"/>
        <v>0</v>
      </c>
      <c r="Z64" s="14">
        <f t="shared" si="7"/>
        <v>79.25710918238569</v>
      </c>
    </row>
    <row r="65" spans="1:26" ht="13.5">
      <c r="A65" s="38" t="s">
        <v>106</v>
      </c>
      <c r="B65" s="12">
        <f t="shared" si="7"/>
        <v>86.92793414335888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59.241713736770784</v>
      </c>
      <c r="H65" s="13">
        <f t="shared" si="7"/>
        <v>104.12710019679407</v>
      </c>
      <c r="I65" s="13">
        <f t="shared" si="7"/>
        <v>68.79370613366582</v>
      </c>
      <c r="J65" s="13">
        <f t="shared" si="7"/>
        <v>31.70074061139299</v>
      </c>
      <c r="K65" s="13">
        <f t="shared" si="7"/>
        <v>136.76479864377586</v>
      </c>
      <c r="L65" s="13">
        <f t="shared" si="7"/>
        <v>798.1828614870622</v>
      </c>
      <c r="M65" s="13">
        <f t="shared" si="7"/>
        <v>230.28670472379292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136.53967496709078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99.9999173557817</v>
      </c>
      <c r="H66" s="16">
        <f t="shared" si="7"/>
        <v>100.00007938921117</v>
      </c>
      <c r="I66" s="16">
        <f t="shared" si="7"/>
        <v>100</v>
      </c>
      <c r="J66" s="16">
        <f t="shared" si="7"/>
        <v>0</v>
      </c>
      <c r="K66" s="16">
        <f t="shared" si="7"/>
        <v>77.8765891316536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97.49373042653897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1371341101</v>
      </c>
      <c r="C67" s="23"/>
      <c r="D67" s="24">
        <v>1522945802</v>
      </c>
      <c r="E67" s="25">
        <v>1522945802</v>
      </c>
      <c r="F67" s="25">
        <v>122623993</v>
      </c>
      <c r="G67" s="25">
        <v>127439936</v>
      </c>
      <c r="H67" s="25">
        <v>127870265</v>
      </c>
      <c r="I67" s="25">
        <v>377934194</v>
      </c>
      <c r="J67" s="25">
        <v>118936758</v>
      </c>
      <c r="K67" s="25">
        <v>131245876</v>
      </c>
      <c r="L67" s="25">
        <v>122405752</v>
      </c>
      <c r="M67" s="25">
        <v>372588386</v>
      </c>
      <c r="N67" s="25"/>
      <c r="O67" s="25"/>
      <c r="P67" s="25"/>
      <c r="Q67" s="25"/>
      <c r="R67" s="25"/>
      <c r="S67" s="25"/>
      <c r="T67" s="25"/>
      <c r="U67" s="25"/>
      <c r="V67" s="25">
        <v>750522580</v>
      </c>
      <c r="W67" s="25">
        <v>761472903</v>
      </c>
      <c r="X67" s="25"/>
      <c r="Y67" s="24"/>
      <c r="Z67" s="26">
        <v>1522945802</v>
      </c>
    </row>
    <row r="68" spans="1:26" ht="13.5" hidden="1">
      <c r="A68" s="36" t="s">
        <v>31</v>
      </c>
      <c r="B68" s="18">
        <v>272542224</v>
      </c>
      <c r="C68" s="18"/>
      <c r="D68" s="19">
        <v>286716289</v>
      </c>
      <c r="E68" s="20">
        <v>286716289</v>
      </c>
      <c r="F68" s="20">
        <v>24326807</v>
      </c>
      <c r="G68" s="20">
        <v>24449266</v>
      </c>
      <c r="H68" s="20">
        <v>24284942</v>
      </c>
      <c r="I68" s="20">
        <v>73061015</v>
      </c>
      <c r="J68" s="20">
        <v>24165024</v>
      </c>
      <c r="K68" s="20">
        <v>23861353</v>
      </c>
      <c r="L68" s="20">
        <v>23866598</v>
      </c>
      <c r="M68" s="20">
        <v>71892975</v>
      </c>
      <c r="N68" s="20"/>
      <c r="O68" s="20"/>
      <c r="P68" s="20"/>
      <c r="Q68" s="20"/>
      <c r="R68" s="20"/>
      <c r="S68" s="20"/>
      <c r="T68" s="20"/>
      <c r="U68" s="20"/>
      <c r="V68" s="20">
        <v>144953990</v>
      </c>
      <c r="W68" s="20">
        <v>143358145</v>
      </c>
      <c r="X68" s="20"/>
      <c r="Y68" s="19"/>
      <c r="Z68" s="22">
        <v>286716289</v>
      </c>
    </row>
    <row r="69" spans="1:26" ht="13.5" hidden="1">
      <c r="A69" s="37" t="s">
        <v>32</v>
      </c>
      <c r="B69" s="18">
        <v>1088449882</v>
      </c>
      <c r="C69" s="18"/>
      <c r="D69" s="19">
        <v>1226997625</v>
      </c>
      <c r="E69" s="20">
        <v>1226997625</v>
      </c>
      <c r="F69" s="20">
        <v>96985537</v>
      </c>
      <c r="G69" s="20">
        <v>101780664</v>
      </c>
      <c r="H69" s="20">
        <v>102325706</v>
      </c>
      <c r="I69" s="20">
        <v>301091907</v>
      </c>
      <c r="J69" s="20">
        <v>95245646</v>
      </c>
      <c r="K69" s="20">
        <v>105242394</v>
      </c>
      <c r="L69" s="20">
        <v>97571728</v>
      </c>
      <c r="M69" s="20">
        <v>298059768</v>
      </c>
      <c r="N69" s="20"/>
      <c r="O69" s="20"/>
      <c r="P69" s="20"/>
      <c r="Q69" s="20"/>
      <c r="R69" s="20"/>
      <c r="S69" s="20"/>
      <c r="T69" s="20"/>
      <c r="U69" s="20"/>
      <c r="V69" s="20">
        <v>599151675</v>
      </c>
      <c r="W69" s="20">
        <v>613498814</v>
      </c>
      <c r="X69" s="20"/>
      <c r="Y69" s="19"/>
      <c r="Z69" s="22">
        <v>1226997625</v>
      </c>
    </row>
    <row r="70" spans="1:26" ht="13.5" hidden="1">
      <c r="A70" s="38" t="s">
        <v>102</v>
      </c>
      <c r="B70" s="18">
        <v>695820946</v>
      </c>
      <c r="C70" s="18"/>
      <c r="D70" s="19">
        <v>805123735</v>
      </c>
      <c r="E70" s="20">
        <v>805123735</v>
      </c>
      <c r="F70" s="20">
        <v>63753274</v>
      </c>
      <c r="G70" s="20">
        <v>66469248</v>
      </c>
      <c r="H70" s="20">
        <v>67899079</v>
      </c>
      <c r="I70" s="20">
        <v>198121601</v>
      </c>
      <c r="J70" s="20">
        <v>59158539</v>
      </c>
      <c r="K70" s="20">
        <v>63452169</v>
      </c>
      <c r="L70" s="20">
        <v>59895281</v>
      </c>
      <c r="M70" s="20">
        <v>182505989</v>
      </c>
      <c r="N70" s="20"/>
      <c r="O70" s="20"/>
      <c r="P70" s="20"/>
      <c r="Q70" s="20"/>
      <c r="R70" s="20"/>
      <c r="S70" s="20"/>
      <c r="T70" s="20"/>
      <c r="U70" s="20"/>
      <c r="V70" s="20">
        <v>380627590</v>
      </c>
      <c r="W70" s="20">
        <v>402561868</v>
      </c>
      <c r="X70" s="20"/>
      <c r="Y70" s="19"/>
      <c r="Z70" s="22">
        <v>805123735</v>
      </c>
    </row>
    <row r="71" spans="1:26" ht="13.5" hidden="1">
      <c r="A71" s="38" t="s">
        <v>103</v>
      </c>
      <c r="B71" s="18">
        <v>187181941</v>
      </c>
      <c r="C71" s="18"/>
      <c r="D71" s="19">
        <v>210710777</v>
      </c>
      <c r="E71" s="20">
        <v>210710777</v>
      </c>
      <c r="F71" s="20">
        <v>14792794</v>
      </c>
      <c r="G71" s="20">
        <v>15578063</v>
      </c>
      <c r="H71" s="20">
        <v>14708772</v>
      </c>
      <c r="I71" s="20">
        <v>45079629</v>
      </c>
      <c r="J71" s="20">
        <v>16639555</v>
      </c>
      <c r="K71" s="20">
        <v>22861073</v>
      </c>
      <c r="L71" s="20">
        <v>19822330</v>
      </c>
      <c r="M71" s="20">
        <v>59322958</v>
      </c>
      <c r="N71" s="20"/>
      <c r="O71" s="20"/>
      <c r="P71" s="20"/>
      <c r="Q71" s="20"/>
      <c r="R71" s="20"/>
      <c r="S71" s="20"/>
      <c r="T71" s="20"/>
      <c r="U71" s="20"/>
      <c r="V71" s="20">
        <v>104402587</v>
      </c>
      <c r="W71" s="20">
        <v>105355389</v>
      </c>
      <c r="X71" s="20"/>
      <c r="Y71" s="19"/>
      <c r="Z71" s="22">
        <v>210710777</v>
      </c>
    </row>
    <row r="72" spans="1:26" ht="13.5" hidden="1">
      <c r="A72" s="38" t="s">
        <v>104</v>
      </c>
      <c r="B72" s="18">
        <v>94006514</v>
      </c>
      <c r="C72" s="18"/>
      <c r="D72" s="19">
        <v>110451813</v>
      </c>
      <c r="E72" s="20">
        <v>110451813</v>
      </c>
      <c r="F72" s="20">
        <v>9316604</v>
      </c>
      <c r="G72" s="20">
        <v>7298235</v>
      </c>
      <c r="H72" s="20">
        <v>8566580</v>
      </c>
      <c r="I72" s="20">
        <v>25181419</v>
      </c>
      <c r="J72" s="20">
        <v>8641819</v>
      </c>
      <c r="K72" s="20">
        <v>8424622</v>
      </c>
      <c r="L72" s="20">
        <v>8302729</v>
      </c>
      <c r="M72" s="20">
        <v>25369170</v>
      </c>
      <c r="N72" s="20"/>
      <c r="O72" s="20"/>
      <c r="P72" s="20"/>
      <c r="Q72" s="20"/>
      <c r="R72" s="20"/>
      <c r="S72" s="20"/>
      <c r="T72" s="20"/>
      <c r="U72" s="20"/>
      <c r="V72" s="20">
        <v>50550589</v>
      </c>
      <c r="W72" s="20">
        <v>55225907</v>
      </c>
      <c r="X72" s="20"/>
      <c r="Y72" s="19"/>
      <c r="Z72" s="22">
        <v>110451813</v>
      </c>
    </row>
    <row r="73" spans="1:26" ht="13.5" hidden="1">
      <c r="A73" s="38" t="s">
        <v>105</v>
      </c>
      <c r="B73" s="18">
        <v>91130669</v>
      </c>
      <c r="C73" s="18"/>
      <c r="D73" s="19">
        <v>100711300</v>
      </c>
      <c r="E73" s="20">
        <v>100711300</v>
      </c>
      <c r="F73" s="20">
        <v>8072137</v>
      </c>
      <c r="G73" s="20">
        <v>7993339</v>
      </c>
      <c r="H73" s="20">
        <v>7904734</v>
      </c>
      <c r="I73" s="20">
        <v>23970210</v>
      </c>
      <c r="J73" s="20">
        <v>7782015</v>
      </c>
      <c r="K73" s="20">
        <v>8586263</v>
      </c>
      <c r="L73" s="20">
        <v>8178130</v>
      </c>
      <c r="M73" s="20">
        <v>24546408</v>
      </c>
      <c r="N73" s="20"/>
      <c r="O73" s="20"/>
      <c r="P73" s="20"/>
      <c r="Q73" s="20"/>
      <c r="R73" s="20"/>
      <c r="S73" s="20"/>
      <c r="T73" s="20"/>
      <c r="U73" s="20"/>
      <c r="V73" s="20">
        <v>48516618</v>
      </c>
      <c r="W73" s="20">
        <v>50355650</v>
      </c>
      <c r="X73" s="20"/>
      <c r="Y73" s="19"/>
      <c r="Z73" s="22">
        <v>100711300</v>
      </c>
    </row>
    <row r="74" spans="1:26" ht="13.5" hidden="1">
      <c r="A74" s="38" t="s">
        <v>106</v>
      </c>
      <c r="B74" s="18">
        <v>20309812</v>
      </c>
      <c r="C74" s="18"/>
      <c r="D74" s="19"/>
      <c r="E74" s="20"/>
      <c r="F74" s="20">
        <v>1050728</v>
      </c>
      <c r="G74" s="20">
        <v>4441779</v>
      </c>
      <c r="H74" s="20">
        <v>3246541</v>
      </c>
      <c r="I74" s="20">
        <v>8739048</v>
      </c>
      <c r="J74" s="20">
        <v>3023718</v>
      </c>
      <c r="K74" s="20">
        <v>1918267</v>
      </c>
      <c r="L74" s="20">
        <v>1373258</v>
      </c>
      <c r="M74" s="20">
        <v>6315243</v>
      </c>
      <c r="N74" s="20"/>
      <c r="O74" s="20"/>
      <c r="P74" s="20"/>
      <c r="Q74" s="20"/>
      <c r="R74" s="20"/>
      <c r="S74" s="20"/>
      <c r="T74" s="20"/>
      <c r="U74" s="20"/>
      <c r="V74" s="20">
        <v>15054291</v>
      </c>
      <c r="W74" s="20"/>
      <c r="X74" s="20"/>
      <c r="Y74" s="19"/>
      <c r="Z74" s="22"/>
    </row>
    <row r="75" spans="1:26" ht="13.5" hidden="1">
      <c r="A75" s="39" t="s">
        <v>107</v>
      </c>
      <c r="B75" s="27">
        <v>10348995</v>
      </c>
      <c r="C75" s="27"/>
      <c r="D75" s="28">
        <v>9231888</v>
      </c>
      <c r="E75" s="29">
        <v>9231888</v>
      </c>
      <c r="F75" s="29">
        <v>1311649</v>
      </c>
      <c r="G75" s="29">
        <v>1210006</v>
      </c>
      <c r="H75" s="29">
        <v>1259617</v>
      </c>
      <c r="I75" s="29">
        <v>3781272</v>
      </c>
      <c r="J75" s="29">
        <v>-473912</v>
      </c>
      <c r="K75" s="29">
        <v>2142129</v>
      </c>
      <c r="L75" s="29">
        <v>967426</v>
      </c>
      <c r="M75" s="29">
        <v>2635643</v>
      </c>
      <c r="N75" s="29"/>
      <c r="O75" s="29"/>
      <c r="P75" s="29"/>
      <c r="Q75" s="29"/>
      <c r="R75" s="29"/>
      <c r="S75" s="29"/>
      <c r="T75" s="29"/>
      <c r="U75" s="29"/>
      <c r="V75" s="29">
        <v>6416915</v>
      </c>
      <c r="W75" s="29">
        <v>4615944</v>
      </c>
      <c r="X75" s="29"/>
      <c r="Y75" s="28"/>
      <c r="Z75" s="30">
        <v>9231888</v>
      </c>
    </row>
    <row r="76" spans="1:26" ht="13.5" hidden="1">
      <c r="A76" s="41" t="s">
        <v>109</v>
      </c>
      <c r="B76" s="31">
        <v>1266709120</v>
      </c>
      <c r="C76" s="31"/>
      <c r="D76" s="32">
        <v>1483638923</v>
      </c>
      <c r="E76" s="33">
        <v>1483638923</v>
      </c>
      <c r="F76" s="33">
        <v>131993098</v>
      </c>
      <c r="G76" s="33">
        <v>121992079</v>
      </c>
      <c r="H76" s="33">
        <v>126833984</v>
      </c>
      <c r="I76" s="33">
        <v>380819161</v>
      </c>
      <c r="J76" s="33">
        <v>109901856</v>
      </c>
      <c r="K76" s="33">
        <v>119852041</v>
      </c>
      <c r="L76" s="33">
        <v>123386447</v>
      </c>
      <c r="M76" s="33">
        <v>353140344</v>
      </c>
      <c r="N76" s="33"/>
      <c r="O76" s="33"/>
      <c r="P76" s="33"/>
      <c r="Q76" s="33"/>
      <c r="R76" s="33"/>
      <c r="S76" s="33"/>
      <c r="T76" s="33"/>
      <c r="U76" s="33"/>
      <c r="V76" s="33">
        <v>733959505</v>
      </c>
      <c r="W76" s="33">
        <v>802448375</v>
      </c>
      <c r="X76" s="33"/>
      <c r="Y76" s="32"/>
      <c r="Z76" s="34">
        <v>1483638923</v>
      </c>
    </row>
    <row r="77" spans="1:26" ht="13.5" hidden="1">
      <c r="A77" s="36" t="s">
        <v>31</v>
      </c>
      <c r="B77" s="18">
        <v>301849988</v>
      </c>
      <c r="C77" s="18"/>
      <c r="D77" s="19">
        <v>275247641</v>
      </c>
      <c r="E77" s="20">
        <v>275247641</v>
      </c>
      <c r="F77" s="20">
        <v>30774083</v>
      </c>
      <c r="G77" s="20">
        <v>35014113</v>
      </c>
      <c r="H77" s="20">
        <v>24284942</v>
      </c>
      <c r="I77" s="20">
        <v>90073138</v>
      </c>
      <c r="J77" s="20">
        <v>27089459</v>
      </c>
      <c r="K77" s="20">
        <v>30800310</v>
      </c>
      <c r="L77" s="20">
        <v>26138697</v>
      </c>
      <c r="M77" s="20">
        <v>84028466</v>
      </c>
      <c r="N77" s="20"/>
      <c r="O77" s="20"/>
      <c r="P77" s="20"/>
      <c r="Q77" s="20"/>
      <c r="R77" s="20"/>
      <c r="S77" s="20"/>
      <c r="T77" s="20"/>
      <c r="U77" s="20"/>
      <c r="V77" s="20">
        <v>174101604</v>
      </c>
      <c r="W77" s="20">
        <v>134756658</v>
      </c>
      <c r="X77" s="20"/>
      <c r="Y77" s="19"/>
      <c r="Z77" s="22">
        <v>275247641</v>
      </c>
    </row>
    <row r="78" spans="1:26" ht="13.5" hidden="1">
      <c r="A78" s="37" t="s">
        <v>32</v>
      </c>
      <c r="B78" s="18">
        <v>954510137</v>
      </c>
      <c r="C78" s="18"/>
      <c r="D78" s="19">
        <v>1199159394</v>
      </c>
      <c r="E78" s="20">
        <v>1199159394</v>
      </c>
      <c r="F78" s="20">
        <v>99907366</v>
      </c>
      <c r="G78" s="20">
        <v>85767961</v>
      </c>
      <c r="H78" s="20">
        <v>101289424</v>
      </c>
      <c r="I78" s="20">
        <v>286964751</v>
      </c>
      <c r="J78" s="20">
        <v>82812397</v>
      </c>
      <c r="K78" s="20">
        <v>87383514</v>
      </c>
      <c r="L78" s="20">
        <v>96280324</v>
      </c>
      <c r="M78" s="20">
        <v>266476235</v>
      </c>
      <c r="N78" s="20"/>
      <c r="O78" s="20"/>
      <c r="P78" s="20"/>
      <c r="Q78" s="20"/>
      <c r="R78" s="20"/>
      <c r="S78" s="20"/>
      <c r="T78" s="20"/>
      <c r="U78" s="20"/>
      <c r="V78" s="20">
        <v>553440986</v>
      </c>
      <c r="W78" s="20">
        <v>663191461</v>
      </c>
      <c r="X78" s="20"/>
      <c r="Y78" s="19"/>
      <c r="Z78" s="22">
        <v>1199159394</v>
      </c>
    </row>
    <row r="79" spans="1:26" ht="13.5" hidden="1">
      <c r="A79" s="38" t="s">
        <v>102</v>
      </c>
      <c r="B79" s="18">
        <v>648250475</v>
      </c>
      <c r="C79" s="18"/>
      <c r="D79" s="19">
        <v>774382825</v>
      </c>
      <c r="E79" s="20">
        <v>774382825</v>
      </c>
      <c r="F79" s="20">
        <v>66740703</v>
      </c>
      <c r="G79" s="20">
        <v>56555880</v>
      </c>
      <c r="H79" s="20">
        <v>67899079</v>
      </c>
      <c r="I79" s="20">
        <v>191195662</v>
      </c>
      <c r="J79" s="20">
        <v>53716778</v>
      </c>
      <c r="K79" s="20">
        <v>57920012</v>
      </c>
      <c r="L79" s="20">
        <v>54572929</v>
      </c>
      <c r="M79" s="20">
        <v>166209719</v>
      </c>
      <c r="N79" s="20"/>
      <c r="O79" s="20"/>
      <c r="P79" s="20"/>
      <c r="Q79" s="20"/>
      <c r="R79" s="20"/>
      <c r="S79" s="20"/>
      <c r="T79" s="20"/>
      <c r="U79" s="20"/>
      <c r="V79" s="20">
        <v>357405381</v>
      </c>
      <c r="W79" s="20">
        <v>453630026</v>
      </c>
      <c r="X79" s="20"/>
      <c r="Y79" s="19"/>
      <c r="Z79" s="22">
        <v>774382825</v>
      </c>
    </row>
    <row r="80" spans="1:26" ht="13.5" hidden="1">
      <c r="A80" s="38" t="s">
        <v>103</v>
      </c>
      <c r="B80" s="18">
        <v>155428778</v>
      </c>
      <c r="C80" s="18"/>
      <c r="D80" s="19">
        <v>202964554</v>
      </c>
      <c r="E80" s="20">
        <v>202964554</v>
      </c>
      <c r="F80" s="20">
        <v>17621294</v>
      </c>
      <c r="G80" s="20">
        <v>13945528</v>
      </c>
      <c r="H80" s="20">
        <v>14708771</v>
      </c>
      <c r="I80" s="20">
        <v>46275593</v>
      </c>
      <c r="J80" s="20">
        <v>18952544</v>
      </c>
      <c r="K80" s="20">
        <v>14399435</v>
      </c>
      <c r="L80" s="20">
        <v>16242267</v>
      </c>
      <c r="M80" s="20">
        <v>49594246</v>
      </c>
      <c r="N80" s="20"/>
      <c r="O80" s="20"/>
      <c r="P80" s="20"/>
      <c r="Q80" s="20"/>
      <c r="R80" s="20"/>
      <c r="S80" s="20"/>
      <c r="T80" s="20"/>
      <c r="U80" s="20"/>
      <c r="V80" s="20">
        <v>95869839</v>
      </c>
      <c r="W80" s="20">
        <v>107141909</v>
      </c>
      <c r="X80" s="20"/>
      <c r="Y80" s="19"/>
      <c r="Z80" s="22">
        <v>202964554</v>
      </c>
    </row>
    <row r="81" spans="1:26" ht="13.5" hidden="1">
      <c r="A81" s="38" t="s">
        <v>104</v>
      </c>
      <c r="B81" s="18">
        <v>78767253</v>
      </c>
      <c r="C81" s="18"/>
      <c r="D81" s="19">
        <v>106033741</v>
      </c>
      <c r="E81" s="20">
        <v>106033741</v>
      </c>
      <c r="F81" s="20">
        <v>9224339</v>
      </c>
      <c r="G81" s="20">
        <v>6991809</v>
      </c>
      <c r="H81" s="20">
        <v>8566580</v>
      </c>
      <c r="I81" s="20">
        <v>24782728</v>
      </c>
      <c r="J81" s="20">
        <v>5561996</v>
      </c>
      <c r="K81" s="20">
        <v>7469700</v>
      </c>
      <c r="L81" s="20">
        <v>7537109</v>
      </c>
      <c r="M81" s="20">
        <v>20568805</v>
      </c>
      <c r="N81" s="20"/>
      <c r="O81" s="20"/>
      <c r="P81" s="20"/>
      <c r="Q81" s="20"/>
      <c r="R81" s="20"/>
      <c r="S81" s="20"/>
      <c r="T81" s="20"/>
      <c r="U81" s="20"/>
      <c r="V81" s="20">
        <v>45351533</v>
      </c>
      <c r="W81" s="20">
        <v>44778803</v>
      </c>
      <c r="X81" s="20"/>
      <c r="Y81" s="19"/>
      <c r="Z81" s="22">
        <v>106033741</v>
      </c>
    </row>
    <row r="82" spans="1:26" ht="13.5" hidden="1">
      <c r="A82" s="38" t="s">
        <v>105</v>
      </c>
      <c r="B82" s="18">
        <v>54408731</v>
      </c>
      <c r="C82" s="18"/>
      <c r="D82" s="19">
        <v>79820865</v>
      </c>
      <c r="E82" s="20">
        <v>79820865</v>
      </c>
      <c r="F82" s="20">
        <v>6321030</v>
      </c>
      <c r="G82" s="20">
        <v>5643358</v>
      </c>
      <c r="H82" s="20">
        <v>6734465</v>
      </c>
      <c r="I82" s="20">
        <v>18698853</v>
      </c>
      <c r="J82" s="20">
        <v>3622538</v>
      </c>
      <c r="K82" s="20">
        <v>4970853</v>
      </c>
      <c r="L82" s="20">
        <v>6966909</v>
      </c>
      <c r="M82" s="20">
        <v>15560300</v>
      </c>
      <c r="N82" s="20"/>
      <c r="O82" s="20"/>
      <c r="P82" s="20"/>
      <c r="Q82" s="20"/>
      <c r="R82" s="20"/>
      <c r="S82" s="20"/>
      <c r="T82" s="20"/>
      <c r="U82" s="20"/>
      <c r="V82" s="20">
        <v>34259153</v>
      </c>
      <c r="W82" s="20">
        <v>38789348</v>
      </c>
      <c r="X82" s="20"/>
      <c r="Y82" s="19"/>
      <c r="Z82" s="22">
        <v>79820865</v>
      </c>
    </row>
    <row r="83" spans="1:26" ht="13.5" hidden="1">
      <c r="A83" s="38" t="s">
        <v>106</v>
      </c>
      <c r="B83" s="18">
        <v>17654900</v>
      </c>
      <c r="C83" s="18"/>
      <c r="D83" s="19">
        <v>35957409</v>
      </c>
      <c r="E83" s="20">
        <v>35957409</v>
      </c>
      <c r="F83" s="20"/>
      <c r="G83" s="20">
        <v>2631386</v>
      </c>
      <c r="H83" s="20">
        <v>3380529</v>
      </c>
      <c r="I83" s="20">
        <v>6011915</v>
      </c>
      <c r="J83" s="20">
        <v>958541</v>
      </c>
      <c r="K83" s="20">
        <v>2623514</v>
      </c>
      <c r="L83" s="20">
        <v>10961110</v>
      </c>
      <c r="M83" s="20">
        <v>14543165</v>
      </c>
      <c r="N83" s="20"/>
      <c r="O83" s="20"/>
      <c r="P83" s="20"/>
      <c r="Q83" s="20"/>
      <c r="R83" s="20"/>
      <c r="S83" s="20"/>
      <c r="T83" s="20"/>
      <c r="U83" s="20"/>
      <c r="V83" s="20">
        <v>20555080</v>
      </c>
      <c r="W83" s="20">
        <v>18851375</v>
      </c>
      <c r="X83" s="20"/>
      <c r="Y83" s="19"/>
      <c r="Z83" s="22">
        <v>35957409</v>
      </c>
    </row>
    <row r="84" spans="1:26" ht="13.5" hidden="1">
      <c r="A84" s="39" t="s">
        <v>107</v>
      </c>
      <c r="B84" s="27">
        <v>10348995</v>
      </c>
      <c r="C84" s="27"/>
      <c r="D84" s="28">
        <v>9231888</v>
      </c>
      <c r="E84" s="29">
        <v>9231888</v>
      </c>
      <c r="F84" s="29">
        <v>1311649</v>
      </c>
      <c r="G84" s="29">
        <v>1210005</v>
      </c>
      <c r="H84" s="29">
        <v>1259618</v>
      </c>
      <c r="I84" s="29">
        <v>3781272</v>
      </c>
      <c r="J84" s="29"/>
      <c r="K84" s="29">
        <v>1668217</v>
      </c>
      <c r="L84" s="29">
        <v>967426</v>
      </c>
      <c r="M84" s="29">
        <v>2635643</v>
      </c>
      <c r="N84" s="29"/>
      <c r="O84" s="29"/>
      <c r="P84" s="29"/>
      <c r="Q84" s="29"/>
      <c r="R84" s="29"/>
      <c r="S84" s="29"/>
      <c r="T84" s="29"/>
      <c r="U84" s="29"/>
      <c r="V84" s="29">
        <v>6416915</v>
      </c>
      <c r="W84" s="29">
        <v>4500256</v>
      </c>
      <c r="X84" s="29"/>
      <c r="Y84" s="28"/>
      <c r="Z84" s="30">
        <v>9231888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626238750</v>
      </c>
      <c r="C5" s="18">
        <v>0</v>
      </c>
      <c r="D5" s="58">
        <v>644671000</v>
      </c>
      <c r="E5" s="59">
        <v>644671000</v>
      </c>
      <c r="F5" s="59">
        <v>53407189</v>
      </c>
      <c r="G5" s="59">
        <v>52896177</v>
      </c>
      <c r="H5" s="59">
        <v>53528196</v>
      </c>
      <c r="I5" s="59">
        <v>159831562</v>
      </c>
      <c r="J5" s="59">
        <v>61033867</v>
      </c>
      <c r="K5" s="59">
        <v>50193050</v>
      </c>
      <c r="L5" s="59">
        <v>53220182</v>
      </c>
      <c r="M5" s="59">
        <v>164447099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324278661</v>
      </c>
      <c r="W5" s="59">
        <v>322335500</v>
      </c>
      <c r="X5" s="59">
        <v>1943161</v>
      </c>
      <c r="Y5" s="60">
        <v>0.6</v>
      </c>
      <c r="Z5" s="61">
        <v>644671000</v>
      </c>
    </row>
    <row r="6" spans="1:26" ht="13.5">
      <c r="A6" s="57" t="s">
        <v>32</v>
      </c>
      <c r="B6" s="18">
        <v>1968840504</v>
      </c>
      <c r="C6" s="18">
        <v>0</v>
      </c>
      <c r="D6" s="58">
        <v>2147016335</v>
      </c>
      <c r="E6" s="59">
        <v>2147016335</v>
      </c>
      <c r="F6" s="59">
        <v>182495834</v>
      </c>
      <c r="G6" s="59">
        <v>200221573</v>
      </c>
      <c r="H6" s="59">
        <v>188419484</v>
      </c>
      <c r="I6" s="59">
        <v>571136891</v>
      </c>
      <c r="J6" s="59">
        <v>167083101</v>
      </c>
      <c r="K6" s="59">
        <v>157448341</v>
      </c>
      <c r="L6" s="59">
        <v>171939738</v>
      </c>
      <c r="M6" s="59">
        <v>496471180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1067608071</v>
      </c>
      <c r="W6" s="59">
        <v>1073508168</v>
      </c>
      <c r="X6" s="59">
        <v>-5900097</v>
      </c>
      <c r="Y6" s="60">
        <v>-0.55</v>
      </c>
      <c r="Z6" s="61">
        <v>2147016335</v>
      </c>
    </row>
    <row r="7" spans="1:26" ht="13.5">
      <c r="A7" s="57" t="s">
        <v>33</v>
      </c>
      <c r="B7" s="18">
        <v>34283812</v>
      </c>
      <c r="C7" s="18">
        <v>0</v>
      </c>
      <c r="D7" s="58">
        <v>27029000</v>
      </c>
      <c r="E7" s="59">
        <v>27029000</v>
      </c>
      <c r="F7" s="59">
        <v>-3144960</v>
      </c>
      <c r="G7" s="59">
        <v>3144960</v>
      </c>
      <c r="H7" s="59">
        <v>3113550</v>
      </c>
      <c r="I7" s="59">
        <v>3113550</v>
      </c>
      <c r="J7" s="59">
        <v>3240567</v>
      </c>
      <c r="K7" s="59">
        <v>2798101</v>
      </c>
      <c r="L7" s="59">
        <v>6081166</v>
      </c>
      <c r="M7" s="59">
        <v>12119834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15233384</v>
      </c>
      <c r="W7" s="59">
        <v>13514500</v>
      </c>
      <c r="X7" s="59">
        <v>1718884</v>
      </c>
      <c r="Y7" s="60">
        <v>12.72</v>
      </c>
      <c r="Z7" s="61">
        <v>27029000</v>
      </c>
    </row>
    <row r="8" spans="1:26" ht="13.5">
      <c r="A8" s="57" t="s">
        <v>34</v>
      </c>
      <c r="B8" s="18">
        <v>450812560</v>
      </c>
      <c r="C8" s="18">
        <v>0</v>
      </c>
      <c r="D8" s="58">
        <v>383847594</v>
      </c>
      <c r="E8" s="59">
        <v>383847594</v>
      </c>
      <c r="F8" s="59">
        <v>29420</v>
      </c>
      <c r="G8" s="59">
        <v>150554768</v>
      </c>
      <c r="H8" s="59">
        <v>1239680</v>
      </c>
      <c r="I8" s="59">
        <v>151823868</v>
      </c>
      <c r="J8" s="59">
        <v>2953523</v>
      </c>
      <c r="K8" s="59">
        <v>1866116</v>
      </c>
      <c r="L8" s="59">
        <v>118367237</v>
      </c>
      <c r="M8" s="59">
        <v>123186876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275010744</v>
      </c>
      <c r="W8" s="59">
        <v>191923797</v>
      </c>
      <c r="X8" s="59">
        <v>83086947</v>
      </c>
      <c r="Y8" s="60">
        <v>43.29</v>
      </c>
      <c r="Z8" s="61">
        <v>383847594</v>
      </c>
    </row>
    <row r="9" spans="1:26" ht="13.5">
      <c r="A9" s="57" t="s">
        <v>35</v>
      </c>
      <c r="B9" s="18">
        <v>181886431</v>
      </c>
      <c r="C9" s="18">
        <v>0</v>
      </c>
      <c r="D9" s="58">
        <v>88920029</v>
      </c>
      <c r="E9" s="59">
        <v>88920029</v>
      </c>
      <c r="F9" s="59">
        <v>6950557</v>
      </c>
      <c r="G9" s="59">
        <v>16146788</v>
      </c>
      <c r="H9" s="59">
        <v>12266988</v>
      </c>
      <c r="I9" s="59">
        <v>35364333</v>
      </c>
      <c r="J9" s="59">
        <v>14561644</v>
      </c>
      <c r="K9" s="59">
        <v>10334977</v>
      </c>
      <c r="L9" s="59">
        <v>13220355</v>
      </c>
      <c r="M9" s="59">
        <v>38116976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73481309</v>
      </c>
      <c r="W9" s="59">
        <v>44460015</v>
      </c>
      <c r="X9" s="59">
        <v>29021294</v>
      </c>
      <c r="Y9" s="60">
        <v>65.28</v>
      </c>
      <c r="Z9" s="61">
        <v>88920029</v>
      </c>
    </row>
    <row r="10" spans="1:26" ht="25.5">
      <c r="A10" s="62" t="s">
        <v>94</v>
      </c>
      <c r="B10" s="63">
        <f>SUM(B5:B9)</f>
        <v>3262062057</v>
      </c>
      <c r="C10" s="63">
        <f>SUM(C5:C9)</f>
        <v>0</v>
      </c>
      <c r="D10" s="64">
        <f aca="true" t="shared" si="0" ref="D10:Z10">SUM(D5:D9)</f>
        <v>3291483958</v>
      </c>
      <c r="E10" s="65">
        <f t="shared" si="0"/>
        <v>3291483958</v>
      </c>
      <c r="F10" s="65">
        <f t="shared" si="0"/>
        <v>239738040</v>
      </c>
      <c r="G10" s="65">
        <f t="shared" si="0"/>
        <v>422964266</v>
      </c>
      <c r="H10" s="65">
        <f t="shared" si="0"/>
        <v>258567898</v>
      </c>
      <c r="I10" s="65">
        <f t="shared" si="0"/>
        <v>921270204</v>
      </c>
      <c r="J10" s="65">
        <f t="shared" si="0"/>
        <v>248872702</v>
      </c>
      <c r="K10" s="65">
        <f t="shared" si="0"/>
        <v>222640585</v>
      </c>
      <c r="L10" s="65">
        <f t="shared" si="0"/>
        <v>362828678</v>
      </c>
      <c r="M10" s="65">
        <f t="shared" si="0"/>
        <v>834341965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1755612169</v>
      </c>
      <c r="W10" s="65">
        <f t="shared" si="0"/>
        <v>1645741980</v>
      </c>
      <c r="X10" s="65">
        <f t="shared" si="0"/>
        <v>109870189</v>
      </c>
      <c r="Y10" s="66">
        <f>+IF(W10&lt;&gt;0,(X10/W10)*100,0)</f>
        <v>6.6760276115700705</v>
      </c>
      <c r="Z10" s="67">
        <f t="shared" si="0"/>
        <v>3291483958</v>
      </c>
    </row>
    <row r="11" spans="1:26" ht="13.5">
      <c r="A11" s="57" t="s">
        <v>36</v>
      </c>
      <c r="B11" s="18">
        <v>685392890</v>
      </c>
      <c r="C11" s="18">
        <v>0</v>
      </c>
      <c r="D11" s="58">
        <v>779720997</v>
      </c>
      <c r="E11" s="59">
        <v>779720997</v>
      </c>
      <c r="F11" s="59">
        <v>57774039</v>
      </c>
      <c r="G11" s="59">
        <v>58995251</v>
      </c>
      <c r="H11" s="59">
        <v>58931185</v>
      </c>
      <c r="I11" s="59">
        <v>175700475</v>
      </c>
      <c r="J11" s="59">
        <v>92473029</v>
      </c>
      <c r="K11" s="59">
        <v>60002497</v>
      </c>
      <c r="L11" s="59">
        <v>60332548</v>
      </c>
      <c r="M11" s="59">
        <v>212808074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388508549</v>
      </c>
      <c r="W11" s="59">
        <v>389860499</v>
      </c>
      <c r="X11" s="59">
        <v>-1351950</v>
      </c>
      <c r="Y11" s="60">
        <v>-0.35</v>
      </c>
      <c r="Z11" s="61">
        <v>779720997</v>
      </c>
    </row>
    <row r="12" spans="1:26" ht="13.5">
      <c r="A12" s="57" t="s">
        <v>37</v>
      </c>
      <c r="B12" s="18">
        <v>33421534</v>
      </c>
      <c r="C12" s="18">
        <v>0</v>
      </c>
      <c r="D12" s="58">
        <v>36363001</v>
      </c>
      <c r="E12" s="59">
        <v>36363001</v>
      </c>
      <c r="F12" s="59">
        <v>2882688</v>
      </c>
      <c r="G12" s="59">
        <v>2853464</v>
      </c>
      <c r="H12" s="59">
        <v>2853464</v>
      </c>
      <c r="I12" s="59">
        <v>8589616</v>
      </c>
      <c r="J12" s="59">
        <v>2853464</v>
      </c>
      <c r="K12" s="59">
        <v>2845374</v>
      </c>
      <c r="L12" s="59">
        <v>2845374</v>
      </c>
      <c r="M12" s="59">
        <v>8544212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17133828</v>
      </c>
      <c r="W12" s="59">
        <v>18181501</v>
      </c>
      <c r="X12" s="59">
        <v>-1047673</v>
      </c>
      <c r="Y12" s="60">
        <v>-5.76</v>
      </c>
      <c r="Z12" s="61">
        <v>36363001</v>
      </c>
    </row>
    <row r="13" spans="1:26" ht="13.5">
      <c r="A13" s="57" t="s">
        <v>95</v>
      </c>
      <c r="B13" s="18">
        <v>266933180</v>
      </c>
      <c r="C13" s="18">
        <v>0</v>
      </c>
      <c r="D13" s="58">
        <v>222212000</v>
      </c>
      <c r="E13" s="59">
        <v>222212000</v>
      </c>
      <c r="F13" s="59">
        <v>0</v>
      </c>
      <c r="G13" s="59">
        <v>0</v>
      </c>
      <c r="H13" s="59">
        <v>67059281</v>
      </c>
      <c r="I13" s="59">
        <v>67059281</v>
      </c>
      <c r="J13" s="59">
        <v>22631235</v>
      </c>
      <c r="K13" s="59">
        <v>21771255</v>
      </c>
      <c r="L13" s="59">
        <v>21434129</v>
      </c>
      <c r="M13" s="59">
        <v>65836619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132895900</v>
      </c>
      <c r="W13" s="59">
        <v>111106000</v>
      </c>
      <c r="X13" s="59">
        <v>21789900</v>
      </c>
      <c r="Y13" s="60">
        <v>19.61</v>
      </c>
      <c r="Z13" s="61">
        <v>222212000</v>
      </c>
    </row>
    <row r="14" spans="1:26" ht="13.5">
      <c r="A14" s="57" t="s">
        <v>38</v>
      </c>
      <c r="B14" s="18">
        <v>70966061</v>
      </c>
      <c r="C14" s="18">
        <v>0</v>
      </c>
      <c r="D14" s="58">
        <v>69038765</v>
      </c>
      <c r="E14" s="59">
        <v>69038765</v>
      </c>
      <c r="F14" s="59">
        <v>0</v>
      </c>
      <c r="G14" s="59">
        <v>171803</v>
      </c>
      <c r="H14" s="59">
        <v>16174171</v>
      </c>
      <c r="I14" s="59">
        <v>16345974</v>
      </c>
      <c r="J14" s="59">
        <v>-4935688</v>
      </c>
      <c r="K14" s="59">
        <v>255533</v>
      </c>
      <c r="L14" s="59">
        <v>17320595</v>
      </c>
      <c r="M14" s="59">
        <v>12640440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28986414</v>
      </c>
      <c r="W14" s="59">
        <v>34519383</v>
      </c>
      <c r="X14" s="59">
        <v>-5532969</v>
      </c>
      <c r="Y14" s="60">
        <v>-16.03</v>
      </c>
      <c r="Z14" s="61">
        <v>69038765</v>
      </c>
    </row>
    <row r="15" spans="1:26" ht="13.5">
      <c r="A15" s="57" t="s">
        <v>39</v>
      </c>
      <c r="B15" s="18">
        <v>1370757845</v>
      </c>
      <c r="C15" s="18">
        <v>0</v>
      </c>
      <c r="D15" s="58">
        <v>1493889895</v>
      </c>
      <c r="E15" s="59">
        <v>1493889895</v>
      </c>
      <c r="F15" s="59">
        <v>118056456</v>
      </c>
      <c r="G15" s="59">
        <v>227196824</v>
      </c>
      <c r="H15" s="59">
        <v>94503260</v>
      </c>
      <c r="I15" s="59">
        <v>439756540</v>
      </c>
      <c r="J15" s="59">
        <v>110752388</v>
      </c>
      <c r="K15" s="59">
        <v>108427858</v>
      </c>
      <c r="L15" s="59">
        <v>100030200</v>
      </c>
      <c r="M15" s="59">
        <v>319210446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758966986</v>
      </c>
      <c r="W15" s="59">
        <v>746944948</v>
      </c>
      <c r="X15" s="59">
        <v>12022038</v>
      </c>
      <c r="Y15" s="60">
        <v>1.61</v>
      </c>
      <c r="Z15" s="61">
        <v>1493889895</v>
      </c>
    </row>
    <row r="16" spans="1:26" ht="13.5">
      <c r="A16" s="68" t="s">
        <v>40</v>
      </c>
      <c r="B16" s="18">
        <v>4163848</v>
      </c>
      <c r="C16" s="18">
        <v>0</v>
      </c>
      <c r="D16" s="58">
        <v>5027304</v>
      </c>
      <c r="E16" s="59">
        <v>5027304</v>
      </c>
      <c r="F16" s="59">
        <v>1070672</v>
      </c>
      <c r="G16" s="59">
        <v>18040</v>
      </c>
      <c r="H16" s="59">
        <v>18040</v>
      </c>
      <c r="I16" s="59">
        <v>1106752</v>
      </c>
      <c r="J16" s="59">
        <v>1070672</v>
      </c>
      <c r="K16" s="59">
        <v>18040</v>
      </c>
      <c r="L16" s="59">
        <v>18040</v>
      </c>
      <c r="M16" s="59">
        <v>1106752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2213504</v>
      </c>
      <c r="W16" s="59">
        <v>2513652</v>
      </c>
      <c r="X16" s="59">
        <v>-300148</v>
      </c>
      <c r="Y16" s="60">
        <v>-11.94</v>
      </c>
      <c r="Z16" s="61">
        <v>5027304</v>
      </c>
    </row>
    <row r="17" spans="1:26" ht="13.5">
      <c r="A17" s="57" t="s">
        <v>41</v>
      </c>
      <c r="B17" s="18">
        <v>682677174</v>
      </c>
      <c r="C17" s="18">
        <v>0</v>
      </c>
      <c r="D17" s="58">
        <v>618645998</v>
      </c>
      <c r="E17" s="59">
        <v>618645998</v>
      </c>
      <c r="F17" s="59">
        <v>10291535</v>
      </c>
      <c r="G17" s="59">
        <v>62014598</v>
      </c>
      <c r="H17" s="59">
        <v>35184544</v>
      </c>
      <c r="I17" s="59">
        <v>107490677</v>
      </c>
      <c r="J17" s="59">
        <v>56297980</v>
      </c>
      <c r="K17" s="59">
        <v>51676273</v>
      </c>
      <c r="L17" s="59">
        <v>41141486</v>
      </c>
      <c r="M17" s="59">
        <v>149115739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256606416</v>
      </c>
      <c r="W17" s="59">
        <v>309322999</v>
      </c>
      <c r="X17" s="59">
        <v>-52716583</v>
      </c>
      <c r="Y17" s="60">
        <v>-17.04</v>
      </c>
      <c r="Z17" s="61">
        <v>618645998</v>
      </c>
    </row>
    <row r="18" spans="1:26" ht="13.5">
      <c r="A18" s="69" t="s">
        <v>42</v>
      </c>
      <c r="B18" s="70">
        <f>SUM(B11:B17)</f>
        <v>3114312532</v>
      </c>
      <c r="C18" s="70">
        <f>SUM(C11:C17)</f>
        <v>0</v>
      </c>
      <c r="D18" s="71">
        <f aca="true" t="shared" si="1" ref="D18:Z18">SUM(D11:D17)</f>
        <v>3224897960</v>
      </c>
      <c r="E18" s="72">
        <f t="shared" si="1"/>
        <v>3224897960</v>
      </c>
      <c r="F18" s="72">
        <f t="shared" si="1"/>
        <v>190075390</v>
      </c>
      <c r="G18" s="72">
        <f t="shared" si="1"/>
        <v>351249980</v>
      </c>
      <c r="H18" s="72">
        <f t="shared" si="1"/>
        <v>274723945</v>
      </c>
      <c r="I18" s="72">
        <f t="shared" si="1"/>
        <v>816049315</v>
      </c>
      <c r="J18" s="72">
        <f t="shared" si="1"/>
        <v>281143080</v>
      </c>
      <c r="K18" s="72">
        <f t="shared" si="1"/>
        <v>244996830</v>
      </c>
      <c r="L18" s="72">
        <f t="shared" si="1"/>
        <v>243122372</v>
      </c>
      <c r="M18" s="72">
        <f t="shared" si="1"/>
        <v>769262282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1585311597</v>
      </c>
      <c r="W18" s="72">
        <f t="shared" si="1"/>
        <v>1612448982</v>
      </c>
      <c r="X18" s="72">
        <f t="shared" si="1"/>
        <v>-27137385</v>
      </c>
      <c r="Y18" s="66">
        <f>+IF(W18&lt;&gt;0,(X18/W18)*100,0)</f>
        <v>-1.6829918529478163</v>
      </c>
      <c r="Z18" s="73">
        <f t="shared" si="1"/>
        <v>3224897960</v>
      </c>
    </row>
    <row r="19" spans="1:26" ht="13.5">
      <c r="A19" s="69" t="s">
        <v>43</v>
      </c>
      <c r="B19" s="74">
        <f>+B10-B18</f>
        <v>147749525</v>
      </c>
      <c r="C19" s="74">
        <f>+C10-C18</f>
        <v>0</v>
      </c>
      <c r="D19" s="75">
        <f aca="true" t="shared" si="2" ref="D19:Z19">+D10-D18</f>
        <v>66585998</v>
      </c>
      <c r="E19" s="76">
        <f t="shared" si="2"/>
        <v>66585998</v>
      </c>
      <c r="F19" s="76">
        <f t="shared" si="2"/>
        <v>49662650</v>
      </c>
      <c r="G19" s="76">
        <f t="shared" si="2"/>
        <v>71714286</v>
      </c>
      <c r="H19" s="76">
        <f t="shared" si="2"/>
        <v>-16156047</v>
      </c>
      <c r="I19" s="76">
        <f t="shared" si="2"/>
        <v>105220889</v>
      </c>
      <c r="J19" s="76">
        <f t="shared" si="2"/>
        <v>-32270378</v>
      </c>
      <c r="K19" s="76">
        <f t="shared" si="2"/>
        <v>-22356245</v>
      </c>
      <c r="L19" s="76">
        <f t="shared" si="2"/>
        <v>119706306</v>
      </c>
      <c r="M19" s="76">
        <f t="shared" si="2"/>
        <v>65079683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170300572</v>
      </c>
      <c r="W19" s="76">
        <f>IF(E10=E18,0,W10-W18)</f>
        <v>33292998</v>
      </c>
      <c r="X19" s="76">
        <f t="shared" si="2"/>
        <v>137007574</v>
      </c>
      <c r="Y19" s="77">
        <f>+IF(W19&lt;&gt;0,(X19/W19)*100,0)</f>
        <v>411.520686722175</v>
      </c>
      <c r="Z19" s="78">
        <f t="shared" si="2"/>
        <v>66585998</v>
      </c>
    </row>
    <row r="20" spans="1:26" ht="13.5">
      <c r="A20" s="57" t="s">
        <v>44</v>
      </c>
      <c r="B20" s="18">
        <v>196537029</v>
      </c>
      <c r="C20" s="18">
        <v>0</v>
      </c>
      <c r="D20" s="58">
        <v>383158405</v>
      </c>
      <c r="E20" s="59">
        <v>383158405</v>
      </c>
      <c r="F20" s="59">
        <v>0</v>
      </c>
      <c r="G20" s="59">
        <v>1419720</v>
      </c>
      <c r="H20" s="59">
        <v>7725150</v>
      </c>
      <c r="I20" s="59">
        <v>9144870</v>
      </c>
      <c r="J20" s="59">
        <v>18620593</v>
      </c>
      <c r="K20" s="59">
        <v>-57842</v>
      </c>
      <c r="L20" s="59">
        <v>7075785</v>
      </c>
      <c r="M20" s="59">
        <v>25638536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34783406</v>
      </c>
      <c r="W20" s="59">
        <v>191579203</v>
      </c>
      <c r="X20" s="59">
        <v>-156795797</v>
      </c>
      <c r="Y20" s="60">
        <v>-81.84</v>
      </c>
      <c r="Z20" s="61">
        <v>383158405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344286554</v>
      </c>
      <c r="C22" s="85">
        <f>SUM(C19:C21)</f>
        <v>0</v>
      </c>
      <c r="D22" s="86">
        <f aca="true" t="shared" si="3" ref="D22:Z22">SUM(D19:D21)</f>
        <v>449744403</v>
      </c>
      <c r="E22" s="87">
        <f t="shared" si="3"/>
        <v>449744403</v>
      </c>
      <c r="F22" s="87">
        <f t="shared" si="3"/>
        <v>49662650</v>
      </c>
      <c r="G22" s="87">
        <f t="shared" si="3"/>
        <v>73134006</v>
      </c>
      <c r="H22" s="87">
        <f t="shared" si="3"/>
        <v>-8430897</v>
      </c>
      <c r="I22" s="87">
        <f t="shared" si="3"/>
        <v>114365759</v>
      </c>
      <c r="J22" s="87">
        <f t="shared" si="3"/>
        <v>-13649785</v>
      </c>
      <c r="K22" s="87">
        <f t="shared" si="3"/>
        <v>-22414087</v>
      </c>
      <c r="L22" s="87">
        <f t="shared" si="3"/>
        <v>126782091</v>
      </c>
      <c r="M22" s="87">
        <f t="shared" si="3"/>
        <v>90718219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205083978</v>
      </c>
      <c r="W22" s="87">
        <f t="shared" si="3"/>
        <v>224872201</v>
      </c>
      <c r="X22" s="87">
        <f t="shared" si="3"/>
        <v>-19788223</v>
      </c>
      <c r="Y22" s="88">
        <f>+IF(W22&lt;&gt;0,(X22/W22)*100,0)</f>
        <v>-8.799764004622341</v>
      </c>
      <c r="Z22" s="89">
        <f t="shared" si="3"/>
        <v>449744403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344286554</v>
      </c>
      <c r="C24" s="74">
        <f>SUM(C22:C23)</f>
        <v>0</v>
      </c>
      <c r="D24" s="75">
        <f aca="true" t="shared" si="4" ref="D24:Z24">SUM(D22:D23)</f>
        <v>449744403</v>
      </c>
      <c r="E24" s="76">
        <f t="shared" si="4"/>
        <v>449744403</v>
      </c>
      <c r="F24" s="76">
        <f t="shared" si="4"/>
        <v>49662650</v>
      </c>
      <c r="G24" s="76">
        <f t="shared" si="4"/>
        <v>73134006</v>
      </c>
      <c r="H24" s="76">
        <f t="shared" si="4"/>
        <v>-8430897</v>
      </c>
      <c r="I24" s="76">
        <f t="shared" si="4"/>
        <v>114365759</v>
      </c>
      <c r="J24" s="76">
        <f t="shared" si="4"/>
        <v>-13649785</v>
      </c>
      <c r="K24" s="76">
        <f t="shared" si="4"/>
        <v>-22414087</v>
      </c>
      <c r="L24" s="76">
        <f t="shared" si="4"/>
        <v>126782091</v>
      </c>
      <c r="M24" s="76">
        <f t="shared" si="4"/>
        <v>90718219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205083978</v>
      </c>
      <c r="W24" s="76">
        <f t="shared" si="4"/>
        <v>224872201</v>
      </c>
      <c r="X24" s="76">
        <f t="shared" si="4"/>
        <v>-19788223</v>
      </c>
      <c r="Y24" s="77">
        <f>+IF(W24&lt;&gt;0,(X24/W24)*100,0)</f>
        <v>-8.799764004622341</v>
      </c>
      <c r="Z24" s="78">
        <f t="shared" si="4"/>
        <v>449744403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284743007</v>
      </c>
      <c r="C27" s="21">
        <v>0</v>
      </c>
      <c r="D27" s="98">
        <v>443157508</v>
      </c>
      <c r="E27" s="99">
        <v>443157508</v>
      </c>
      <c r="F27" s="99">
        <v>163771</v>
      </c>
      <c r="G27" s="99">
        <v>7723603</v>
      </c>
      <c r="H27" s="99">
        <v>21392316</v>
      </c>
      <c r="I27" s="99">
        <v>29279690</v>
      </c>
      <c r="J27" s="99">
        <v>18183525</v>
      </c>
      <c r="K27" s="99">
        <v>19330509</v>
      </c>
      <c r="L27" s="99">
        <v>11271562</v>
      </c>
      <c r="M27" s="99">
        <v>48785596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78065286</v>
      </c>
      <c r="W27" s="99">
        <v>221578754</v>
      </c>
      <c r="X27" s="99">
        <v>-143513468</v>
      </c>
      <c r="Y27" s="100">
        <v>-64.77</v>
      </c>
      <c r="Z27" s="101">
        <v>443157508</v>
      </c>
    </row>
    <row r="28" spans="1:26" ht="13.5">
      <c r="A28" s="102" t="s">
        <v>44</v>
      </c>
      <c r="B28" s="18">
        <v>196537028</v>
      </c>
      <c r="C28" s="18">
        <v>0</v>
      </c>
      <c r="D28" s="58">
        <v>383157508</v>
      </c>
      <c r="E28" s="59">
        <v>383157508</v>
      </c>
      <c r="F28" s="59">
        <v>163771</v>
      </c>
      <c r="G28" s="59">
        <v>7485720</v>
      </c>
      <c r="H28" s="59">
        <v>15201107</v>
      </c>
      <c r="I28" s="59">
        <v>22850598</v>
      </c>
      <c r="J28" s="59">
        <v>13814170</v>
      </c>
      <c r="K28" s="59">
        <v>7325928</v>
      </c>
      <c r="L28" s="59">
        <v>9765738</v>
      </c>
      <c r="M28" s="59">
        <v>30905836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53756434</v>
      </c>
      <c r="W28" s="59">
        <v>191578754</v>
      </c>
      <c r="X28" s="59">
        <v>-137822320</v>
      </c>
      <c r="Y28" s="60">
        <v>-71.94</v>
      </c>
      <c r="Z28" s="61">
        <v>383157508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45274632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42931347</v>
      </c>
      <c r="C31" s="18">
        <v>0</v>
      </c>
      <c r="D31" s="58">
        <v>60000000</v>
      </c>
      <c r="E31" s="59">
        <v>60000000</v>
      </c>
      <c r="F31" s="59">
        <v>0</v>
      </c>
      <c r="G31" s="59">
        <v>237883</v>
      </c>
      <c r="H31" s="59">
        <v>6191209</v>
      </c>
      <c r="I31" s="59">
        <v>6429092</v>
      </c>
      <c r="J31" s="59">
        <v>4369355</v>
      </c>
      <c r="K31" s="59">
        <v>12004581</v>
      </c>
      <c r="L31" s="59">
        <v>1505824</v>
      </c>
      <c r="M31" s="59">
        <v>17879760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24308852</v>
      </c>
      <c r="W31" s="59">
        <v>30000000</v>
      </c>
      <c r="X31" s="59">
        <v>-5691148</v>
      </c>
      <c r="Y31" s="60">
        <v>-18.97</v>
      </c>
      <c r="Z31" s="61">
        <v>60000000</v>
      </c>
    </row>
    <row r="32" spans="1:26" ht="13.5">
      <c r="A32" s="69" t="s">
        <v>50</v>
      </c>
      <c r="B32" s="21">
        <f>SUM(B28:B31)</f>
        <v>284743007</v>
      </c>
      <c r="C32" s="21">
        <f>SUM(C28:C31)</f>
        <v>0</v>
      </c>
      <c r="D32" s="98">
        <f aca="true" t="shared" si="5" ref="D32:Z32">SUM(D28:D31)</f>
        <v>443157508</v>
      </c>
      <c r="E32" s="99">
        <f t="shared" si="5"/>
        <v>443157508</v>
      </c>
      <c r="F32" s="99">
        <f t="shared" si="5"/>
        <v>163771</v>
      </c>
      <c r="G32" s="99">
        <f t="shared" si="5"/>
        <v>7723603</v>
      </c>
      <c r="H32" s="99">
        <f t="shared" si="5"/>
        <v>21392316</v>
      </c>
      <c r="I32" s="99">
        <f t="shared" si="5"/>
        <v>29279690</v>
      </c>
      <c r="J32" s="99">
        <f t="shared" si="5"/>
        <v>18183525</v>
      </c>
      <c r="K32" s="99">
        <f t="shared" si="5"/>
        <v>19330509</v>
      </c>
      <c r="L32" s="99">
        <f t="shared" si="5"/>
        <v>11271562</v>
      </c>
      <c r="M32" s="99">
        <f t="shared" si="5"/>
        <v>48785596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78065286</v>
      </c>
      <c r="W32" s="99">
        <f t="shared" si="5"/>
        <v>221578754</v>
      </c>
      <c r="X32" s="99">
        <f t="shared" si="5"/>
        <v>-143513468</v>
      </c>
      <c r="Y32" s="100">
        <f>+IF(W32&lt;&gt;0,(X32/W32)*100,0)</f>
        <v>-64.7686050260938</v>
      </c>
      <c r="Z32" s="101">
        <f t="shared" si="5"/>
        <v>443157508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1567515809</v>
      </c>
      <c r="C35" s="18">
        <v>0</v>
      </c>
      <c r="D35" s="58">
        <v>1403493631</v>
      </c>
      <c r="E35" s="59">
        <v>1403493631</v>
      </c>
      <c r="F35" s="59">
        <v>1364258790</v>
      </c>
      <c r="G35" s="59">
        <v>1527404503</v>
      </c>
      <c r="H35" s="59">
        <v>1486919106</v>
      </c>
      <c r="I35" s="59">
        <v>1486919106</v>
      </c>
      <c r="J35" s="59">
        <v>1611784806</v>
      </c>
      <c r="K35" s="59">
        <v>2382268990</v>
      </c>
      <c r="L35" s="59">
        <v>2410395036</v>
      </c>
      <c r="M35" s="59">
        <v>2410395036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2410395036</v>
      </c>
      <c r="W35" s="59">
        <v>701746816</v>
      </c>
      <c r="X35" s="59">
        <v>1708648220</v>
      </c>
      <c r="Y35" s="60">
        <v>243.48</v>
      </c>
      <c r="Z35" s="61">
        <v>1403493631</v>
      </c>
    </row>
    <row r="36" spans="1:26" ht="13.5">
      <c r="A36" s="57" t="s">
        <v>53</v>
      </c>
      <c r="B36" s="18">
        <v>6917714365</v>
      </c>
      <c r="C36" s="18">
        <v>0</v>
      </c>
      <c r="D36" s="58">
        <v>6923709336</v>
      </c>
      <c r="E36" s="59">
        <v>6923709336</v>
      </c>
      <c r="F36" s="59">
        <v>6916163373</v>
      </c>
      <c r="G36" s="59">
        <v>6919004806</v>
      </c>
      <c r="H36" s="59">
        <v>6873374278</v>
      </c>
      <c r="I36" s="59">
        <v>6873374278</v>
      </c>
      <c r="J36" s="59">
        <v>6868903839</v>
      </c>
      <c r="K36" s="59">
        <v>6843190467</v>
      </c>
      <c r="L36" s="59">
        <v>6832813095</v>
      </c>
      <c r="M36" s="59">
        <v>6832813095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6832813095</v>
      </c>
      <c r="W36" s="59">
        <v>3461854668</v>
      </c>
      <c r="X36" s="59">
        <v>3370958427</v>
      </c>
      <c r="Y36" s="60">
        <v>97.37</v>
      </c>
      <c r="Z36" s="61">
        <v>6923709336</v>
      </c>
    </row>
    <row r="37" spans="1:26" ht="13.5">
      <c r="A37" s="57" t="s">
        <v>54</v>
      </c>
      <c r="B37" s="18">
        <v>784902230</v>
      </c>
      <c r="C37" s="18">
        <v>0</v>
      </c>
      <c r="D37" s="58">
        <v>730078136</v>
      </c>
      <c r="E37" s="59">
        <v>730078136</v>
      </c>
      <c r="F37" s="59">
        <v>502889783</v>
      </c>
      <c r="G37" s="59">
        <v>543283270</v>
      </c>
      <c r="H37" s="59">
        <v>566451510</v>
      </c>
      <c r="I37" s="59">
        <v>566451510</v>
      </c>
      <c r="J37" s="59">
        <v>684413996</v>
      </c>
      <c r="K37" s="59">
        <v>794045490</v>
      </c>
      <c r="L37" s="59">
        <v>699608844</v>
      </c>
      <c r="M37" s="59">
        <v>699608844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699608844</v>
      </c>
      <c r="W37" s="59">
        <v>365039068</v>
      </c>
      <c r="X37" s="59">
        <v>334569776</v>
      </c>
      <c r="Y37" s="60">
        <v>91.65</v>
      </c>
      <c r="Z37" s="61">
        <v>730078136</v>
      </c>
    </row>
    <row r="38" spans="1:26" ht="13.5">
      <c r="A38" s="57" t="s">
        <v>55</v>
      </c>
      <c r="B38" s="18">
        <v>1031022627</v>
      </c>
      <c r="C38" s="18">
        <v>0</v>
      </c>
      <c r="D38" s="58">
        <v>573000000</v>
      </c>
      <c r="E38" s="59">
        <v>573000000</v>
      </c>
      <c r="F38" s="59">
        <v>1077776526</v>
      </c>
      <c r="G38" s="59">
        <v>1077776526</v>
      </c>
      <c r="H38" s="59">
        <v>1114163519</v>
      </c>
      <c r="I38" s="59">
        <v>1114163519</v>
      </c>
      <c r="J38" s="59">
        <v>1113355135</v>
      </c>
      <c r="K38" s="59">
        <v>1113298704</v>
      </c>
      <c r="L38" s="59">
        <v>1099769608</v>
      </c>
      <c r="M38" s="59">
        <v>1099769608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1099769608</v>
      </c>
      <c r="W38" s="59">
        <v>286500000</v>
      </c>
      <c r="X38" s="59">
        <v>813269608</v>
      </c>
      <c r="Y38" s="60">
        <v>283.86</v>
      </c>
      <c r="Z38" s="61">
        <v>573000000</v>
      </c>
    </row>
    <row r="39" spans="1:26" ht="13.5">
      <c r="A39" s="57" t="s">
        <v>56</v>
      </c>
      <c r="B39" s="18">
        <v>6669305317</v>
      </c>
      <c r="C39" s="18">
        <v>0</v>
      </c>
      <c r="D39" s="58">
        <v>7024124831</v>
      </c>
      <c r="E39" s="59">
        <v>7024124831</v>
      </c>
      <c r="F39" s="59">
        <v>6699755854</v>
      </c>
      <c r="G39" s="59">
        <v>6825349513</v>
      </c>
      <c r="H39" s="59">
        <v>6679678355</v>
      </c>
      <c r="I39" s="59">
        <v>6679678355</v>
      </c>
      <c r="J39" s="59">
        <v>6682919514</v>
      </c>
      <c r="K39" s="59">
        <v>7318115263</v>
      </c>
      <c r="L39" s="59">
        <v>7443829679</v>
      </c>
      <c r="M39" s="59">
        <v>7443829679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7443829679</v>
      </c>
      <c r="W39" s="59">
        <v>3512062416</v>
      </c>
      <c r="X39" s="59">
        <v>3931767263</v>
      </c>
      <c r="Y39" s="60">
        <v>111.95</v>
      </c>
      <c r="Z39" s="61">
        <v>7024124831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534462641</v>
      </c>
      <c r="C42" s="18">
        <v>0</v>
      </c>
      <c r="D42" s="58">
        <v>395061839</v>
      </c>
      <c r="E42" s="59">
        <v>395061839</v>
      </c>
      <c r="F42" s="59">
        <v>134436949</v>
      </c>
      <c r="G42" s="59">
        <v>-23270144</v>
      </c>
      <c r="H42" s="59">
        <v>1522221</v>
      </c>
      <c r="I42" s="59">
        <v>112689026</v>
      </c>
      <c r="J42" s="59">
        <v>137439029</v>
      </c>
      <c r="K42" s="59">
        <v>90103741</v>
      </c>
      <c r="L42" s="59">
        <v>-46988008</v>
      </c>
      <c r="M42" s="59">
        <v>180554762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293243788</v>
      </c>
      <c r="W42" s="59">
        <v>325834443</v>
      </c>
      <c r="X42" s="59">
        <v>-32590655</v>
      </c>
      <c r="Y42" s="60">
        <v>-10</v>
      </c>
      <c r="Z42" s="61">
        <v>395061839</v>
      </c>
    </row>
    <row r="43" spans="1:26" ht="13.5">
      <c r="A43" s="57" t="s">
        <v>59</v>
      </c>
      <c r="B43" s="18">
        <v>-410145589</v>
      </c>
      <c r="C43" s="18">
        <v>0</v>
      </c>
      <c r="D43" s="58">
        <v>-285819000</v>
      </c>
      <c r="E43" s="59">
        <v>-285819000</v>
      </c>
      <c r="F43" s="59">
        <v>-102521680</v>
      </c>
      <c r="G43" s="59">
        <v>14253829</v>
      </c>
      <c r="H43" s="59">
        <v>14385451</v>
      </c>
      <c r="I43" s="59">
        <v>-73882400</v>
      </c>
      <c r="J43" s="59">
        <v>-85620297</v>
      </c>
      <c r="K43" s="59">
        <v>-89704976</v>
      </c>
      <c r="L43" s="59">
        <v>-14119605</v>
      </c>
      <c r="M43" s="59">
        <v>-189444878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-263327278</v>
      </c>
      <c r="W43" s="59">
        <v>-108449720</v>
      </c>
      <c r="X43" s="59">
        <v>-154877558</v>
      </c>
      <c r="Y43" s="60">
        <v>142.81</v>
      </c>
      <c r="Z43" s="61">
        <v>-285819000</v>
      </c>
    </row>
    <row r="44" spans="1:26" ht="13.5">
      <c r="A44" s="57" t="s">
        <v>60</v>
      </c>
      <c r="B44" s="18">
        <v>-27864074</v>
      </c>
      <c r="C44" s="18">
        <v>0</v>
      </c>
      <c r="D44" s="58">
        <v>-41452960</v>
      </c>
      <c r="E44" s="59">
        <v>-41452960</v>
      </c>
      <c r="F44" s="59">
        <v>317313</v>
      </c>
      <c r="G44" s="59">
        <v>495909</v>
      </c>
      <c r="H44" s="59">
        <v>-9360914</v>
      </c>
      <c r="I44" s="59">
        <v>-8547692</v>
      </c>
      <c r="J44" s="59">
        <v>108600</v>
      </c>
      <c r="K44" s="59">
        <v>1583243</v>
      </c>
      <c r="L44" s="59">
        <v>-13180303</v>
      </c>
      <c r="M44" s="59">
        <v>-11488460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-20036152</v>
      </c>
      <c r="W44" s="59">
        <v>-22587480</v>
      </c>
      <c r="X44" s="59">
        <v>2551328</v>
      </c>
      <c r="Y44" s="60">
        <v>-11.3</v>
      </c>
      <c r="Z44" s="61">
        <v>-41452960</v>
      </c>
    </row>
    <row r="45" spans="1:26" ht="13.5">
      <c r="A45" s="69" t="s">
        <v>61</v>
      </c>
      <c r="B45" s="21">
        <v>718068292</v>
      </c>
      <c r="C45" s="21">
        <v>0</v>
      </c>
      <c r="D45" s="98">
        <v>898551983</v>
      </c>
      <c r="E45" s="99">
        <v>898551983</v>
      </c>
      <c r="F45" s="99">
        <v>113170884</v>
      </c>
      <c r="G45" s="99">
        <v>104650478</v>
      </c>
      <c r="H45" s="99">
        <v>111197236</v>
      </c>
      <c r="I45" s="99">
        <v>111197236</v>
      </c>
      <c r="J45" s="99">
        <v>163124568</v>
      </c>
      <c r="K45" s="99">
        <v>165106576</v>
      </c>
      <c r="L45" s="99">
        <v>90818660</v>
      </c>
      <c r="M45" s="99">
        <v>90818660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90818660</v>
      </c>
      <c r="W45" s="99">
        <v>1025559347</v>
      </c>
      <c r="X45" s="99">
        <v>-934740687</v>
      </c>
      <c r="Y45" s="100">
        <v>-91.14</v>
      </c>
      <c r="Z45" s="101">
        <v>898551983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142546000</v>
      </c>
      <c r="C51" s="51">
        <v>0</v>
      </c>
      <c r="D51" s="128">
        <v>8229855</v>
      </c>
      <c r="E51" s="53">
        <v>1060049</v>
      </c>
      <c r="F51" s="53">
        <v>0</v>
      </c>
      <c r="G51" s="53">
        <v>0</v>
      </c>
      <c r="H51" s="53">
        <v>0</v>
      </c>
      <c r="I51" s="53">
        <v>1312790</v>
      </c>
      <c r="J51" s="53">
        <v>0</v>
      </c>
      <c r="K51" s="53">
        <v>0</v>
      </c>
      <c r="L51" s="53">
        <v>0</v>
      </c>
      <c r="M51" s="53">
        <v>1095106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2469628</v>
      </c>
      <c r="W51" s="53">
        <v>0</v>
      </c>
      <c r="X51" s="53">
        <v>0</v>
      </c>
      <c r="Y51" s="53">
        <v>156713428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92.35420489932244</v>
      </c>
      <c r="C58" s="5">
        <f>IF(C67=0,0,+(C76/C67)*100)</f>
        <v>0</v>
      </c>
      <c r="D58" s="6">
        <f aca="true" t="shared" si="6" ref="D58:Z58">IF(D67=0,0,+(D76/D67)*100)</f>
        <v>84.96130292092508</v>
      </c>
      <c r="E58" s="7">
        <f t="shared" si="6"/>
        <v>84.96130292092508</v>
      </c>
      <c r="F58" s="7">
        <f t="shared" si="6"/>
        <v>93.36447360800148</v>
      </c>
      <c r="G58" s="7">
        <f t="shared" si="6"/>
        <v>82.73955217005509</v>
      </c>
      <c r="H58" s="7">
        <f t="shared" si="6"/>
        <v>106.99250544881338</v>
      </c>
      <c r="I58" s="7">
        <f t="shared" si="6"/>
        <v>94.19953965908196</v>
      </c>
      <c r="J58" s="7">
        <f t="shared" si="6"/>
        <v>100.85279478013369</v>
      </c>
      <c r="K58" s="7">
        <f t="shared" si="6"/>
        <v>97.40331406763197</v>
      </c>
      <c r="L58" s="7">
        <f t="shared" si="6"/>
        <v>88.70474501690069</v>
      </c>
      <c r="M58" s="7">
        <f t="shared" si="6"/>
        <v>95.57062618290625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94.84700077031627</v>
      </c>
      <c r="W58" s="7">
        <f t="shared" si="6"/>
        <v>93.05473614826316</v>
      </c>
      <c r="X58" s="7">
        <f t="shared" si="6"/>
        <v>0</v>
      </c>
      <c r="Y58" s="7">
        <f t="shared" si="6"/>
        <v>0</v>
      </c>
      <c r="Z58" s="8">
        <f t="shared" si="6"/>
        <v>84.96130292092508</v>
      </c>
    </row>
    <row r="59" spans="1:26" ht="13.5">
      <c r="A59" s="36" t="s">
        <v>31</v>
      </c>
      <c r="B59" s="9">
        <f aca="true" t="shared" si="7" ref="B59:Z66">IF(B68=0,0,+(B77/B68)*100)</f>
        <v>91.86841460771174</v>
      </c>
      <c r="C59" s="9">
        <f t="shared" si="7"/>
        <v>0</v>
      </c>
      <c r="D59" s="2">
        <f t="shared" si="7"/>
        <v>85.0000513742615</v>
      </c>
      <c r="E59" s="10">
        <f t="shared" si="7"/>
        <v>85.0000513742615</v>
      </c>
      <c r="F59" s="10">
        <f t="shared" si="7"/>
        <v>78.37477750052254</v>
      </c>
      <c r="G59" s="10">
        <f t="shared" si="7"/>
        <v>86.94917806634905</v>
      </c>
      <c r="H59" s="10">
        <f t="shared" si="7"/>
        <v>98.64841997476415</v>
      </c>
      <c r="I59" s="10">
        <f t="shared" si="7"/>
        <v>87.98708260011037</v>
      </c>
      <c r="J59" s="10">
        <f t="shared" si="7"/>
        <v>102.03327290438837</v>
      </c>
      <c r="K59" s="10">
        <f t="shared" si="7"/>
        <v>82.39925893215519</v>
      </c>
      <c r="L59" s="10">
        <f t="shared" si="7"/>
        <v>80.34571546114402</v>
      </c>
      <c r="M59" s="10">
        <f t="shared" si="7"/>
        <v>88.35841123275198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88.17126120782952</v>
      </c>
      <c r="W59" s="10">
        <f t="shared" si="7"/>
        <v>90.1000543381612</v>
      </c>
      <c r="X59" s="10">
        <f t="shared" si="7"/>
        <v>0</v>
      </c>
      <c r="Y59" s="10">
        <f t="shared" si="7"/>
        <v>0</v>
      </c>
      <c r="Z59" s="11">
        <f t="shared" si="7"/>
        <v>85.0000513742615</v>
      </c>
    </row>
    <row r="60" spans="1:26" ht="13.5">
      <c r="A60" s="37" t="s">
        <v>32</v>
      </c>
      <c r="B60" s="12">
        <f t="shared" si="7"/>
        <v>92.18031584136894</v>
      </c>
      <c r="C60" s="12">
        <f t="shared" si="7"/>
        <v>0</v>
      </c>
      <c r="D60" s="3">
        <f t="shared" si="7"/>
        <v>84.99999852120361</v>
      </c>
      <c r="E60" s="13">
        <f t="shared" si="7"/>
        <v>84.99999852120361</v>
      </c>
      <c r="F60" s="13">
        <f t="shared" si="7"/>
        <v>99.26783862912728</v>
      </c>
      <c r="G60" s="13">
        <f t="shared" si="7"/>
        <v>83.03547190691584</v>
      </c>
      <c r="H60" s="13">
        <f t="shared" si="7"/>
        <v>111.52749468308703</v>
      </c>
      <c r="I60" s="13">
        <f t="shared" si="7"/>
        <v>97.62180254610799</v>
      </c>
      <c r="J60" s="13">
        <f t="shared" si="7"/>
        <v>102.4725492735498</v>
      </c>
      <c r="K60" s="13">
        <f t="shared" si="7"/>
        <v>104.10016578072423</v>
      </c>
      <c r="L60" s="13">
        <f t="shared" si="7"/>
        <v>92.46377181288948</v>
      </c>
      <c r="M60" s="13">
        <f t="shared" si="7"/>
        <v>99.52244639860062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98.50566144698995</v>
      </c>
      <c r="W60" s="13">
        <f t="shared" si="7"/>
        <v>93.9448878045239</v>
      </c>
      <c r="X60" s="13">
        <f t="shared" si="7"/>
        <v>0</v>
      </c>
      <c r="Y60" s="13">
        <f t="shared" si="7"/>
        <v>0</v>
      </c>
      <c r="Z60" s="14">
        <f t="shared" si="7"/>
        <v>84.99999852120361</v>
      </c>
    </row>
    <row r="61" spans="1:26" ht="13.5">
      <c r="A61" s="38" t="s">
        <v>102</v>
      </c>
      <c r="B61" s="12">
        <f t="shared" si="7"/>
        <v>91.05135605397878</v>
      </c>
      <c r="C61" s="12">
        <f t="shared" si="7"/>
        <v>0</v>
      </c>
      <c r="D61" s="3">
        <f t="shared" si="7"/>
        <v>84.99999998716984</v>
      </c>
      <c r="E61" s="13">
        <f t="shared" si="7"/>
        <v>84.99999998716984</v>
      </c>
      <c r="F61" s="13">
        <f t="shared" si="7"/>
        <v>107.98734276293851</v>
      </c>
      <c r="G61" s="13">
        <f t="shared" si="7"/>
        <v>86.76207738267979</v>
      </c>
      <c r="H61" s="13">
        <f t="shared" si="7"/>
        <v>134.66979528366386</v>
      </c>
      <c r="I61" s="13">
        <f t="shared" si="7"/>
        <v>108.65397144225355</v>
      </c>
      <c r="J61" s="13">
        <f t="shared" si="7"/>
        <v>105.47204136777088</v>
      </c>
      <c r="K61" s="13">
        <f t="shared" si="7"/>
        <v>106.32827819660402</v>
      </c>
      <c r="L61" s="13">
        <f t="shared" si="7"/>
        <v>101.81153507244656</v>
      </c>
      <c r="M61" s="13">
        <f t="shared" si="7"/>
        <v>104.56257019517412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106.73347414693748</v>
      </c>
      <c r="W61" s="13">
        <f t="shared" si="7"/>
        <v>94.71689047074663</v>
      </c>
      <c r="X61" s="13">
        <f t="shared" si="7"/>
        <v>0</v>
      </c>
      <c r="Y61" s="13">
        <f t="shared" si="7"/>
        <v>0</v>
      </c>
      <c r="Z61" s="14">
        <f t="shared" si="7"/>
        <v>84.99999998716984</v>
      </c>
    </row>
    <row r="62" spans="1:26" ht="13.5">
      <c r="A62" s="38" t="s">
        <v>103</v>
      </c>
      <c r="B62" s="12">
        <f t="shared" si="7"/>
        <v>92.43930251845612</v>
      </c>
      <c r="C62" s="12">
        <f t="shared" si="7"/>
        <v>0</v>
      </c>
      <c r="D62" s="3">
        <f t="shared" si="7"/>
        <v>84.99999101586756</v>
      </c>
      <c r="E62" s="13">
        <f t="shared" si="7"/>
        <v>84.99999101586756</v>
      </c>
      <c r="F62" s="13">
        <f t="shared" si="7"/>
        <v>72.38515853285169</v>
      </c>
      <c r="G62" s="13">
        <f t="shared" si="7"/>
        <v>64.45397465752313</v>
      </c>
      <c r="H62" s="13">
        <f t="shared" si="7"/>
        <v>56.78653253996904</v>
      </c>
      <c r="I62" s="13">
        <f t="shared" si="7"/>
        <v>63.661810948827465</v>
      </c>
      <c r="J62" s="13">
        <f t="shared" si="7"/>
        <v>99.06233791772623</v>
      </c>
      <c r="K62" s="13">
        <f t="shared" si="7"/>
        <v>99.48263794718338</v>
      </c>
      <c r="L62" s="13">
        <f t="shared" si="7"/>
        <v>66.10869189313851</v>
      </c>
      <c r="M62" s="13">
        <f t="shared" si="7"/>
        <v>84.99723735810733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72.98636840586589</v>
      </c>
      <c r="W62" s="13">
        <f t="shared" si="7"/>
        <v>92.89592939528862</v>
      </c>
      <c r="X62" s="13">
        <f t="shared" si="7"/>
        <v>0</v>
      </c>
      <c r="Y62" s="13">
        <f t="shared" si="7"/>
        <v>0</v>
      </c>
      <c r="Z62" s="14">
        <f t="shared" si="7"/>
        <v>84.99999101586756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85.00000083236984</v>
      </c>
      <c r="E63" s="13">
        <f t="shared" si="7"/>
        <v>85.00000083236984</v>
      </c>
      <c r="F63" s="13">
        <f t="shared" si="7"/>
        <v>81.31956219093934</v>
      </c>
      <c r="G63" s="13">
        <f t="shared" si="7"/>
        <v>93.3486627048899</v>
      </c>
      <c r="H63" s="13">
        <f t="shared" si="7"/>
        <v>83.24435025661133</v>
      </c>
      <c r="I63" s="13">
        <f t="shared" si="7"/>
        <v>85.88045224325776</v>
      </c>
      <c r="J63" s="13">
        <f t="shared" si="7"/>
        <v>83.60775007211329</v>
      </c>
      <c r="K63" s="13">
        <f t="shared" si="7"/>
        <v>111.12507179363509</v>
      </c>
      <c r="L63" s="13">
        <f t="shared" si="7"/>
        <v>91.14976118092937</v>
      </c>
      <c r="M63" s="13">
        <f t="shared" si="7"/>
        <v>94.21201676545068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89.92195626471295</v>
      </c>
      <c r="W63" s="13">
        <f t="shared" si="7"/>
        <v>90.10000045856012</v>
      </c>
      <c r="X63" s="13">
        <f t="shared" si="7"/>
        <v>0</v>
      </c>
      <c r="Y63" s="13">
        <f t="shared" si="7"/>
        <v>0</v>
      </c>
      <c r="Z63" s="14">
        <f t="shared" si="7"/>
        <v>85.00000083236984</v>
      </c>
    </row>
    <row r="64" spans="1:26" ht="13.5">
      <c r="A64" s="38" t="s">
        <v>105</v>
      </c>
      <c r="B64" s="12">
        <f t="shared" si="7"/>
        <v>100.0196797605557</v>
      </c>
      <c r="C64" s="12">
        <f t="shared" si="7"/>
        <v>0</v>
      </c>
      <c r="D64" s="3">
        <f t="shared" si="7"/>
        <v>85.00000173986943</v>
      </c>
      <c r="E64" s="13">
        <f t="shared" si="7"/>
        <v>85.00000173986943</v>
      </c>
      <c r="F64" s="13">
        <f t="shared" si="7"/>
        <v>78.78509794962898</v>
      </c>
      <c r="G64" s="13">
        <f t="shared" si="7"/>
        <v>88.03026429650754</v>
      </c>
      <c r="H64" s="13">
        <f t="shared" si="7"/>
        <v>80.65552990239375</v>
      </c>
      <c r="I64" s="13">
        <f t="shared" si="7"/>
        <v>82.44387018866688</v>
      </c>
      <c r="J64" s="13">
        <f t="shared" si="7"/>
        <v>87.57538379588857</v>
      </c>
      <c r="K64" s="13">
        <f t="shared" si="7"/>
        <v>72.88282667210846</v>
      </c>
      <c r="L64" s="13">
        <f t="shared" si="7"/>
        <v>78.71916499199529</v>
      </c>
      <c r="M64" s="13">
        <f t="shared" si="7"/>
        <v>79.58202303478127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81.04353994437963</v>
      </c>
      <c r="W64" s="13">
        <f t="shared" si="7"/>
        <v>90.10000125012839</v>
      </c>
      <c r="X64" s="13">
        <f t="shared" si="7"/>
        <v>0</v>
      </c>
      <c r="Y64" s="13">
        <f t="shared" si="7"/>
        <v>0</v>
      </c>
      <c r="Z64" s="14">
        <f t="shared" si="7"/>
        <v>85.00000173986943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99.99999878124652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22.628430621301984</v>
      </c>
      <c r="G66" s="16">
        <f t="shared" si="7"/>
        <v>18.393462644569333</v>
      </c>
      <c r="H66" s="16">
        <f t="shared" si="7"/>
        <v>13.285681208615049</v>
      </c>
      <c r="I66" s="16">
        <f t="shared" si="7"/>
        <v>18.004516494874633</v>
      </c>
      <c r="J66" s="16">
        <f t="shared" si="7"/>
        <v>20.010888959433874</v>
      </c>
      <c r="K66" s="16">
        <f t="shared" si="7"/>
        <v>19.080271941354702</v>
      </c>
      <c r="L66" s="16">
        <f t="shared" si="7"/>
        <v>37.8254784970059</v>
      </c>
      <c r="M66" s="16">
        <f t="shared" si="7"/>
        <v>25.820892580208483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21.81206070122201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2637534754</v>
      </c>
      <c r="C67" s="23"/>
      <c r="D67" s="24">
        <v>2755579169</v>
      </c>
      <c r="E67" s="25">
        <v>2755579169</v>
      </c>
      <c r="F67" s="25">
        <v>238575074</v>
      </c>
      <c r="G67" s="25">
        <v>255725329</v>
      </c>
      <c r="H67" s="25">
        <v>244652809</v>
      </c>
      <c r="I67" s="25">
        <v>738953212</v>
      </c>
      <c r="J67" s="25">
        <v>222800496</v>
      </c>
      <c r="K67" s="25">
        <v>210719900</v>
      </c>
      <c r="L67" s="25">
        <v>227655206</v>
      </c>
      <c r="M67" s="25">
        <v>661175602</v>
      </c>
      <c r="N67" s="25"/>
      <c r="O67" s="25"/>
      <c r="P67" s="25"/>
      <c r="Q67" s="25"/>
      <c r="R67" s="25"/>
      <c r="S67" s="25"/>
      <c r="T67" s="25"/>
      <c r="U67" s="25"/>
      <c r="V67" s="25">
        <v>1400128814</v>
      </c>
      <c r="W67" s="25">
        <v>1377789585</v>
      </c>
      <c r="X67" s="25"/>
      <c r="Y67" s="24"/>
      <c r="Z67" s="26">
        <v>2755579169</v>
      </c>
    </row>
    <row r="68" spans="1:26" ht="13.5" hidden="1">
      <c r="A68" s="36" t="s">
        <v>31</v>
      </c>
      <c r="B68" s="18">
        <v>586643203</v>
      </c>
      <c r="C68" s="18"/>
      <c r="D68" s="19">
        <v>607308000</v>
      </c>
      <c r="E68" s="20">
        <v>607308000</v>
      </c>
      <c r="F68" s="20">
        <v>51832706</v>
      </c>
      <c r="G68" s="20">
        <v>51231325</v>
      </c>
      <c r="H68" s="20">
        <v>51720060</v>
      </c>
      <c r="I68" s="20">
        <v>154784091</v>
      </c>
      <c r="J68" s="20">
        <v>51615993</v>
      </c>
      <c r="K68" s="20">
        <v>49242455</v>
      </c>
      <c r="L68" s="20">
        <v>51468106</v>
      </c>
      <c r="M68" s="20">
        <v>152326554</v>
      </c>
      <c r="N68" s="20"/>
      <c r="O68" s="20"/>
      <c r="P68" s="20"/>
      <c r="Q68" s="20"/>
      <c r="R68" s="20"/>
      <c r="S68" s="20"/>
      <c r="T68" s="20"/>
      <c r="U68" s="20"/>
      <c r="V68" s="20">
        <v>307110645</v>
      </c>
      <c r="W68" s="20">
        <v>303654000</v>
      </c>
      <c r="X68" s="20"/>
      <c r="Y68" s="19"/>
      <c r="Z68" s="22">
        <v>607308000</v>
      </c>
    </row>
    <row r="69" spans="1:26" ht="13.5" hidden="1">
      <c r="A69" s="37" t="s">
        <v>32</v>
      </c>
      <c r="B69" s="18">
        <v>1968840504</v>
      </c>
      <c r="C69" s="18"/>
      <c r="D69" s="19">
        <v>2147016335</v>
      </c>
      <c r="E69" s="20">
        <v>2147016335</v>
      </c>
      <c r="F69" s="20">
        <v>182495834</v>
      </c>
      <c r="G69" s="20">
        <v>200221573</v>
      </c>
      <c r="H69" s="20">
        <v>188419484</v>
      </c>
      <c r="I69" s="20">
        <v>571136891</v>
      </c>
      <c r="J69" s="20">
        <v>167083101</v>
      </c>
      <c r="K69" s="20">
        <v>157448341</v>
      </c>
      <c r="L69" s="20">
        <v>171939738</v>
      </c>
      <c r="M69" s="20">
        <v>496471180</v>
      </c>
      <c r="N69" s="20"/>
      <c r="O69" s="20"/>
      <c r="P69" s="20"/>
      <c r="Q69" s="20"/>
      <c r="R69" s="20"/>
      <c r="S69" s="20"/>
      <c r="T69" s="20"/>
      <c r="U69" s="20"/>
      <c r="V69" s="20">
        <v>1067608071</v>
      </c>
      <c r="W69" s="20">
        <v>1073508168</v>
      </c>
      <c r="X69" s="20"/>
      <c r="Y69" s="19"/>
      <c r="Z69" s="22">
        <v>2147016335</v>
      </c>
    </row>
    <row r="70" spans="1:26" ht="13.5" hidden="1">
      <c r="A70" s="38" t="s">
        <v>102</v>
      </c>
      <c r="B70" s="18">
        <v>1425626841</v>
      </c>
      <c r="C70" s="18"/>
      <c r="D70" s="19">
        <v>1558826512</v>
      </c>
      <c r="E70" s="20">
        <v>1558826512</v>
      </c>
      <c r="F70" s="20">
        <v>133917378</v>
      </c>
      <c r="G70" s="20">
        <v>146310260</v>
      </c>
      <c r="H70" s="20">
        <v>126549207</v>
      </c>
      <c r="I70" s="20">
        <v>406776845</v>
      </c>
      <c r="J70" s="20">
        <v>125557841</v>
      </c>
      <c r="K70" s="20">
        <v>117423662</v>
      </c>
      <c r="L70" s="20">
        <v>116874966</v>
      </c>
      <c r="M70" s="20">
        <v>359856469</v>
      </c>
      <c r="N70" s="20"/>
      <c r="O70" s="20"/>
      <c r="P70" s="20"/>
      <c r="Q70" s="20"/>
      <c r="R70" s="20"/>
      <c r="S70" s="20"/>
      <c r="T70" s="20"/>
      <c r="U70" s="20"/>
      <c r="V70" s="20">
        <v>766633314</v>
      </c>
      <c r="W70" s="20">
        <v>779413256</v>
      </c>
      <c r="X70" s="20"/>
      <c r="Y70" s="19"/>
      <c r="Z70" s="22">
        <v>1558826512</v>
      </c>
    </row>
    <row r="71" spans="1:26" ht="13.5" hidden="1">
      <c r="A71" s="38" t="s">
        <v>103</v>
      </c>
      <c r="B71" s="18">
        <v>349139733</v>
      </c>
      <c r="C71" s="18"/>
      <c r="D71" s="19">
        <v>378445000</v>
      </c>
      <c r="E71" s="20">
        <v>378445000</v>
      </c>
      <c r="F71" s="20">
        <v>31212332</v>
      </c>
      <c r="G71" s="20">
        <v>36885266</v>
      </c>
      <c r="H71" s="20">
        <v>43852070</v>
      </c>
      <c r="I71" s="20">
        <v>111949668</v>
      </c>
      <c r="J71" s="20">
        <v>24703889</v>
      </c>
      <c r="K71" s="20">
        <v>24796175</v>
      </c>
      <c r="L71" s="20">
        <v>37411309</v>
      </c>
      <c r="M71" s="20">
        <v>86911373</v>
      </c>
      <c r="N71" s="20"/>
      <c r="O71" s="20"/>
      <c r="P71" s="20"/>
      <c r="Q71" s="20"/>
      <c r="R71" s="20"/>
      <c r="S71" s="20"/>
      <c r="T71" s="20"/>
      <c r="U71" s="20"/>
      <c r="V71" s="20">
        <v>198861041</v>
      </c>
      <c r="W71" s="20">
        <v>189222500</v>
      </c>
      <c r="X71" s="20"/>
      <c r="Y71" s="19"/>
      <c r="Z71" s="22">
        <v>378445000</v>
      </c>
    </row>
    <row r="72" spans="1:26" ht="13.5" hidden="1">
      <c r="A72" s="38" t="s">
        <v>104</v>
      </c>
      <c r="B72" s="18">
        <v>120089290</v>
      </c>
      <c r="C72" s="18"/>
      <c r="D72" s="19">
        <v>132152794</v>
      </c>
      <c r="E72" s="20">
        <v>132152794</v>
      </c>
      <c r="F72" s="20">
        <v>10686211</v>
      </c>
      <c r="G72" s="20">
        <v>10360503</v>
      </c>
      <c r="H72" s="20">
        <v>10862927</v>
      </c>
      <c r="I72" s="20">
        <v>31909641</v>
      </c>
      <c r="J72" s="20">
        <v>10528573</v>
      </c>
      <c r="K72" s="20">
        <v>8583630</v>
      </c>
      <c r="L72" s="20">
        <v>10948665</v>
      </c>
      <c r="M72" s="20">
        <v>30060868</v>
      </c>
      <c r="N72" s="20"/>
      <c r="O72" s="20"/>
      <c r="P72" s="20"/>
      <c r="Q72" s="20"/>
      <c r="R72" s="20"/>
      <c r="S72" s="20"/>
      <c r="T72" s="20"/>
      <c r="U72" s="20"/>
      <c r="V72" s="20">
        <v>61970509</v>
      </c>
      <c r="W72" s="20">
        <v>66076397</v>
      </c>
      <c r="X72" s="20"/>
      <c r="Y72" s="19"/>
      <c r="Z72" s="22">
        <v>132152794</v>
      </c>
    </row>
    <row r="73" spans="1:26" ht="13.5" hidden="1">
      <c r="A73" s="38" t="s">
        <v>105</v>
      </c>
      <c r="B73" s="18">
        <v>73984640</v>
      </c>
      <c r="C73" s="18"/>
      <c r="D73" s="19">
        <v>77592029</v>
      </c>
      <c r="E73" s="20">
        <v>77592029</v>
      </c>
      <c r="F73" s="20">
        <v>6679913</v>
      </c>
      <c r="G73" s="20">
        <v>6665544</v>
      </c>
      <c r="H73" s="20">
        <v>7155280</v>
      </c>
      <c r="I73" s="20">
        <v>20500737</v>
      </c>
      <c r="J73" s="20">
        <v>6292798</v>
      </c>
      <c r="K73" s="20">
        <v>6644874</v>
      </c>
      <c r="L73" s="20">
        <v>6704798</v>
      </c>
      <c r="M73" s="20">
        <v>19642470</v>
      </c>
      <c r="N73" s="20"/>
      <c r="O73" s="20"/>
      <c r="P73" s="20"/>
      <c r="Q73" s="20"/>
      <c r="R73" s="20"/>
      <c r="S73" s="20"/>
      <c r="T73" s="20"/>
      <c r="U73" s="20"/>
      <c r="V73" s="20">
        <v>40143207</v>
      </c>
      <c r="W73" s="20">
        <v>38796015</v>
      </c>
      <c r="X73" s="20"/>
      <c r="Y73" s="19"/>
      <c r="Z73" s="22">
        <v>77592029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82051047</v>
      </c>
      <c r="C75" s="27"/>
      <c r="D75" s="28">
        <v>1254834</v>
      </c>
      <c r="E75" s="29">
        <v>1254834</v>
      </c>
      <c r="F75" s="29">
        <v>4246534</v>
      </c>
      <c r="G75" s="29">
        <v>4272431</v>
      </c>
      <c r="H75" s="29">
        <v>4513265</v>
      </c>
      <c r="I75" s="29">
        <v>13032230</v>
      </c>
      <c r="J75" s="29">
        <v>4101402</v>
      </c>
      <c r="K75" s="29">
        <v>4029104</v>
      </c>
      <c r="L75" s="29">
        <v>4247362</v>
      </c>
      <c r="M75" s="29">
        <v>12377868</v>
      </c>
      <c r="N75" s="29"/>
      <c r="O75" s="29"/>
      <c r="P75" s="29"/>
      <c r="Q75" s="29"/>
      <c r="R75" s="29"/>
      <c r="S75" s="29"/>
      <c r="T75" s="29"/>
      <c r="U75" s="29"/>
      <c r="V75" s="29">
        <v>25410098</v>
      </c>
      <c r="W75" s="29">
        <v>627417</v>
      </c>
      <c r="X75" s="29"/>
      <c r="Y75" s="28"/>
      <c r="Z75" s="30">
        <v>1254834</v>
      </c>
    </row>
    <row r="76" spans="1:26" ht="13.5" hidden="1">
      <c r="A76" s="41" t="s">
        <v>109</v>
      </c>
      <c r="B76" s="31">
        <v>2435874251</v>
      </c>
      <c r="C76" s="31"/>
      <c r="D76" s="32">
        <v>2341175965</v>
      </c>
      <c r="E76" s="33">
        <v>2341175965</v>
      </c>
      <c r="F76" s="33">
        <v>222744362</v>
      </c>
      <c r="G76" s="33">
        <v>211585992</v>
      </c>
      <c r="H76" s="33">
        <v>261760170</v>
      </c>
      <c r="I76" s="33">
        <v>696090524</v>
      </c>
      <c r="J76" s="33">
        <v>224700527</v>
      </c>
      <c r="K76" s="33">
        <v>205248166</v>
      </c>
      <c r="L76" s="33">
        <v>201940970</v>
      </c>
      <c r="M76" s="33">
        <v>631889663</v>
      </c>
      <c r="N76" s="33"/>
      <c r="O76" s="33"/>
      <c r="P76" s="33"/>
      <c r="Q76" s="33"/>
      <c r="R76" s="33"/>
      <c r="S76" s="33"/>
      <c r="T76" s="33"/>
      <c r="U76" s="33"/>
      <c r="V76" s="33">
        <v>1327980187</v>
      </c>
      <c r="W76" s="33">
        <v>1282098463</v>
      </c>
      <c r="X76" s="33"/>
      <c r="Y76" s="32"/>
      <c r="Z76" s="34">
        <v>2341175965</v>
      </c>
    </row>
    <row r="77" spans="1:26" ht="13.5" hidden="1">
      <c r="A77" s="36" t="s">
        <v>31</v>
      </c>
      <c r="B77" s="18">
        <v>538939810</v>
      </c>
      <c r="C77" s="18"/>
      <c r="D77" s="19">
        <v>516212112</v>
      </c>
      <c r="E77" s="20">
        <v>516212112</v>
      </c>
      <c r="F77" s="20">
        <v>40623768</v>
      </c>
      <c r="G77" s="20">
        <v>44545216</v>
      </c>
      <c r="H77" s="20">
        <v>51021022</v>
      </c>
      <c r="I77" s="20">
        <v>136190006</v>
      </c>
      <c r="J77" s="20">
        <v>52665487</v>
      </c>
      <c r="K77" s="20">
        <v>40575418</v>
      </c>
      <c r="L77" s="20">
        <v>41352418</v>
      </c>
      <c r="M77" s="20">
        <v>134593323</v>
      </c>
      <c r="N77" s="20"/>
      <c r="O77" s="20"/>
      <c r="P77" s="20"/>
      <c r="Q77" s="20"/>
      <c r="R77" s="20"/>
      <c r="S77" s="20"/>
      <c r="T77" s="20"/>
      <c r="U77" s="20"/>
      <c r="V77" s="20">
        <v>270783329</v>
      </c>
      <c r="W77" s="20">
        <v>273592419</v>
      </c>
      <c r="X77" s="20"/>
      <c r="Y77" s="19"/>
      <c r="Z77" s="22">
        <v>516212112</v>
      </c>
    </row>
    <row r="78" spans="1:26" ht="13.5" hidden="1">
      <c r="A78" s="37" t="s">
        <v>32</v>
      </c>
      <c r="B78" s="18">
        <v>1814883395</v>
      </c>
      <c r="C78" s="18"/>
      <c r="D78" s="19">
        <v>1824963853</v>
      </c>
      <c r="E78" s="20">
        <v>1824963853</v>
      </c>
      <c r="F78" s="20">
        <v>181159670</v>
      </c>
      <c r="G78" s="20">
        <v>166254928</v>
      </c>
      <c r="H78" s="20">
        <v>210139530</v>
      </c>
      <c r="I78" s="20">
        <v>557554128</v>
      </c>
      <c r="J78" s="20">
        <v>171214313</v>
      </c>
      <c r="K78" s="20">
        <v>163903984</v>
      </c>
      <c r="L78" s="20">
        <v>158981967</v>
      </c>
      <c r="M78" s="20">
        <v>494100264</v>
      </c>
      <c r="N78" s="20"/>
      <c r="O78" s="20"/>
      <c r="P78" s="20"/>
      <c r="Q78" s="20"/>
      <c r="R78" s="20"/>
      <c r="S78" s="20"/>
      <c r="T78" s="20"/>
      <c r="U78" s="20"/>
      <c r="V78" s="20">
        <v>1051654392</v>
      </c>
      <c r="W78" s="20">
        <v>1008506044</v>
      </c>
      <c r="X78" s="20"/>
      <c r="Y78" s="19"/>
      <c r="Z78" s="22">
        <v>1824963853</v>
      </c>
    </row>
    <row r="79" spans="1:26" ht="13.5" hidden="1">
      <c r="A79" s="38" t="s">
        <v>102</v>
      </c>
      <c r="B79" s="18">
        <v>1298052571</v>
      </c>
      <c r="C79" s="18"/>
      <c r="D79" s="19">
        <v>1325002535</v>
      </c>
      <c r="E79" s="20">
        <v>1325002535</v>
      </c>
      <c r="F79" s="20">
        <v>144613818</v>
      </c>
      <c r="G79" s="20">
        <v>126941821</v>
      </c>
      <c r="H79" s="20">
        <v>170423558</v>
      </c>
      <c r="I79" s="20">
        <v>441979197</v>
      </c>
      <c r="J79" s="20">
        <v>132428418</v>
      </c>
      <c r="K79" s="20">
        <v>124854558</v>
      </c>
      <c r="L79" s="20">
        <v>118992197</v>
      </c>
      <c r="M79" s="20">
        <v>376275173</v>
      </c>
      <c r="N79" s="20"/>
      <c r="O79" s="20"/>
      <c r="P79" s="20"/>
      <c r="Q79" s="20"/>
      <c r="R79" s="20"/>
      <c r="S79" s="20"/>
      <c r="T79" s="20"/>
      <c r="U79" s="20"/>
      <c r="V79" s="20">
        <v>818254370</v>
      </c>
      <c r="W79" s="20">
        <v>738236000</v>
      </c>
      <c r="X79" s="20"/>
      <c r="Y79" s="19"/>
      <c r="Z79" s="22">
        <v>1325002535</v>
      </c>
    </row>
    <row r="80" spans="1:26" ht="13.5" hidden="1">
      <c r="A80" s="38" t="s">
        <v>103</v>
      </c>
      <c r="B80" s="18">
        <v>322742334</v>
      </c>
      <c r="C80" s="18"/>
      <c r="D80" s="19">
        <v>321678216</v>
      </c>
      <c r="E80" s="20">
        <v>321678216</v>
      </c>
      <c r="F80" s="20">
        <v>22593096</v>
      </c>
      <c r="G80" s="20">
        <v>23774020</v>
      </c>
      <c r="H80" s="20">
        <v>24902070</v>
      </c>
      <c r="I80" s="20">
        <v>71269186</v>
      </c>
      <c r="J80" s="20">
        <v>24472250</v>
      </c>
      <c r="K80" s="20">
        <v>24667889</v>
      </c>
      <c r="L80" s="20">
        <v>24732127</v>
      </c>
      <c r="M80" s="20">
        <v>73872266</v>
      </c>
      <c r="N80" s="20"/>
      <c r="O80" s="20"/>
      <c r="P80" s="20"/>
      <c r="Q80" s="20"/>
      <c r="R80" s="20"/>
      <c r="S80" s="20"/>
      <c r="T80" s="20"/>
      <c r="U80" s="20"/>
      <c r="V80" s="20">
        <v>145141452</v>
      </c>
      <c r="W80" s="20">
        <v>175780000</v>
      </c>
      <c r="X80" s="20"/>
      <c r="Y80" s="19"/>
      <c r="Z80" s="22">
        <v>321678216</v>
      </c>
    </row>
    <row r="81" spans="1:26" ht="13.5" hidden="1">
      <c r="A81" s="38" t="s">
        <v>104</v>
      </c>
      <c r="B81" s="18">
        <v>120089290</v>
      </c>
      <c r="C81" s="18"/>
      <c r="D81" s="19">
        <v>112329876</v>
      </c>
      <c r="E81" s="20">
        <v>112329876</v>
      </c>
      <c r="F81" s="20">
        <v>8689980</v>
      </c>
      <c r="G81" s="20">
        <v>9671391</v>
      </c>
      <c r="H81" s="20">
        <v>9042773</v>
      </c>
      <c r="I81" s="20">
        <v>27404144</v>
      </c>
      <c r="J81" s="20">
        <v>8802703</v>
      </c>
      <c r="K81" s="20">
        <v>9538565</v>
      </c>
      <c r="L81" s="20">
        <v>9979682</v>
      </c>
      <c r="M81" s="20">
        <v>28320950</v>
      </c>
      <c r="N81" s="20"/>
      <c r="O81" s="20"/>
      <c r="P81" s="20"/>
      <c r="Q81" s="20"/>
      <c r="R81" s="20"/>
      <c r="S81" s="20"/>
      <c r="T81" s="20"/>
      <c r="U81" s="20"/>
      <c r="V81" s="20">
        <v>55725094</v>
      </c>
      <c r="W81" s="20">
        <v>59534834</v>
      </c>
      <c r="X81" s="20"/>
      <c r="Y81" s="19"/>
      <c r="Z81" s="22">
        <v>112329876</v>
      </c>
    </row>
    <row r="82" spans="1:26" ht="13.5" hidden="1">
      <c r="A82" s="38" t="s">
        <v>105</v>
      </c>
      <c r="B82" s="18">
        <v>73999200</v>
      </c>
      <c r="C82" s="18"/>
      <c r="D82" s="19">
        <v>65953226</v>
      </c>
      <c r="E82" s="20">
        <v>65953226</v>
      </c>
      <c r="F82" s="20">
        <v>5262776</v>
      </c>
      <c r="G82" s="20">
        <v>5867696</v>
      </c>
      <c r="H82" s="20">
        <v>5771129</v>
      </c>
      <c r="I82" s="20">
        <v>16901601</v>
      </c>
      <c r="J82" s="20">
        <v>5510942</v>
      </c>
      <c r="K82" s="20">
        <v>4842972</v>
      </c>
      <c r="L82" s="20">
        <v>5277961</v>
      </c>
      <c r="M82" s="20">
        <v>15631875</v>
      </c>
      <c r="N82" s="20"/>
      <c r="O82" s="20"/>
      <c r="P82" s="20"/>
      <c r="Q82" s="20"/>
      <c r="R82" s="20"/>
      <c r="S82" s="20"/>
      <c r="T82" s="20"/>
      <c r="U82" s="20"/>
      <c r="V82" s="20">
        <v>32533476</v>
      </c>
      <c r="W82" s="20">
        <v>34955210</v>
      </c>
      <c r="X82" s="20"/>
      <c r="Y82" s="19"/>
      <c r="Z82" s="22">
        <v>65953226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82051046</v>
      </c>
      <c r="C84" s="27"/>
      <c r="D84" s="28"/>
      <c r="E84" s="29"/>
      <c r="F84" s="29">
        <v>960924</v>
      </c>
      <c r="G84" s="29">
        <v>785848</v>
      </c>
      <c r="H84" s="29">
        <v>599618</v>
      </c>
      <c r="I84" s="29">
        <v>2346390</v>
      </c>
      <c r="J84" s="29">
        <v>820727</v>
      </c>
      <c r="K84" s="29">
        <v>768764</v>
      </c>
      <c r="L84" s="29">
        <v>1606585</v>
      </c>
      <c r="M84" s="29">
        <v>3196076</v>
      </c>
      <c r="N84" s="29"/>
      <c r="O84" s="29"/>
      <c r="P84" s="29"/>
      <c r="Q84" s="29"/>
      <c r="R84" s="29"/>
      <c r="S84" s="29"/>
      <c r="T84" s="29"/>
      <c r="U84" s="29"/>
      <c r="V84" s="29">
        <v>5542466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165196821</v>
      </c>
      <c r="C5" s="18">
        <v>0</v>
      </c>
      <c r="D5" s="58">
        <v>186121150</v>
      </c>
      <c r="E5" s="59">
        <v>186121150</v>
      </c>
      <c r="F5" s="59">
        <v>14963875</v>
      </c>
      <c r="G5" s="59">
        <v>14963996</v>
      </c>
      <c r="H5" s="59">
        <v>14964771</v>
      </c>
      <c r="I5" s="59">
        <v>44892642</v>
      </c>
      <c r="J5" s="59">
        <v>14963680</v>
      </c>
      <c r="K5" s="59">
        <v>14964631</v>
      </c>
      <c r="L5" s="59">
        <v>16925556</v>
      </c>
      <c r="M5" s="59">
        <v>46853867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91746509</v>
      </c>
      <c r="W5" s="59">
        <v>93060575</v>
      </c>
      <c r="X5" s="59">
        <v>-1314066</v>
      </c>
      <c r="Y5" s="60">
        <v>-1.41</v>
      </c>
      <c r="Z5" s="61">
        <v>186121150</v>
      </c>
    </row>
    <row r="6" spans="1:26" ht="13.5">
      <c r="A6" s="57" t="s">
        <v>32</v>
      </c>
      <c r="B6" s="18">
        <v>718417674</v>
      </c>
      <c r="C6" s="18">
        <v>0</v>
      </c>
      <c r="D6" s="58">
        <v>874211306</v>
      </c>
      <c r="E6" s="59">
        <v>874211306</v>
      </c>
      <c r="F6" s="59">
        <v>49450207</v>
      </c>
      <c r="G6" s="59">
        <v>76986002</v>
      </c>
      <c r="H6" s="59">
        <v>77611809</v>
      </c>
      <c r="I6" s="59">
        <v>204048018</v>
      </c>
      <c r="J6" s="59">
        <v>64242045</v>
      </c>
      <c r="K6" s="59">
        <v>66920782</v>
      </c>
      <c r="L6" s="59">
        <v>68092259</v>
      </c>
      <c r="M6" s="59">
        <v>199255086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403303104</v>
      </c>
      <c r="W6" s="59">
        <v>437105653</v>
      </c>
      <c r="X6" s="59">
        <v>-33802549</v>
      </c>
      <c r="Y6" s="60">
        <v>-7.73</v>
      </c>
      <c r="Z6" s="61">
        <v>874211306</v>
      </c>
    </row>
    <row r="7" spans="1:26" ht="13.5">
      <c r="A7" s="57" t="s">
        <v>33</v>
      </c>
      <c r="B7" s="18">
        <v>94392883</v>
      </c>
      <c r="C7" s="18">
        <v>0</v>
      </c>
      <c r="D7" s="58">
        <v>17435635</v>
      </c>
      <c r="E7" s="59">
        <v>17435635</v>
      </c>
      <c r="F7" s="59">
        <v>120350</v>
      </c>
      <c r="G7" s="59">
        <v>949832</v>
      </c>
      <c r="H7" s="59">
        <v>1068620</v>
      </c>
      <c r="I7" s="59">
        <v>2138802</v>
      </c>
      <c r="J7" s="59">
        <v>586786</v>
      </c>
      <c r="K7" s="59">
        <v>680536</v>
      </c>
      <c r="L7" s="59">
        <v>1320849</v>
      </c>
      <c r="M7" s="59">
        <v>2588171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4726973</v>
      </c>
      <c r="W7" s="59">
        <v>8717818</v>
      </c>
      <c r="X7" s="59">
        <v>-3990845</v>
      </c>
      <c r="Y7" s="60">
        <v>-45.78</v>
      </c>
      <c r="Z7" s="61">
        <v>17435635</v>
      </c>
    </row>
    <row r="8" spans="1:26" ht="13.5">
      <c r="A8" s="57" t="s">
        <v>34</v>
      </c>
      <c r="B8" s="18">
        <v>367927392</v>
      </c>
      <c r="C8" s="18">
        <v>0</v>
      </c>
      <c r="D8" s="58">
        <v>290200983</v>
      </c>
      <c r="E8" s="59">
        <v>290200983</v>
      </c>
      <c r="F8" s="59">
        <v>98424000</v>
      </c>
      <c r="G8" s="59">
        <v>4022296</v>
      </c>
      <c r="H8" s="59">
        <v>7815768</v>
      </c>
      <c r="I8" s="59">
        <v>110262064</v>
      </c>
      <c r="J8" s="59">
        <v>18835915</v>
      </c>
      <c r="K8" s="59">
        <v>6699316</v>
      </c>
      <c r="L8" s="59">
        <v>79575672</v>
      </c>
      <c r="M8" s="59">
        <v>105110903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215372967</v>
      </c>
      <c r="W8" s="59">
        <v>145100492</v>
      </c>
      <c r="X8" s="59">
        <v>70272475</v>
      </c>
      <c r="Y8" s="60">
        <v>48.43</v>
      </c>
      <c r="Z8" s="61">
        <v>290200983</v>
      </c>
    </row>
    <row r="9" spans="1:26" ht="13.5">
      <c r="A9" s="57" t="s">
        <v>35</v>
      </c>
      <c r="B9" s="18">
        <v>15824694</v>
      </c>
      <c r="C9" s="18">
        <v>0</v>
      </c>
      <c r="D9" s="58">
        <v>46380926</v>
      </c>
      <c r="E9" s="59">
        <v>46380926</v>
      </c>
      <c r="F9" s="59">
        <v>2288553</v>
      </c>
      <c r="G9" s="59">
        <v>2469839</v>
      </c>
      <c r="H9" s="59">
        <v>2227803</v>
      </c>
      <c r="I9" s="59">
        <v>6986195</v>
      </c>
      <c r="J9" s="59">
        <v>2875703</v>
      </c>
      <c r="K9" s="59">
        <v>4286596</v>
      </c>
      <c r="L9" s="59">
        <v>912596</v>
      </c>
      <c r="M9" s="59">
        <v>8074895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15061090</v>
      </c>
      <c r="W9" s="59">
        <v>23190463</v>
      </c>
      <c r="X9" s="59">
        <v>-8129373</v>
      </c>
      <c r="Y9" s="60">
        <v>-35.05</v>
      </c>
      <c r="Z9" s="61">
        <v>46380926</v>
      </c>
    </row>
    <row r="10" spans="1:26" ht="25.5">
      <c r="A10" s="62" t="s">
        <v>94</v>
      </c>
      <c r="B10" s="63">
        <f>SUM(B5:B9)</f>
        <v>1361759464</v>
      </c>
      <c r="C10" s="63">
        <f>SUM(C5:C9)</f>
        <v>0</v>
      </c>
      <c r="D10" s="64">
        <f aca="true" t="shared" si="0" ref="D10:Z10">SUM(D5:D9)</f>
        <v>1414350000</v>
      </c>
      <c r="E10" s="65">
        <f t="shared" si="0"/>
        <v>1414350000</v>
      </c>
      <c r="F10" s="65">
        <f t="shared" si="0"/>
        <v>165246985</v>
      </c>
      <c r="G10" s="65">
        <f t="shared" si="0"/>
        <v>99391965</v>
      </c>
      <c r="H10" s="65">
        <f t="shared" si="0"/>
        <v>103688771</v>
      </c>
      <c r="I10" s="65">
        <f t="shared" si="0"/>
        <v>368327721</v>
      </c>
      <c r="J10" s="65">
        <f t="shared" si="0"/>
        <v>101504129</v>
      </c>
      <c r="K10" s="65">
        <f t="shared" si="0"/>
        <v>93551861</v>
      </c>
      <c r="L10" s="65">
        <f t="shared" si="0"/>
        <v>166826932</v>
      </c>
      <c r="M10" s="65">
        <f t="shared" si="0"/>
        <v>361882922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730210643</v>
      </c>
      <c r="W10" s="65">
        <f t="shared" si="0"/>
        <v>707175001</v>
      </c>
      <c r="X10" s="65">
        <f t="shared" si="0"/>
        <v>23035642</v>
      </c>
      <c r="Y10" s="66">
        <f>+IF(W10&lt;&gt;0,(X10/W10)*100,0)</f>
        <v>3.257417466316799</v>
      </c>
      <c r="Z10" s="67">
        <f t="shared" si="0"/>
        <v>1414350000</v>
      </c>
    </row>
    <row r="11" spans="1:26" ht="13.5">
      <c r="A11" s="57" t="s">
        <v>36</v>
      </c>
      <c r="B11" s="18">
        <v>251156745</v>
      </c>
      <c r="C11" s="18">
        <v>0</v>
      </c>
      <c r="D11" s="58">
        <v>294260814</v>
      </c>
      <c r="E11" s="59">
        <v>294260814</v>
      </c>
      <c r="F11" s="59">
        <v>26326184</v>
      </c>
      <c r="G11" s="59">
        <v>26421565</v>
      </c>
      <c r="H11" s="59">
        <v>27940095</v>
      </c>
      <c r="I11" s="59">
        <v>80687844</v>
      </c>
      <c r="J11" s="59">
        <v>26323135</v>
      </c>
      <c r="K11" s="59">
        <v>27972926</v>
      </c>
      <c r="L11" s="59">
        <v>26590239</v>
      </c>
      <c r="M11" s="59">
        <v>80886300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161574144</v>
      </c>
      <c r="W11" s="59">
        <v>147130407</v>
      </c>
      <c r="X11" s="59">
        <v>14443737</v>
      </c>
      <c r="Y11" s="60">
        <v>9.82</v>
      </c>
      <c r="Z11" s="61">
        <v>294260814</v>
      </c>
    </row>
    <row r="12" spans="1:26" ht="13.5">
      <c r="A12" s="57" t="s">
        <v>37</v>
      </c>
      <c r="B12" s="18">
        <v>17224741</v>
      </c>
      <c r="C12" s="18">
        <v>0</v>
      </c>
      <c r="D12" s="58">
        <v>19029520</v>
      </c>
      <c r="E12" s="59">
        <v>19029520</v>
      </c>
      <c r="F12" s="59">
        <v>2120813</v>
      </c>
      <c r="G12" s="59">
        <v>2336141</v>
      </c>
      <c r="H12" s="59">
        <v>2301197</v>
      </c>
      <c r="I12" s="59">
        <v>6758151</v>
      </c>
      <c r="J12" s="59">
        <v>2553624</v>
      </c>
      <c r="K12" s="59">
        <v>1435659</v>
      </c>
      <c r="L12" s="59">
        <v>11013</v>
      </c>
      <c r="M12" s="59">
        <v>4000296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10758447</v>
      </c>
      <c r="W12" s="59">
        <v>9514760</v>
      </c>
      <c r="X12" s="59">
        <v>1243687</v>
      </c>
      <c r="Y12" s="60">
        <v>13.07</v>
      </c>
      <c r="Z12" s="61">
        <v>19029520</v>
      </c>
    </row>
    <row r="13" spans="1:26" ht="13.5">
      <c r="A13" s="57" t="s">
        <v>95</v>
      </c>
      <c r="B13" s="18">
        <v>255512963</v>
      </c>
      <c r="C13" s="18">
        <v>0</v>
      </c>
      <c r="D13" s="58">
        <v>229488989</v>
      </c>
      <c r="E13" s="59">
        <v>229488989</v>
      </c>
      <c r="F13" s="59">
        <v>19074385</v>
      </c>
      <c r="G13" s="59">
        <v>19227163</v>
      </c>
      <c r="H13" s="59">
        <v>19227162</v>
      </c>
      <c r="I13" s="59">
        <v>57528710</v>
      </c>
      <c r="J13" s="59">
        <v>19227162</v>
      </c>
      <c r="K13" s="59">
        <v>19227162</v>
      </c>
      <c r="L13" s="59">
        <v>33064840</v>
      </c>
      <c r="M13" s="59">
        <v>71519164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129047874</v>
      </c>
      <c r="W13" s="59">
        <v>114744495</v>
      </c>
      <c r="X13" s="59">
        <v>14303379</v>
      </c>
      <c r="Y13" s="60">
        <v>12.47</v>
      </c>
      <c r="Z13" s="61">
        <v>229488989</v>
      </c>
    </row>
    <row r="14" spans="1:26" ht="13.5">
      <c r="A14" s="57" t="s">
        <v>38</v>
      </c>
      <c r="B14" s="18">
        <v>7299937</v>
      </c>
      <c r="C14" s="18">
        <v>0</v>
      </c>
      <c r="D14" s="58">
        <v>16365969</v>
      </c>
      <c r="E14" s="59">
        <v>16365969</v>
      </c>
      <c r="F14" s="59">
        <v>0</v>
      </c>
      <c r="G14" s="59">
        <v>0</v>
      </c>
      <c r="H14" s="59">
        <v>1623455</v>
      </c>
      <c r="I14" s="59">
        <v>1623455</v>
      </c>
      <c r="J14" s="59">
        <v>227284</v>
      </c>
      <c r="K14" s="59">
        <v>0</v>
      </c>
      <c r="L14" s="59">
        <v>1831987</v>
      </c>
      <c r="M14" s="59">
        <v>2059271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3682726</v>
      </c>
      <c r="W14" s="59">
        <v>8182985</v>
      </c>
      <c r="X14" s="59">
        <v>-4500259</v>
      </c>
      <c r="Y14" s="60">
        <v>-55</v>
      </c>
      <c r="Z14" s="61">
        <v>16365969</v>
      </c>
    </row>
    <row r="15" spans="1:26" ht="13.5">
      <c r="A15" s="57" t="s">
        <v>39</v>
      </c>
      <c r="B15" s="18">
        <v>383643232</v>
      </c>
      <c r="C15" s="18">
        <v>0</v>
      </c>
      <c r="D15" s="58">
        <v>402411046</v>
      </c>
      <c r="E15" s="59">
        <v>402411046</v>
      </c>
      <c r="F15" s="59">
        <v>267808</v>
      </c>
      <c r="G15" s="59">
        <v>46444081</v>
      </c>
      <c r="H15" s="59">
        <v>42717294</v>
      </c>
      <c r="I15" s="59">
        <v>89429183</v>
      </c>
      <c r="J15" s="59">
        <v>26338401</v>
      </c>
      <c r="K15" s="59">
        <v>29429684</v>
      </c>
      <c r="L15" s="59">
        <v>61149652</v>
      </c>
      <c r="M15" s="59">
        <v>116917737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206346920</v>
      </c>
      <c r="W15" s="59">
        <v>201205523</v>
      </c>
      <c r="X15" s="59">
        <v>5141397</v>
      </c>
      <c r="Y15" s="60">
        <v>2.56</v>
      </c>
      <c r="Z15" s="61">
        <v>402411046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377297722</v>
      </c>
      <c r="C17" s="18">
        <v>0</v>
      </c>
      <c r="D17" s="58">
        <v>541903662</v>
      </c>
      <c r="E17" s="59">
        <v>541903662</v>
      </c>
      <c r="F17" s="59">
        <v>26481580</v>
      </c>
      <c r="G17" s="59">
        <v>32059827</v>
      </c>
      <c r="H17" s="59">
        <v>34839330</v>
      </c>
      <c r="I17" s="59">
        <v>93380737</v>
      </c>
      <c r="J17" s="59">
        <v>54482315</v>
      </c>
      <c r="K17" s="59">
        <v>43212680</v>
      </c>
      <c r="L17" s="59">
        <v>36991027</v>
      </c>
      <c r="M17" s="59">
        <v>134686022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228066759</v>
      </c>
      <c r="W17" s="59">
        <v>270951831</v>
      </c>
      <c r="X17" s="59">
        <v>-42885072</v>
      </c>
      <c r="Y17" s="60">
        <v>-15.83</v>
      </c>
      <c r="Z17" s="61">
        <v>541903662</v>
      </c>
    </row>
    <row r="18" spans="1:26" ht="13.5">
      <c r="A18" s="69" t="s">
        <v>42</v>
      </c>
      <c r="B18" s="70">
        <f>SUM(B11:B17)</f>
        <v>1292135340</v>
      </c>
      <c r="C18" s="70">
        <f>SUM(C11:C17)</f>
        <v>0</v>
      </c>
      <c r="D18" s="71">
        <f aca="true" t="shared" si="1" ref="D18:Z18">SUM(D11:D17)</f>
        <v>1503460000</v>
      </c>
      <c r="E18" s="72">
        <f t="shared" si="1"/>
        <v>1503460000</v>
      </c>
      <c r="F18" s="72">
        <f t="shared" si="1"/>
        <v>74270770</v>
      </c>
      <c r="G18" s="72">
        <f t="shared" si="1"/>
        <v>126488777</v>
      </c>
      <c r="H18" s="72">
        <f t="shared" si="1"/>
        <v>128648533</v>
      </c>
      <c r="I18" s="72">
        <f t="shared" si="1"/>
        <v>329408080</v>
      </c>
      <c r="J18" s="72">
        <f t="shared" si="1"/>
        <v>129151921</v>
      </c>
      <c r="K18" s="72">
        <f t="shared" si="1"/>
        <v>121278111</v>
      </c>
      <c r="L18" s="72">
        <f t="shared" si="1"/>
        <v>159638758</v>
      </c>
      <c r="M18" s="72">
        <f t="shared" si="1"/>
        <v>410068790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739476870</v>
      </c>
      <c r="W18" s="72">
        <f t="shared" si="1"/>
        <v>751730001</v>
      </c>
      <c r="X18" s="72">
        <f t="shared" si="1"/>
        <v>-12253131</v>
      </c>
      <c r="Y18" s="66">
        <f>+IF(W18&lt;&gt;0,(X18/W18)*100,0)</f>
        <v>-1.6299909520306615</v>
      </c>
      <c r="Z18" s="73">
        <f t="shared" si="1"/>
        <v>1503460000</v>
      </c>
    </row>
    <row r="19" spans="1:26" ht="13.5">
      <c r="A19" s="69" t="s">
        <v>43</v>
      </c>
      <c r="B19" s="74">
        <f>+B10-B18</f>
        <v>69624124</v>
      </c>
      <c r="C19" s="74">
        <f>+C10-C18</f>
        <v>0</v>
      </c>
      <c r="D19" s="75">
        <f aca="true" t="shared" si="2" ref="D19:Z19">+D10-D18</f>
        <v>-89110000</v>
      </c>
      <c r="E19" s="76">
        <f t="shared" si="2"/>
        <v>-89110000</v>
      </c>
      <c r="F19" s="76">
        <f t="shared" si="2"/>
        <v>90976215</v>
      </c>
      <c r="G19" s="76">
        <f t="shared" si="2"/>
        <v>-27096812</v>
      </c>
      <c r="H19" s="76">
        <f t="shared" si="2"/>
        <v>-24959762</v>
      </c>
      <c r="I19" s="76">
        <f t="shared" si="2"/>
        <v>38919641</v>
      </c>
      <c r="J19" s="76">
        <f t="shared" si="2"/>
        <v>-27647792</v>
      </c>
      <c r="K19" s="76">
        <f t="shared" si="2"/>
        <v>-27726250</v>
      </c>
      <c r="L19" s="76">
        <f t="shared" si="2"/>
        <v>7188174</v>
      </c>
      <c r="M19" s="76">
        <f t="shared" si="2"/>
        <v>-48185868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-9266227</v>
      </c>
      <c r="W19" s="76">
        <f>IF(E10=E18,0,W10-W18)</f>
        <v>-44555000</v>
      </c>
      <c r="X19" s="76">
        <f t="shared" si="2"/>
        <v>35288773</v>
      </c>
      <c r="Y19" s="77">
        <f>+IF(W19&lt;&gt;0,(X19/W19)*100,0)</f>
        <v>-79.20272247783639</v>
      </c>
      <c r="Z19" s="78">
        <f t="shared" si="2"/>
        <v>-89110000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69624124</v>
      </c>
      <c r="C22" s="85">
        <f>SUM(C19:C21)</f>
        <v>0</v>
      </c>
      <c r="D22" s="86">
        <f aca="true" t="shared" si="3" ref="D22:Z22">SUM(D19:D21)</f>
        <v>-89110000</v>
      </c>
      <c r="E22" s="87">
        <f t="shared" si="3"/>
        <v>-89110000</v>
      </c>
      <c r="F22" s="87">
        <f t="shared" si="3"/>
        <v>90976215</v>
      </c>
      <c r="G22" s="87">
        <f t="shared" si="3"/>
        <v>-27096812</v>
      </c>
      <c r="H22" s="87">
        <f t="shared" si="3"/>
        <v>-24959762</v>
      </c>
      <c r="I22" s="87">
        <f t="shared" si="3"/>
        <v>38919641</v>
      </c>
      <c r="J22" s="87">
        <f t="shared" si="3"/>
        <v>-27647792</v>
      </c>
      <c r="K22" s="87">
        <f t="shared" si="3"/>
        <v>-27726250</v>
      </c>
      <c r="L22" s="87">
        <f t="shared" si="3"/>
        <v>7188174</v>
      </c>
      <c r="M22" s="87">
        <f t="shared" si="3"/>
        <v>-48185868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-9266227</v>
      </c>
      <c r="W22" s="87">
        <f t="shared" si="3"/>
        <v>-44555000</v>
      </c>
      <c r="X22" s="87">
        <f t="shared" si="3"/>
        <v>35288773</v>
      </c>
      <c r="Y22" s="88">
        <f>+IF(W22&lt;&gt;0,(X22/W22)*100,0)</f>
        <v>-79.20272247783639</v>
      </c>
      <c r="Z22" s="89">
        <f t="shared" si="3"/>
        <v>-89110000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69624124</v>
      </c>
      <c r="C24" s="74">
        <f>SUM(C22:C23)</f>
        <v>0</v>
      </c>
      <c r="D24" s="75">
        <f aca="true" t="shared" si="4" ref="D24:Z24">SUM(D22:D23)</f>
        <v>-89110000</v>
      </c>
      <c r="E24" s="76">
        <f t="shared" si="4"/>
        <v>-89110000</v>
      </c>
      <c r="F24" s="76">
        <f t="shared" si="4"/>
        <v>90976215</v>
      </c>
      <c r="G24" s="76">
        <f t="shared" si="4"/>
        <v>-27096812</v>
      </c>
      <c r="H24" s="76">
        <f t="shared" si="4"/>
        <v>-24959762</v>
      </c>
      <c r="I24" s="76">
        <f t="shared" si="4"/>
        <v>38919641</v>
      </c>
      <c r="J24" s="76">
        <f t="shared" si="4"/>
        <v>-27647792</v>
      </c>
      <c r="K24" s="76">
        <f t="shared" si="4"/>
        <v>-27726250</v>
      </c>
      <c r="L24" s="76">
        <f t="shared" si="4"/>
        <v>7188174</v>
      </c>
      <c r="M24" s="76">
        <f t="shared" si="4"/>
        <v>-48185868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-9266227</v>
      </c>
      <c r="W24" s="76">
        <f t="shared" si="4"/>
        <v>-44555000</v>
      </c>
      <c r="X24" s="76">
        <f t="shared" si="4"/>
        <v>35288773</v>
      </c>
      <c r="Y24" s="77">
        <f>+IF(W24&lt;&gt;0,(X24/W24)*100,0)</f>
        <v>-79.20272247783639</v>
      </c>
      <c r="Z24" s="78">
        <f t="shared" si="4"/>
        <v>-89110000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245912171</v>
      </c>
      <c r="C27" s="21">
        <v>0</v>
      </c>
      <c r="D27" s="98">
        <v>409228521</v>
      </c>
      <c r="E27" s="99">
        <v>409228521</v>
      </c>
      <c r="F27" s="99">
        <v>4046688</v>
      </c>
      <c r="G27" s="99">
        <v>21540195</v>
      </c>
      <c r="H27" s="99">
        <v>24635499</v>
      </c>
      <c r="I27" s="99">
        <v>50222382</v>
      </c>
      <c r="J27" s="99">
        <v>26430756</v>
      </c>
      <c r="K27" s="99">
        <v>32669086</v>
      </c>
      <c r="L27" s="99">
        <v>36734922</v>
      </c>
      <c r="M27" s="99">
        <v>95834764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146057146</v>
      </c>
      <c r="W27" s="99">
        <v>204614261</v>
      </c>
      <c r="X27" s="99">
        <v>-58557115</v>
      </c>
      <c r="Y27" s="100">
        <v>-28.62</v>
      </c>
      <c r="Z27" s="101">
        <v>409228521</v>
      </c>
    </row>
    <row r="28" spans="1:26" ht="13.5">
      <c r="A28" s="102" t="s">
        <v>44</v>
      </c>
      <c r="B28" s="18">
        <v>100879483</v>
      </c>
      <c r="C28" s="18">
        <v>0</v>
      </c>
      <c r="D28" s="58">
        <v>4000000</v>
      </c>
      <c r="E28" s="59">
        <v>4000000</v>
      </c>
      <c r="F28" s="59">
        <v>3105295</v>
      </c>
      <c r="G28" s="59">
        <v>7095005</v>
      </c>
      <c r="H28" s="59">
        <v>9791312</v>
      </c>
      <c r="I28" s="59">
        <v>19991612</v>
      </c>
      <c r="J28" s="59">
        <v>8716308</v>
      </c>
      <c r="K28" s="59">
        <v>9361294</v>
      </c>
      <c r="L28" s="59">
        <v>10399545</v>
      </c>
      <c r="M28" s="59">
        <v>28477147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48468759</v>
      </c>
      <c r="W28" s="59">
        <v>2000000</v>
      </c>
      <c r="X28" s="59">
        <v>46468759</v>
      </c>
      <c r="Y28" s="60">
        <v>2323.44</v>
      </c>
      <c r="Z28" s="61">
        <v>4000000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23539933</v>
      </c>
      <c r="C30" s="18">
        <v>0</v>
      </c>
      <c r="D30" s="58">
        <v>294428521</v>
      </c>
      <c r="E30" s="59">
        <v>294428521</v>
      </c>
      <c r="F30" s="59">
        <v>120840</v>
      </c>
      <c r="G30" s="59">
        <v>5508383</v>
      </c>
      <c r="H30" s="59">
        <v>6691271</v>
      </c>
      <c r="I30" s="59">
        <v>12320494</v>
      </c>
      <c r="J30" s="59">
        <v>7778916</v>
      </c>
      <c r="K30" s="59">
        <v>12116799</v>
      </c>
      <c r="L30" s="59">
        <v>10551239</v>
      </c>
      <c r="M30" s="59">
        <v>30446954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42767448</v>
      </c>
      <c r="W30" s="59">
        <v>147214261</v>
      </c>
      <c r="X30" s="59">
        <v>-104446813</v>
      </c>
      <c r="Y30" s="60">
        <v>-70.95</v>
      </c>
      <c r="Z30" s="61">
        <v>294428521</v>
      </c>
    </row>
    <row r="31" spans="1:26" ht="13.5">
      <c r="A31" s="57" t="s">
        <v>49</v>
      </c>
      <c r="B31" s="18">
        <v>121492755</v>
      </c>
      <c r="C31" s="18">
        <v>0</v>
      </c>
      <c r="D31" s="58">
        <v>110800000</v>
      </c>
      <c r="E31" s="59">
        <v>110800000</v>
      </c>
      <c r="F31" s="59">
        <v>820553</v>
      </c>
      <c r="G31" s="59">
        <v>8936807</v>
      </c>
      <c r="H31" s="59">
        <v>8152916</v>
      </c>
      <c r="I31" s="59">
        <v>17910276</v>
      </c>
      <c r="J31" s="59">
        <v>9935532</v>
      </c>
      <c r="K31" s="59">
        <v>11190993</v>
      </c>
      <c r="L31" s="59">
        <v>15784138</v>
      </c>
      <c r="M31" s="59">
        <v>36910663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54820939</v>
      </c>
      <c r="W31" s="59">
        <v>55400000</v>
      </c>
      <c r="X31" s="59">
        <v>-579061</v>
      </c>
      <c r="Y31" s="60">
        <v>-1.05</v>
      </c>
      <c r="Z31" s="61">
        <v>110800000</v>
      </c>
    </row>
    <row r="32" spans="1:26" ht="13.5">
      <c r="A32" s="69" t="s">
        <v>50</v>
      </c>
      <c r="B32" s="21">
        <f>SUM(B28:B31)</f>
        <v>245912171</v>
      </c>
      <c r="C32" s="21">
        <f>SUM(C28:C31)</f>
        <v>0</v>
      </c>
      <c r="D32" s="98">
        <f aca="true" t="shared" si="5" ref="D32:Z32">SUM(D28:D31)</f>
        <v>409228521</v>
      </c>
      <c r="E32" s="99">
        <f t="shared" si="5"/>
        <v>409228521</v>
      </c>
      <c r="F32" s="99">
        <f t="shared" si="5"/>
        <v>4046688</v>
      </c>
      <c r="G32" s="99">
        <f t="shared" si="5"/>
        <v>21540195</v>
      </c>
      <c r="H32" s="99">
        <f t="shared" si="5"/>
        <v>24635499</v>
      </c>
      <c r="I32" s="99">
        <f t="shared" si="5"/>
        <v>50222382</v>
      </c>
      <c r="J32" s="99">
        <f t="shared" si="5"/>
        <v>26430756</v>
      </c>
      <c r="K32" s="99">
        <f t="shared" si="5"/>
        <v>32669086</v>
      </c>
      <c r="L32" s="99">
        <f t="shared" si="5"/>
        <v>36734922</v>
      </c>
      <c r="M32" s="99">
        <f t="shared" si="5"/>
        <v>95834764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146057146</v>
      </c>
      <c r="W32" s="99">
        <f t="shared" si="5"/>
        <v>204614261</v>
      </c>
      <c r="X32" s="99">
        <f t="shared" si="5"/>
        <v>-58557115</v>
      </c>
      <c r="Y32" s="100">
        <f>+IF(W32&lt;&gt;0,(X32/W32)*100,0)</f>
        <v>-28.618296062951348</v>
      </c>
      <c r="Z32" s="101">
        <f t="shared" si="5"/>
        <v>409228521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754283951</v>
      </c>
      <c r="C35" s="18">
        <v>0</v>
      </c>
      <c r="D35" s="58">
        <v>1231226000</v>
      </c>
      <c r="E35" s="59">
        <v>1231226000</v>
      </c>
      <c r="F35" s="59">
        <v>1425066259</v>
      </c>
      <c r="G35" s="59">
        <v>1442431471</v>
      </c>
      <c r="H35" s="59">
        <v>1442740372</v>
      </c>
      <c r="I35" s="59">
        <v>1442740372</v>
      </c>
      <c r="J35" s="59">
        <v>1404283782</v>
      </c>
      <c r="K35" s="59">
        <v>1402186072</v>
      </c>
      <c r="L35" s="59">
        <v>730089662</v>
      </c>
      <c r="M35" s="59">
        <v>730089662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730089662</v>
      </c>
      <c r="W35" s="59">
        <v>615613000</v>
      </c>
      <c r="X35" s="59">
        <v>114476662</v>
      </c>
      <c r="Y35" s="60">
        <v>18.6</v>
      </c>
      <c r="Z35" s="61">
        <v>1231226000</v>
      </c>
    </row>
    <row r="36" spans="1:26" ht="13.5">
      <c r="A36" s="57" t="s">
        <v>53</v>
      </c>
      <c r="B36" s="18">
        <v>2793656524</v>
      </c>
      <c r="C36" s="18">
        <v>0</v>
      </c>
      <c r="D36" s="58">
        <v>2943819000</v>
      </c>
      <c r="E36" s="59">
        <v>2943819000</v>
      </c>
      <c r="F36" s="59">
        <v>2376808163</v>
      </c>
      <c r="G36" s="59">
        <v>2379120618</v>
      </c>
      <c r="H36" s="59">
        <v>2403756117</v>
      </c>
      <c r="I36" s="59">
        <v>2403756117</v>
      </c>
      <c r="J36" s="59">
        <v>2410959133</v>
      </c>
      <c r="K36" s="59">
        <v>2424430479</v>
      </c>
      <c r="L36" s="59">
        <v>2794764046</v>
      </c>
      <c r="M36" s="59">
        <v>2794764046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2794764046</v>
      </c>
      <c r="W36" s="59">
        <v>1471909500</v>
      </c>
      <c r="X36" s="59">
        <v>1322854546</v>
      </c>
      <c r="Y36" s="60">
        <v>89.87</v>
      </c>
      <c r="Z36" s="61">
        <v>2943819000</v>
      </c>
    </row>
    <row r="37" spans="1:26" ht="13.5">
      <c r="A37" s="57" t="s">
        <v>54</v>
      </c>
      <c r="B37" s="18">
        <v>306925411</v>
      </c>
      <c r="C37" s="18">
        <v>0</v>
      </c>
      <c r="D37" s="58">
        <v>142525000</v>
      </c>
      <c r="E37" s="59">
        <v>142525000</v>
      </c>
      <c r="F37" s="59">
        <v>174993496</v>
      </c>
      <c r="G37" s="59">
        <v>235831397</v>
      </c>
      <c r="H37" s="59">
        <v>217927500</v>
      </c>
      <c r="I37" s="59">
        <v>217927500</v>
      </c>
      <c r="J37" s="59">
        <v>228045360</v>
      </c>
      <c r="K37" s="59">
        <v>198034561</v>
      </c>
      <c r="L37" s="59">
        <v>278852243</v>
      </c>
      <c r="M37" s="59">
        <v>278852243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278852243</v>
      </c>
      <c r="W37" s="59">
        <v>71262500</v>
      </c>
      <c r="X37" s="59">
        <v>207589743</v>
      </c>
      <c r="Y37" s="60">
        <v>291.3</v>
      </c>
      <c r="Z37" s="61">
        <v>142525000</v>
      </c>
    </row>
    <row r="38" spans="1:26" ht="13.5">
      <c r="A38" s="57" t="s">
        <v>55</v>
      </c>
      <c r="B38" s="18">
        <v>192736111</v>
      </c>
      <c r="C38" s="18">
        <v>0</v>
      </c>
      <c r="D38" s="58">
        <v>281595000</v>
      </c>
      <c r="E38" s="59">
        <v>281595000</v>
      </c>
      <c r="F38" s="59">
        <v>154909104</v>
      </c>
      <c r="G38" s="59">
        <v>154909104</v>
      </c>
      <c r="H38" s="59">
        <v>154909104</v>
      </c>
      <c r="I38" s="59">
        <v>154909104</v>
      </c>
      <c r="J38" s="59">
        <v>154909104</v>
      </c>
      <c r="K38" s="59">
        <v>154909104</v>
      </c>
      <c r="L38" s="59">
        <v>192702878</v>
      </c>
      <c r="M38" s="59">
        <v>192702878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192702878</v>
      </c>
      <c r="W38" s="59">
        <v>140797500</v>
      </c>
      <c r="X38" s="59">
        <v>51905378</v>
      </c>
      <c r="Y38" s="60">
        <v>36.87</v>
      </c>
      <c r="Z38" s="61">
        <v>281595000</v>
      </c>
    </row>
    <row r="39" spans="1:26" ht="13.5">
      <c r="A39" s="57" t="s">
        <v>56</v>
      </c>
      <c r="B39" s="18">
        <v>3048278953</v>
      </c>
      <c r="C39" s="18">
        <v>0</v>
      </c>
      <c r="D39" s="58">
        <v>3750925000</v>
      </c>
      <c r="E39" s="59">
        <v>3750925000</v>
      </c>
      <c r="F39" s="59">
        <v>3471971822</v>
      </c>
      <c r="G39" s="59">
        <v>3430811588</v>
      </c>
      <c r="H39" s="59">
        <v>3473659885</v>
      </c>
      <c r="I39" s="59">
        <v>3473659885</v>
      </c>
      <c r="J39" s="59">
        <v>3432288451</v>
      </c>
      <c r="K39" s="59">
        <v>3473672886</v>
      </c>
      <c r="L39" s="59">
        <v>3053298587</v>
      </c>
      <c r="M39" s="59">
        <v>3053298587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3053298587</v>
      </c>
      <c r="W39" s="59">
        <v>1875462500</v>
      </c>
      <c r="X39" s="59">
        <v>1177836087</v>
      </c>
      <c r="Y39" s="60">
        <v>62.8</v>
      </c>
      <c r="Z39" s="61">
        <v>3750925000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271912820</v>
      </c>
      <c r="C42" s="18">
        <v>0</v>
      </c>
      <c r="D42" s="58">
        <v>213102996</v>
      </c>
      <c r="E42" s="59">
        <v>213102996</v>
      </c>
      <c r="F42" s="59">
        <v>54314766</v>
      </c>
      <c r="G42" s="59">
        <v>-26467464</v>
      </c>
      <c r="H42" s="59">
        <v>-27173992</v>
      </c>
      <c r="I42" s="59">
        <v>673310</v>
      </c>
      <c r="J42" s="59">
        <v>-22198345</v>
      </c>
      <c r="K42" s="59">
        <v>14881951</v>
      </c>
      <c r="L42" s="59">
        <v>93714716</v>
      </c>
      <c r="M42" s="59">
        <v>86398322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87071632</v>
      </c>
      <c r="W42" s="59">
        <v>106554996</v>
      </c>
      <c r="X42" s="59">
        <v>-19483364</v>
      </c>
      <c r="Y42" s="60">
        <v>-18.28</v>
      </c>
      <c r="Z42" s="61">
        <v>213102996</v>
      </c>
    </row>
    <row r="43" spans="1:26" ht="13.5">
      <c r="A43" s="57" t="s">
        <v>59</v>
      </c>
      <c r="B43" s="18">
        <v>-356259939</v>
      </c>
      <c r="C43" s="18">
        <v>0</v>
      </c>
      <c r="D43" s="58">
        <v>-409698996</v>
      </c>
      <c r="E43" s="59">
        <v>-409698996</v>
      </c>
      <c r="F43" s="59">
        <v>-4046688</v>
      </c>
      <c r="G43" s="59">
        <v>-20962548</v>
      </c>
      <c r="H43" s="59">
        <v>-24635499</v>
      </c>
      <c r="I43" s="59">
        <v>-49644735</v>
      </c>
      <c r="J43" s="59">
        <v>-26430756</v>
      </c>
      <c r="K43" s="59">
        <v>-32669086</v>
      </c>
      <c r="L43" s="59">
        <v>-36734922</v>
      </c>
      <c r="M43" s="59">
        <v>-95834764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-145479499</v>
      </c>
      <c r="W43" s="59">
        <v>-204849498</v>
      </c>
      <c r="X43" s="59">
        <v>59369999</v>
      </c>
      <c r="Y43" s="60">
        <v>-28.98</v>
      </c>
      <c r="Z43" s="61">
        <v>-409698996</v>
      </c>
    </row>
    <row r="44" spans="1:26" ht="13.5">
      <c r="A44" s="57" t="s">
        <v>60</v>
      </c>
      <c r="B44" s="18">
        <v>4038577</v>
      </c>
      <c r="C44" s="18">
        <v>0</v>
      </c>
      <c r="D44" s="58">
        <v>138198000</v>
      </c>
      <c r="E44" s="59">
        <v>138198000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69099000</v>
      </c>
      <c r="X44" s="59">
        <v>-69099000</v>
      </c>
      <c r="Y44" s="60">
        <v>-100</v>
      </c>
      <c r="Z44" s="61">
        <v>138198000</v>
      </c>
    </row>
    <row r="45" spans="1:26" ht="13.5">
      <c r="A45" s="69" t="s">
        <v>61</v>
      </c>
      <c r="B45" s="21">
        <v>351863530</v>
      </c>
      <c r="C45" s="21">
        <v>0</v>
      </c>
      <c r="D45" s="98">
        <v>289117000</v>
      </c>
      <c r="E45" s="99">
        <v>289117000</v>
      </c>
      <c r="F45" s="99">
        <v>402131607</v>
      </c>
      <c r="G45" s="99">
        <v>354701595</v>
      </c>
      <c r="H45" s="99">
        <v>302892104</v>
      </c>
      <c r="I45" s="99">
        <v>302892104</v>
      </c>
      <c r="J45" s="99">
        <v>254263003</v>
      </c>
      <c r="K45" s="99">
        <v>236475868</v>
      </c>
      <c r="L45" s="99">
        <v>293455662</v>
      </c>
      <c r="M45" s="99">
        <v>293455662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293455662</v>
      </c>
      <c r="W45" s="99">
        <v>318319498</v>
      </c>
      <c r="X45" s="99">
        <v>-24863836</v>
      </c>
      <c r="Y45" s="100">
        <v>-7.81</v>
      </c>
      <c r="Z45" s="101">
        <v>289117000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44257153</v>
      </c>
      <c r="C49" s="51">
        <v>0</v>
      </c>
      <c r="D49" s="128">
        <v>25186794</v>
      </c>
      <c r="E49" s="53">
        <v>21792431</v>
      </c>
      <c r="F49" s="53">
        <v>0</v>
      </c>
      <c r="G49" s="53">
        <v>0</v>
      </c>
      <c r="H49" s="53">
        <v>0</v>
      </c>
      <c r="I49" s="53">
        <v>19389724</v>
      </c>
      <c r="J49" s="53">
        <v>0</v>
      </c>
      <c r="K49" s="53">
        <v>0</v>
      </c>
      <c r="L49" s="53">
        <v>0</v>
      </c>
      <c r="M49" s="53">
        <v>18195551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16657114</v>
      </c>
      <c r="W49" s="53">
        <v>692973137</v>
      </c>
      <c r="X49" s="53">
        <v>0</v>
      </c>
      <c r="Y49" s="53">
        <v>838451904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140078575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140078575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88.07683457026133</v>
      </c>
      <c r="C58" s="5">
        <f>IF(C67=0,0,+(C76/C67)*100)</f>
        <v>0</v>
      </c>
      <c r="D58" s="6">
        <f aca="true" t="shared" si="6" ref="D58:Z58">IF(D67=0,0,+(D76/D67)*100)</f>
        <v>81.41544233734156</v>
      </c>
      <c r="E58" s="7">
        <f t="shared" si="6"/>
        <v>81.41544233734156</v>
      </c>
      <c r="F58" s="7">
        <f t="shared" si="6"/>
        <v>56.6483488842779</v>
      </c>
      <c r="G58" s="7">
        <f t="shared" si="6"/>
        <v>51.19159096337754</v>
      </c>
      <c r="H58" s="7">
        <f t="shared" si="6"/>
        <v>52.312578367822645</v>
      </c>
      <c r="I58" s="7">
        <f t="shared" si="6"/>
        <v>53.02292157481533</v>
      </c>
      <c r="J58" s="7">
        <f t="shared" si="6"/>
        <v>65.06074790748035</v>
      </c>
      <c r="K58" s="7">
        <f t="shared" si="6"/>
        <v>61.132416167632165</v>
      </c>
      <c r="L58" s="7">
        <f t="shared" si="6"/>
        <v>54.200380167803964</v>
      </c>
      <c r="M58" s="7">
        <f t="shared" si="6"/>
        <v>60.00206564286309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56.49322258465996</v>
      </c>
      <c r="W58" s="7">
        <f t="shared" si="6"/>
        <v>81.41544218800098</v>
      </c>
      <c r="X58" s="7">
        <f t="shared" si="6"/>
        <v>0</v>
      </c>
      <c r="Y58" s="7">
        <f t="shared" si="6"/>
        <v>0</v>
      </c>
      <c r="Z58" s="8">
        <f t="shared" si="6"/>
        <v>81.41544233734156</v>
      </c>
    </row>
    <row r="59" spans="1:26" ht="13.5">
      <c r="A59" s="36" t="s">
        <v>31</v>
      </c>
      <c r="B59" s="9">
        <f aca="true" t="shared" si="7" ref="B59:Z66">IF(B68=0,0,+(B77/B68)*100)</f>
        <v>87.89322949501552</v>
      </c>
      <c r="C59" s="9">
        <f t="shared" si="7"/>
        <v>0</v>
      </c>
      <c r="D59" s="2">
        <f t="shared" si="7"/>
        <v>99.99938212288072</v>
      </c>
      <c r="E59" s="10">
        <f t="shared" si="7"/>
        <v>99.99938212288072</v>
      </c>
      <c r="F59" s="10">
        <f t="shared" si="7"/>
        <v>54.284515207457964</v>
      </c>
      <c r="G59" s="10">
        <f t="shared" si="7"/>
        <v>72.38297176770162</v>
      </c>
      <c r="H59" s="10">
        <f t="shared" si="7"/>
        <v>66.90289480540665</v>
      </c>
      <c r="I59" s="10">
        <f t="shared" si="7"/>
        <v>64.52352926789206</v>
      </c>
      <c r="J59" s="10">
        <f t="shared" si="7"/>
        <v>70.32115762967398</v>
      </c>
      <c r="K59" s="10">
        <f t="shared" si="7"/>
        <v>100.63204365012407</v>
      </c>
      <c r="L59" s="10">
        <f t="shared" si="7"/>
        <v>52.365742076656154</v>
      </c>
      <c r="M59" s="10">
        <f t="shared" si="7"/>
        <v>73.51589571037968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69.11582543157037</v>
      </c>
      <c r="W59" s="10">
        <f t="shared" si="7"/>
        <v>99.99938212288072</v>
      </c>
      <c r="X59" s="10">
        <f t="shared" si="7"/>
        <v>0</v>
      </c>
      <c r="Y59" s="10">
        <f t="shared" si="7"/>
        <v>0</v>
      </c>
      <c r="Z59" s="11">
        <f t="shared" si="7"/>
        <v>99.99938212288072</v>
      </c>
    </row>
    <row r="60" spans="1:26" ht="13.5">
      <c r="A60" s="37" t="s">
        <v>32</v>
      </c>
      <c r="B60" s="12">
        <f t="shared" si="7"/>
        <v>88.11905370802445</v>
      </c>
      <c r="C60" s="12">
        <f t="shared" si="7"/>
        <v>0</v>
      </c>
      <c r="D60" s="3">
        <f t="shared" si="7"/>
        <v>76.8211286436966</v>
      </c>
      <c r="E60" s="13">
        <f t="shared" si="7"/>
        <v>76.8211286436966</v>
      </c>
      <c r="F60" s="13">
        <f t="shared" si="7"/>
        <v>57.68035510953473</v>
      </c>
      <c r="G60" s="13">
        <f t="shared" si="7"/>
        <v>47.267012255033066</v>
      </c>
      <c r="H60" s="13">
        <f t="shared" si="7"/>
        <v>49.64730173986796</v>
      </c>
      <c r="I60" s="13">
        <f t="shared" si="7"/>
        <v>50.696011661333564</v>
      </c>
      <c r="J60" s="13">
        <f t="shared" si="7"/>
        <v>64.08904168601731</v>
      </c>
      <c r="K60" s="13">
        <f t="shared" si="7"/>
        <v>52.613061216170486</v>
      </c>
      <c r="L60" s="13">
        <f t="shared" si="7"/>
        <v>54.967378891042515</v>
      </c>
      <c r="M60" s="13">
        <f t="shared" si="7"/>
        <v>57.11759498073741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53.86864565267516</v>
      </c>
      <c r="W60" s="13">
        <f t="shared" si="7"/>
        <v>76.82112846794702</v>
      </c>
      <c r="X60" s="13">
        <f t="shared" si="7"/>
        <v>0</v>
      </c>
      <c r="Y60" s="13">
        <f t="shared" si="7"/>
        <v>0</v>
      </c>
      <c r="Z60" s="14">
        <f t="shared" si="7"/>
        <v>76.8211286436966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64.30005178166769</v>
      </c>
      <c r="E61" s="13">
        <f t="shared" si="7"/>
        <v>64.30005178166769</v>
      </c>
      <c r="F61" s="13">
        <f t="shared" si="7"/>
        <v>79.07260802382761</v>
      </c>
      <c r="G61" s="13">
        <f t="shared" si="7"/>
        <v>51.87689904333717</v>
      </c>
      <c r="H61" s="13">
        <f t="shared" si="7"/>
        <v>54.47087212000701</v>
      </c>
      <c r="I61" s="13">
        <f t="shared" si="7"/>
        <v>58.29571167597436</v>
      </c>
      <c r="J61" s="13">
        <f t="shared" si="7"/>
        <v>77.95943919753508</v>
      </c>
      <c r="K61" s="13">
        <f t="shared" si="7"/>
        <v>59.46491019603275</v>
      </c>
      <c r="L61" s="13">
        <f t="shared" si="7"/>
        <v>62.597601487123036</v>
      </c>
      <c r="M61" s="13">
        <f t="shared" si="7"/>
        <v>66.33828264632884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62.220635547617306</v>
      </c>
      <c r="W61" s="13">
        <f t="shared" si="7"/>
        <v>64.30005166837984</v>
      </c>
      <c r="X61" s="13">
        <f t="shared" si="7"/>
        <v>0</v>
      </c>
      <c r="Y61" s="13">
        <f t="shared" si="7"/>
        <v>0</v>
      </c>
      <c r="Z61" s="14">
        <f t="shared" si="7"/>
        <v>64.30005178166769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99.99739720316394</v>
      </c>
      <c r="E62" s="13">
        <f t="shared" si="7"/>
        <v>99.99739720316394</v>
      </c>
      <c r="F62" s="13">
        <f t="shared" si="7"/>
        <v>39.1361105038933</v>
      </c>
      <c r="G62" s="13">
        <f t="shared" si="7"/>
        <v>39.79428201882854</v>
      </c>
      <c r="H62" s="13">
        <f t="shared" si="7"/>
        <v>42.50786833302848</v>
      </c>
      <c r="I62" s="13">
        <f t="shared" si="7"/>
        <v>40.543228590449026</v>
      </c>
      <c r="J62" s="13">
        <f t="shared" si="7"/>
        <v>48.78165072707694</v>
      </c>
      <c r="K62" s="13">
        <f t="shared" si="7"/>
        <v>44.94777350096698</v>
      </c>
      <c r="L62" s="13">
        <f t="shared" si="7"/>
        <v>49.48767318612288</v>
      </c>
      <c r="M62" s="13">
        <f t="shared" si="7"/>
        <v>47.79927021768877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44.231513079091606</v>
      </c>
      <c r="W62" s="13">
        <f t="shared" si="7"/>
        <v>99.99739720316394</v>
      </c>
      <c r="X62" s="13">
        <f t="shared" si="7"/>
        <v>0</v>
      </c>
      <c r="Y62" s="13">
        <f t="shared" si="7"/>
        <v>0</v>
      </c>
      <c r="Z62" s="14">
        <f t="shared" si="7"/>
        <v>99.99739720316394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100.00289636754269</v>
      </c>
      <c r="E63" s="13">
        <f t="shared" si="7"/>
        <v>100.00289636754269</v>
      </c>
      <c r="F63" s="13">
        <f t="shared" si="7"/>
        <v>26.555337624758597</v>
      </c>
      <c r="G63" s="13">
        <f t="shared" si="7"/>
        <v>31.18450099334679</v>
      </c>
      <c r="H63" s="13">
        <f t="shared" si="7"/>
        <v>32.09885573376713</v>
      </c>
      <c r="I63" s="13">
        <f t="shared" si="7"/>
        <v>29.948637825010298</v>
      </c>
      <c r="J63" s="13">
        <f t="shared" si="7"/>
        <v>32.07578398088591</v>
      </c>
      <c r="K63" s="13">
        <f t="shared" si="7"/>
        <v>33.20391050980514</v>
      </c>
      <c r="L63" s="13">
        <f t="shared" si="7"/>
        <v>30.106428488983205</v>
      </c>
      <c r="M63" s="13">
        <f t="shared" si="7"/>
        <v>31.796541093084336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30.874106711097678</v>
      </c>
      <c r="W63" s="13">
        <f t="shared" si="7"/>
        <v>100.00289636754269</v>
      </c>
      <c r="X63" s="13">
        <f t="shared" si="7"/>
        <v>0</v>
      </c>
      <c r="Y63" s="13">
        <f t="shared" si="7"/>
        <v>0</v>
      </c>
      <c r="Z63" s="14">
        <f t="shared" si="7"/>
        <v>100.00289636754269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99.99333814779501</v>
      </c>
      <c r="E64" s="13">
        <f t="shared" si="7"/>
        <v>99.99333814779501</v>
      </c>
      <c r="F64" s="13">
        <f t="shared" si="7"/>
        <v>33.90247877242278</v>
      </c>
      <c r="G64" s="13">
        <f t="shared" si="7"/>
        <v>39.92678659676405</v>
      </c>
      <c r="H64" s="13">
        <f t="shared" si="7"/>
        <v>42.04303087259177</v>
      </c>
      <c r="I64" s="13">
        <f t="shared" si="7"/>
        <v>38.622741474521845</v>
      </c>
      <c r="J64" s="13">
        <f t="shared" si="7"/>
        <v>41.54328529107417</v>
      </c>
      <c r="K64" s="13">
        <f t="shared" si="7"/>
        <v>40.860216727960704</v>
      </c>
      <c r="L64" s="13">
        <f t="shared" si="7"/>
        <v>39.634156552158814</v>
      </c>
      <c r="M64" s="13">
        <f t="shared" si="7"/>
        <v>40.67566098778737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39.6519260339344</v>
      </c>
      <c r="W64" s="13">
        <f t="shared" si="7"/>
        <v>99.99333669111269</v>
      </c>
      <c r="X64" s="13">
        <f t="shared" si="7"/>
        <v>0</v>
      </c>
      <c r="Y64" s="13">
        <f t="shared" si="7"/>
        <v>0</v>
      </c>
      <c r="Z64" s="14">
        <f t="shared" si="7"/>
        <v>99.99333814779501</v>
      </c>
    </row>
    <row r="65" spans="1:26" ht="13.5">
      <c r="A65" s="38" t="s">
        <v>106</v>
      </c>
      <c r="B65" s="12">
        <f t="shared" si="7"/>
        <v>0.4442223675026124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30.881919845211986</v>
      </c>
      <c r="G66" s="16">
        <f t="shared" si="7"/>
        <v>26.819507938368563</v>
      </c>
      <c r="H66" s="16">
        <f t="shared" si="7"/>
        <v>34.39399707905281</v>
      </c>
      <c r="I66" s="16">
        <f t="shared" si="7"/>
        <v>30.750719703862593</v>
      </c>
      <c r="J66" s="16">
        <f t="shared" si="7"/>
        <v>38.81278538812785</v>
      </c>
      <c r="K66" s="16">
        <f t="shared" si="7"/>
        <v>28.99277544109648</v>
      </c>
      <c r="L66" s="16">
        <f t="shared" si="7"/>
        <v>22.428588362570203</v>
      </c>
      <c r="M66" s="16">
        <f t="shared" si="7"/>
        <v>29.879509252299542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30.306315091069315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883614495</v>
      </c>
      <c r="C67" s="23"/>
      <c r="D67" s="24">
        <v>1090332456</v>
      </c>
      <c r="E67" s="25">
        <v>1090332456</v>
      </c>
      <c r="F67" s="25">
        <v>65021881</v>
      </c>
      <c r="G67" s="25">
        <v>92564230</v>
      </c>
      <c r="H67" s="25">
        <v>93217468</v>
      </c>
      <c r="I67" s="25">
        <v>250803579</v>
      </c>
      <c r="J67" s="25">
        <v>79826371</v>
      </c>
      <c r="K67" s="25">
        <v>82538048</v>
      </c>
      <c r="L67" s="25">
        <v>85684268</v>
      </c>
      <c r="M67" s="25">
        <v>248048687</v>
      </c>
      <c r="N67" s="25"/>
      <c r="O67" s="25"/>
      <c r="P67" s="25"/>
      <c r="Q67" s="25"/>
      <c r="R67" s="25"/>
      <c r="S67" s="25"/>
      <c r="T67" s="25"/>
      <c r="U67" s="25"/>
      <c r="V67" s="25">
        <v>498852266</v>
      </c>
      <c r="W67" s="25">
        <v>545166229</v>
      </c>
      <c r="X67" s="25"/>
      <c r="Y67" s="24"/>
      <c r="Z67" s="26">
        <v>1090332456</v>
      </c>
    </row>
    <row r="68" spans="1:26" ht="13.5" hidden="1">
      <c r="A68" s="36" t="s">
        <v>31</v>
      </c>
      <c r="B68" s="18">
        <v>165196821</v>
      </c>
      <c r="C68" s="18"/>
      <c r="D68" s="19">
        <v>186121150</v>
      </c>
      <c r="E68" s="20">
        <v>186121150</v>
      </c>
      <c r="F68" s="20">
        <v>14963875</v>
      </c>
      <c r="G68" s="20">
        <v>14963996</v>
      </c>
      <c r="H68" s="20">
        <v>14964771</v>
      </c>
      <c r="I68" s="20">
        <v>44892642</v>
      </c>
      <c r="J68" s="20">
        <v>14963680</v>
      </c>
      <c r="K68" s="20">
        <v>14964631</v>
      </c>
      <c r="L68" s="20">
        <v>16925556</v>
      </c>
      <c r="M68" s="20">
        <v>46853867</v>
      </c>
      <c r="N68" s="20"/>
      <c r="O68" s="20"/>
      <c r="P68" s="20"/>
      <c r="Q68" s="20"/>
      <c r="R68" s="20"/>
      <c r="S68" s="20"/>
      <c r="T68" s="20"/>
      <c r="U68" s="20"/>
      <c r="V68" s="20">
        <v>91746509</v>
      </c>
      <c r="W68" s="20">
        <v>93060575</v>
      </c>
      <c r="X68" s="20"/>
      <c r="Y68" s="19"/>
      <c r="Z68" s="22">
        <v>186121150</v>
      </c>
    </row>
    <row r="69" spans="1:26" ht="13.5" hidden="1">
      <c r="A69" s="37" t="s">
        <v>32</v>
      </c>
      <c r="B69" s="18">
        <v>718417674</v>
      </c>
      <c r="C69" s="18"/>
      <c r="D69" s="19">
        <v>874211306</v>
      </c>
      <c r="E69" s="20">
        <v>874211306</v>
      </c>
      <c r="F69" s="20">
        <v>49450207</v>
      </c>
      <c r="G69" s="20">
        <v>76986002</v>
      </c>
      <c r="H69" s="20">
        <v>77611809</v>
      </c>
      <c r="I69" s="20">
        <v>204048018</v>
      </c>
      <c r="J69" s="20">
        <v>64242045</v>
      </c>
      <c r="K69" s="20">
        <v>66920782</v>
      </c>
      <c r="L69" s="20">
        <v>68092259</v>
      </c>
      <c r="M69" s="20">
        <v>199255086</v>
      </c>
      <c r="N69" s="20"/>
      <c r="O69" s="20"/>
      <c r="P69" s="20"/>
      <c r="Q69" s="20"/>
      <c r="R69" s="20"/>
      <c r="S69" s="20"/>
      <c r="T69" s="20"/>
      <c r="U69" s="20"/>
      <c r="V69" s="20">
        <v>403303104</v>
      </c>
      <c r="W69" s="20">
        <v>437105654</v>
      </c>
      <c r="X69" s="20"/>
      <c r="Y69" s="19"/>
      <c r="Z69" s="22">
        <v>874211306</v>
      </c>
    </row>
    <row r="70" spans="1:26" ht="13.5" hidden="1">
      <c r="A70" s="38" t="s">
        <v>102</v>
      </c>
      <c r="B70" s="18"/>
      <c r="C70" s="18"/>
      <c r="D70" s="19">
        <v>567581179</v>
      </c>
      <c r="E70" s="20">
        <v>567581179</v>
      </c>
      <c r="F70" s="20">
        <v>25906090</v>
      </c>
      <c r="G70" s="20">
        <v>52493207</v>
      </c>
      <c r="H70" s="20">
        <v>52630727</v>
      </c>
      <c r="I70" s="20">
        <v>131030024</v>
      </c>
      <c r="J70" s="20">
        <v>39108102</v>
      </c>
      <c r="K70" s="20">
        <v>42637927</v>
      </c>
      <c r="L70" s="20">
        <v>43151238</v>
      </c>
      <c r="M70" s="20">
        <v>124897267</v>
      </c>
      <c r="N70" s="20"/>
      <c r="O70" s="20"/>
      <c r="P70" s="20"/>
      <c r="Q70" s="20"/>
      <c r="R70" s="20"/>
      <c r="S70" s="20"/>
      <c r="T70" s="20"/>
      <c r="U70" s="20"/>
      <c r="V70" s="20">
        <v>255927291</v>
      </c>
      <c r="W70" s="20">
        <v>283790590</v>
      </c>
      <c r="X70" s="20"/>
      <c r="Y70" s="19"/>
      <c r="Z70" s="22">
        <v>567581179</v>
      </c>
    </row>
    <row r="71" spans="1:26" ht="13.5" hidden="1">
      <c r="A71" s="38" t="s">
        <v>103</v>
      </c>
      <c r="B71" s="18"/>
      <c r="C71" s="18"/>
      <c r="D71" s="19">
        <v>153603998</v>
      </c>
      <c r="E71" s="20">
        <v>153603998</v>
      </c>
      <c r="F71" s="20">
        <v>10850948</v>
      </c>
      <c r="G71" s="20">
        <v>11795177</v>
      </c>
      <c r="H71" s="20">
        <v>12268164</v>
      </c>
      <c r="I71" s="20">
        <v>34914289</v>
      </c>
      <c r="J71" s="20">
        <v>12449714</v>
      </c>
      <c r="K71" s="20">
        <v>11487272</v>
      </c>
      <c r="L71" s="20">
        <v>12156791</v>
      </c>
      <c r="M71" s="20">
        <v>36093777</v>
      </c>
      <c r="N71" s="20"/>
      <c r="O71" s="20"/>
      <c r="P71" s="20"/>
      <c r="Q71" s="20"/>
      <c r="R71" s="20"/>
      <c r="S71" s="20"/>
      <c r="T71" s="20"/>
      <c r="U71" s="20"/>
      <c r="V71" s="20">
        <v>71008066</v>
      </c>
      <c r="W71" s="20">
        <v>76801999</v>
      </c>
      <c r="X71" s="20"/>
      <c r="Y71" s="19"/>
      <c r="Z71" s="22">
        <v>153603998</v>
      </c>
    </row>
    <row r="72" spans="1:26" ht="13.5" hidden="1">
      <c r="A72" s="38" t="s">
        <v>104</v>
      </c>
      <c r="B72" s="18"/>
      <c r="C72" s="18"/>
      <c r="D72" s="19">
        <v>84381556</v>
      </c>
      <c r="E72" s="20">
        <v>84381556</v>
      </c>
      <c r="F72" s="20">
        <v>6961945</v>
      </c>
      <c r="G72" s="20">
        <v>6936651</v>
      </c>
      <c r="H72" s="20">
        <v>6999857</v>
      </c>
      <c r="I72" s="20">
        <v>20898453</v>
      </c>
      <c r="J72" s="20">
        <v>6960310</v>
      </c>
      <c r="K72" s="20">
        <v>7015249</v>
      </c>
      <c r="L72" s="20">
        <v>6991643</v>
      </c>
      <c r="M72" s="20">
        <v>20967202</v>
      </c>
      <c r="N72" s="20"/>
      <c r="O72" s="20"/>
      <c r="P72" s="20"/>
      <c r="Q72" s="20"/>
      <c r="R72" s="20"/>
      <c r="S72" s="20"/>
      <c r="T72" s="20"/>
      <c r="U72" s="20"/>
      <c r="V72" s="20">
        <v>41865655</v>
      </c>
      <c r="W72" s="20">
        <v>42190778</v>
      </c>
      <c r="X72" s="20"/>
      <c r="Y72" s="19"/>
      <c r="Z72" s="22">
        <v>84381556</v>
      </c>
    </row>
    <row r="73" spans="1:26" ht="13.5" hidden="1">
      <c r="A73" s="38" t="s">
        <v>105</v>
      </c>
      <c r="B73" s="18"/>
      <c r="C73" s="18"/>
      <c r="D73" s="19">
        <v>68644573</v>
      </c>
      <c r="E73" s="20">
        <v>68644573</v>
      </c>
      <c r="F73" s="20">
        <v>5731224</v>
      </c>
      <c r="G73" s="20">
        <v>5760967</v>
      </c>
      <c r="H73" s="20">
        <v>5713061</v>
      </c>
      <c r="I73" s="20">
        <v>17205252</v>
      </c>
      <c r="J73" s="20">
        <v>5723919</v>
      </c>
      <c r="K73" s="20">
        <v>5780334</v>
      </c>
      <c r="L73" s="20">
        <v>5792587</v>
      </c>
      <c r="M73" s="20">
        <v>17296840</v>
      </c>
      <c r="N73" s="20"/>
      <c r="O73" s="20"/>
      <c r="P73" s="20"/>
      <c r="Q73" s="20"/>
      <c r="R73" s="20"/>
      <c r="S73" s="20"/>
      <c r="T73" s="20"/>
      <c r="U73" s="20"/>
      <c r="V73" s="20">
        <v>34502092</v>
      </c>
      <c r="W73" s="20">
        <v>34322287</v>
      </c>
      <c r="X73" s="20"/>
      <c r="Y73" s="19"/>
      <c r="Z73" s="22">
        <v>68644573</v>
      </c>
    </row>
    <row r="74" spans="1:26" ht="13.5" hidden="1">
      <c r="A74" s="38" t="s">
        <v>106</v>
      </c>
      <c r="B74" s="18">
        <v>718417674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>
        <v>30000000</v>
      </c>
      <c r="E75" s="29">
        <v>30000000</v>
      </c>
      <c r="F75" s="29">
        <v>607799</v>
      </c>
      <c r="G75" s="29">
        <v>614232</v>
      </c>
      <c r="H75" s="29">
        <v>640888</v>
      </c>
      <c r="I75" s="29">
        <v>1862919</v>
      </c>
      <c r="J75" s="29">
        <v>620646</v>
      </c>
      <c r="K75" s="29">
        <v>652635</v>
      </c>
      <c r="L75" s="29">
        <v>666453</v>
      </c>
      <c r="M75" s="29">
        <v>1939734</v>
      </c>
      <c r="N75" s="29"/>
      <c r="O75" s="29"/>
      <c r="P75" s="29"/>
      <c r="Q75" s="29"/>
      <c r="R75" s="29"/>
      <c r="S75" s="29"/>
      <c r="T75" s="29"/>
      <c r="U75" s="29"/>
      <c r="V75" s="29">
        <v>3802653</v>
      </c>
      <c r="W75" s="29">
        <v>15000000</v>
      </c>
      <c r="X75" s="29"/>
      <c r="Y75" s="28"/>
      <c r="Z75" s="30">
        <v>30000000</v>
      </c>
    </row>
    <row r="76" spans="1:26" ht="13.5" hidden="1">
      <c r="A76" s="41" t="s">
        <v>109</v>
      </c>
      <c r="B76" s="31">
        <v>778259677</v>
      </c>
      <c r="C76" s="31"/>
      <c r="D76" s="32">
        <v>887698992</v>
      </c>
      <c r="E76" s="33">
        <v>887698992</v>
      </c>
      <c r="F76" s="33">
        <v>36833822</v>
      </c>
      <c r="G76" s="33">
        <v>47385102</v>
      </c>
      <c r="H76" s="33">
        <v>48764461</v>
      </c>
      <c r="I76" s="33">
        <v>132983385</v>
      </c>
      <c r="J76" s="33">
        <v>51935634</v>
      </c>
      <c r="K76" s="33">
        <v>50457503</v>
      </c>
      <c r="L76" s="33">
        <v>46441199</v>
      </c>
      <c r="M76" s="33">
        <v>148834336</v>
      </c>
      <c r="N76" s="33"/>
      <c r="O76" s="33"/>
      <c r="P76" s="33"/>
      <c r="Q76" s="33"/>
      <c r="R76" s="33"/>
      <c r="S76" s="33"/>
      <c r="T76" s="33"/>
      <c r="U76" s="33"/>
      <c r="V76" s="33">
        <v>281817721</v>
      </c>
      <c r="W76" s="33">
        <v>443849496</v>
      </c>
      <c r="X76" s="33"/>
      <c r="Y76" s="32"/>
      <c r="Z76" s="34">
        <v>887698992</v>
      </c>
    </row>
    <row r="77" spans="1:26" ht="13.5" hidden="1">
      <c r="A77" s="36" t="s">
        <v>31</v>
      </c>
      <c r="B77" s="18">
        <v>145196821</v>
      </c>
      <c r="C77" s="18"/>
      <c r="D77" s="19">
        <v>186120000</v>
      </c>
      <c r="E77" s="20">
        <v>186120000</v>
      </c>
      <c r="F77" s="20">
        <v>8123067</v>
      </c>
      <c r="G77" s="20">
        <v>10831385</v>
      </c>
      <c r="H77" s="20">
        <v>10011865</v>
      </c>
      <c r="I77" s="20">
        <v>28966317</v>
      </c>
      <c r="J77" s="20">
        <v>10522633</v>
      </c>
      <c r="K77" s="20">
        <v>15059214</v>
      </c>
      <c r="L77" s="20">
        <v>8863193</v>
      </c>
      <c r="M77" s="20">
        <v>34445040</v>
      </c>
      <c r="N77" s="20"/>
      <c r="O77" s="20"/>
      <c r="P77" s="20"/>
      <c r="Q77" s="20"/>
      <c r="R77" s="20"/>
      <c r="S77" s="20"/>
      <c r="T77" s="20"/>
      <c r="U77" s="20"/>
      <c r="V77" s="20">
        <v>63411357</v>
      </c>
      <c r="W77" s="20">
        <v>93060000</v>
      </c>
      <c r="X77" s="20"/>
      <c r="Y77" s="19"/>
      <c r="Z77" s="22">
        <v>186120000</v>
      </c>
    </row>
    <row r="78" spans="1:26" ht="13.5" hidden="1">
      <c r="A78" s="37" t="s">
        <v>32</v>
      </c>
      <c r="B78" s="18">
        <v>633062856</v>
      </c>
      <c r="C78" s="18"/>
      <c r="D78" s="19">
        <v>671578992</v>
      </c>
      <c r="E78" s="20">
        <v>671578992</v>
      </c>
      <c r="F78" s="20">
        <v>28523055</v>
      </c>
      <c r="G78" s="20">
        <v>36388983</v>
      </c>
      <c r="H78" s="20">
        <v>38532169</v>
      </c>
      <c r="I78" s="20">
        <v>103444207</v>
      </c>
      <c r="J78" s="20">
        <v>41172111</v>
      </c>
      <c r="K78" s="20">
        <v>35209072</v>
      </c>
      <c r="L78" s="20">
        <v>37428530</v>
      </c>
      <c r="M78" s="20">
        <v>113809713</v>
      </c>
      <c r="N78" s="20"/>
      <c r="O78" s="20"/>
      <c r="P78" s="20"/>
      <c r="Q78" s="20"/>
      <c r="R78" s="20"/>
      <c r="S78" s="20"/>
      <c r="T78" s="20"/>
      <c r="U78" s="20"/>
      <c r="V78" s="20">
        <v>217253920</v>
      </c>
      <c r="W78" s="20">
        <v>335789496</v>
      </c>
      <c r="X78" s="20"/>
      <c r="Y78" s="19"/>
      <c r="Z78" s="22">
        <v>671578992</v>
      </c>
    </row>
    <row r="79" spans="1:26" ht="13.5" hidden="1">
      <c r="A79" s="38" t="s">
        <v>102</v>
      </c>
      <c r="B79" s="18">
        <v>417310629</v>
      </c>
      <c r="C79" s="18"/>
      <c r="D79" s="19">
        <v>364954992</v>
      </c>
      <c r="E79" s="20">
        <v>364954992</v>
      </c>
      <c r="F79" s="20">
        <v>20484621</v>
      </c>
      <c r="G79" s="20">
        <v>27231848</v>
      </c>
      <c r="H79" s="20">
        <v>28668416</v>
      </c>
      <c r="I79" s="20">
        <v>76384885</v>
      </c>
      <c r="J79" s="20">
        <v>30488457</v>
      </c>
      <c r="K79" s="20">
        <v>25354605</v>
      </c>
      <c r="L79" s="20">
        <v>27011640</v>
      </c>
      <c r="M79" s="20">
        <v>82854702</v>
      </c>
      <c r="N79" s="20"/>
      <c r="O79" s="20"/>
      <c r="P79" s="20"/>
      <c r="Q79" s="20"/>
      <c r="R79" s="20"/>
      <c r="S79" s="20"/>
      <c r="T79" s="20"/>
      <c r="U79" s="20"/>
      <c r="V79" s="20">
        <v>159239587</v>
      </c>
      <c r="W79" s="20">
        <v>182477496</v>
      </c>
      <c r="X79" s="20"/>
      <c r="Y79" s="19"/>
      <c r="Z79" s="22">
        <v>364954992</v>
      </c>
    </row>
    <row r="80" spans="1:26" ht="13.5" hidden="1">
      <c r="A80" s="38" t="s">
        <v>103</v>
      </c>
      <c r="B80" s="18">
        <v>109854276</v>
      </c>
      <c r="C80" s="18"/>
      <c r="D80" s="19">
        <v>153600000</v>
      </c>
      <c r="E80" s="20">
        <v>153600000</v>
      </c>
      <c r="F80" s="20">
        <v>4246639</v>
      </c>
      <c r="G80" s="20">
        <v>4693806</v>
      </c>
      <c r="H80" s="20">
        <v>5214935</v>
      </c>
      <c r="I80" s="20">
        <v>14155380</v>
      </c>
      <c r="J80" s="20">
        <v>6073176</v>
      </c>
      <c r="K80" s="20">
        <v>5163273</v>
      </c>
      <c r="L80" s="20">
        <v>6016113</v>
      </c>
      <c r="M80" s="20">
        <v>17252562</v>
      </c>
      <c r="N80" s="20"/>
      <c r="O80" s="20"/>
      <c r="P80" s="20"/>
      <c r="Q80" s="20"/>
      <c r="R80" s="20"/>
      <c r="S80" s="20"/>
      <c r="T80" s="20"/>
      <c r="U80" s="20"/>
      <c r="V80" s="20">
        <v>31407942</v>
      </c>
      <c r="W80" s="20">
        <v>76800000</v>
      </c>
      <c r="X80" s="20"/>
      <c r="Y80" s="19"/>
      <c r="Z80" s="22">
        <v>153600000</v>
      </c>
    </row>
    <row r="81" spans="1:26" ht="13.5" hidden="1">
      <c r="A81" s="38" t="s">
        <v>104</v>
      </c>
      <c r="B81" s="18">
        <v>58636682</v>
      </c>
      <c r="C81" s="18"/>
      <c r="D81" s="19">
        <v>84384000</v>
      </c>
      <c r="E81" s="20">
        <v>84384000</v>
      </c>
      <c r="F81" s="20">
        <v>1848768</v>
      </c>
      <c r="G81" s="20">
        <v>2163160</v>
      </c>
      <c r="H81" s="20">
        <v>2246874</v>
      </c>
      <c r="I81" s="20">
        <v>6258802</v>
      </c>
      <c r="J81" s="20">
        <v>2232574</v>
      </c>
      <c r="K81" s="20">
        <v>2329337</v>
      </c>
      <c r="L81" s="20">
        <v>2104934</v>
      </c>
      <c r="M81" s="20">
        <v>6666845</v>
      </c>
      <c r="N81" s="20"/>
      <c r="O81" s="20"/>
      <c r="P81" s="20"/>
      <c r="Q81" s="20"/>
      <c r="R81" s="20"/>
      <c r="S81" s="20"/>
      <c r="T81" s="20"/>
      <c r="U81" s="20"/>
      <c r="V81" s="20">
        <v>12925647</v>
      </c>
      <c r="W81" s="20">
        <v>42192000</v>
      </c>
      <c r="X81" s="20"/>
      <c r="Y81" s="19"/>
      <c r="Z81" s="22">
        <v>84384000</v>
      </c>
    </row>
    <row r="82" spans="1:26" ht="13.5" hidden="1">
      <c r="A82" s="38" t="s">
        <v>105</v>
      </c>
      <c r="B82" s="18">
        <v>44069897</v>
      </c>
      <c r="C82" s="18"/>
      <c r="D82" s="19">
        <v>68640000</v>
      </c>
      <c r="E82" s="20">
        <v>68640000</v>
      </c>
      <c r="F82" s="20">
        <v>1943027</v>
      </c>
      <c r="G82" s="20">
        <v>2300169</v>
      </c>
      <c r="H82" s="20">
        <v>2401944</v>
      </c>
      <c r="I82" s="20">
        <v>6645140</v>
      </c>
      <c r="J82" s="20">
        <v>2377904</v>
      </c>
      <c r="K82" s="20">
        <v>2361857</v>
      </c>
      <c r="L82" s="20">
        <v>2295843</v>
      </c>
      <c r="M82" s="20">
        <v>7035604</v>
      </c>
      <c r="N82" s="20"/>
      <c r="O82" s="20"/>
      <c r="P82" s="20"/>
      <c r="Q82" s="20"/>
      <c r="R82" s="20"/>
      <c r="S82" s="20"/>
      <c r="T82" s="20"/>
      <c r="U82" s="20"/>
      <c r="V82" s="20">
        <v>13680744</v>
      </c>
      <c r="W82" s="20">
        <v>34320000</v>
      </c>
      <c r="X82" s="20"/>
      <c r="Y82" s="19"/>
      <c r="Z82" s="22">
        <v>68640000</v>
      </c>
    </row>
    <row r="83" spans="1:26" ht="13.5" hidden="1">
      <c r="A83" s="38" t="s">
        <v>106</v>
      </c>
      <c r="B83" s="18">
        <v>3191372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30000000</v>
      </c>
      <c r="E84" s="29">
        <v>30000000</v>
      </c>
      <c r="F84" s="29">
        <v>187700</v>
      </c>
      <c r="G84" s="29">
        <v>164734</v>
      </c>
      <c r="H84" s="29">
        <v>220427</v>
      </c>
      <c r="I84" s="29">
        <v>572861</v>
      </c>
      <c r="J84" s="29">
        <v>240890</v>
      </c>
      <c r="K84" s="29">
        <v>189217</v>
      </c>
      <c r="L84" s="29">
        <v>149476</v>
      </c>
      <c r="M84" s="29">
        <v>579583</v>
      </c>
      <c r="N84" s="29"/>
      <c r="O84" s="29"/>
      <c r="P84" s="29"/>
      <c r="Q84" s="29"/>
      <c r="R84" s="29"/>
      <c r="S84" s="29"/>
      <c r="T84" s="29"/>
      <c r="U84" s="29"/>
      <c r="V84" s="29">
        <v>1152444</v>
      </c>
      <c r="W84" s="29">
        <v>15000000</v>
      </c>
      <c r="X84" s="29"/>
      <c r="Y84" s="28"/>
      <c r="Z84" s="30">
        <v>30000000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238006738</v>
      </c>
      <c r="C5" s="18">
        <v>0</v>
      </c>
      <c r="D5" s="58">
        <v>275000000</v>
      </c>
      <c r="E5" s="59">
        <v>275000000</v>
      </c>
      <c r="F5" s="59">
        <v>26259694</v>
      </c>
      <c r="G5" s="59">
        <v>21736236</v>
      </c>
      <c r="H5" s="59">
        <v>23177986</v>
      </c>
      <c r="I5" s="59">
        <v>71173916</v>
      </c>
      <c r="J5" s="59">
        <v>22777100</v>
      </c>
      <c r="K5" s="59">
        <v>23079368</v>
      </c>
      <c r="L5" s="59">
        <v>22219564</v>
      </c>
      <c r="M5" s="59">
        <v>68076032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139249948</v>
      </c>
      <c r="W5" s="59">
        <v>137500000</v>
      </c>
      <c r="X5" s="59">
        <v>1749948</v>
      </c>
      <c r="Y5" s="60">
        <v>1.27</v>
      </c>
      <c r="Z5" s="61">
        <v>275000000</v>
      </c>
    </row>
    <row r="6" spans="1:26" ht="13.5">
      <c r="A6" s="57" t="s">
        <v>32</v>
      </c>
      <c r="B6" s="18">
        <v>1369809756</v>
      </c>
      <c r="C6" s="18">
        <v>0</v>
      </c>
      <c r="D6" s="58">
        <v>1452116200</v>
      </c>
      <c r="E6" s="59">
        <v>1452116200</v>
      </c>
      <c r="F6" s="59">
        <v>162769018</v>
      </c>
      <c r="G6" s="59">
        <v>178590587</v>
      </c>
      <c r="H6" s="59">
        <v>123924899</v>
      </c>
      <c r="I6" s="59">
        <v>465284504</v>
      </c>
      <c r="J6" s="59">
        <v>151488100</v>
      </c>
      <c r="K6" s="59">
        <v>139938221</v>
      </c>
      <c r="L6" s="59">
        <v>125172470</v>
      </c>
      <c r="M6" s="59">
        <v>416598791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881883295</v>
      </c>
      <c r="W6" s="59">
        <v>726058100</v>
      </c>
      <c r="X6" s="59">
        <v>155825195</v>
      </c>
      <c r="Y6" s="60">
        <v>21.46</v>
      </c>
      <c r="Z6" s="61">
        <v>1452116200</v>
      </c>
    </row>
    <row r="7" spans="1:26" ht="13.5">
      <c r="A7" s="57" t="s">
        <v>33</v>
      </c>
      <c r="B7" s="18">
        <v>14498748</v>
      </c>
      <c r="C7" s="18">
        <v>0</v>
      </c>
      <c r="D7" s="58">
        <v>4151700</v>
      </c>
      <c r="E7" s="59">
        <v>4151700</v>
      </c>
      <c r="F7" s="59">
        <v>683551</v>
      </c>
      <c r="G7" s="59">
        <v>-198917</v>
      </c>
      <c r="H7" s="59">
        <v>1019194</v>
      </c>
      <c r="I7" s="59">
        <v>1503828</v>
      </c>
      <c r="J7" s="59">
        <v>782861</v>
      </c>
      <c r="K7" s="59">
        <v>171207</v>
      </c>
      <c r="L7" s="59">
        <v>2073196</v>
      </c>
      <c r="M7" s="59">
        <v>3027264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4531092</v>
      </c>
      <c r="W7" s="59">
        <v>2075850</v>
      </c>
      <c r="X7" s="59">
        <v>2455242</v>
      </c>
      <c r="Y7" s="60">
        <v>118.28</v>
      </c>
      <c r="Z7" s="61">
        <v>4151700</v>
      </c>
    </row>
    <row r="8" spans="1:26" ht="13.5">
      <c r="A8" s="57" t="s">
        <v>34</v>
      </c>
      <c r="B8" s="18">
        <v>202114116</v>
      </c>
      <c r="C8" s="18">
        <v>0</v>
      </c>
      <c r="D8" s="58">
        <v>219635000</v>
      </c>
      <c r="E8" s="59">
        <v>219635000</v>
      </c>
      <c r="F8" s="59">
        <v>15865316</v>
      </c>
      <c r="G8" s="59">
        <v>16265318</v>
      </c>
      <c r="H8" s="59">
        <v>15865316</v>
      </c>
      <c r="I8" s="59">
        <v>47995950</v>
      </c>
      <c r="J8" s="59">
        <v>21854316</v>
      </c>
      <c r="K8" s="59">
        <v>19366014</v>
      </c>
      <c r="L8" s="59">
        <v>15491666</v>
      </c>
      <c r="M8" s="59">
        <v>56711996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104707946</v>
      </c>
      <c r="W8" s="59">
        <v>109817500</v>
      </c>
      <c r="X8" s="59">
        <v>-5109554</v>
      </c>
      <c r="Y8" s="60">
        <v>-4.65</v>
      </c>
      <c r="Z8" s="61">
        <v>219635000</v>
      </c>
    </row>
    <row r="9" spans="1:26" ht="13.5">
      <c r="A9" s="57" t="s">
        <v>35</v>
      </c>
      <c r="B9" s="18">
        <v>164566017</v>
      </c>
      <c r="C9" s="18">
        <v>0</v>
      </c>
      <c r="D9" s="58">
        <v>46853400</v>
      </c>
      <c r="E9" s="59">
        <v>46853400</v>
      </c>
      <c r="F9" s="59">
        <v>1273729</v>
      </c>
      <c r="G9" s="59">
        <v>5167056</v>
      </c>
      <c r="H9" s="59">
        <v>3116539</v>
      </c>
      <c r="I9" s="59">
        <v>9557324</v>
      </c>
      <c r="J9" s="59">
        <v>3712461</v>
      </c>
      <c r="K9" s="59">
        <v>3915122</v>
      </c>
      <c r="L9" s="59">
        <v>2446706</v>
      </c>
      <c r="M9" s="59">
        <v>10074289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19631613</v>
      </c>
      <c r="W9" s="59">
        <v>23426700</v>
      </c>
      <c r="X9" s="59">
        <v>-3795087</v>
      </c>
      <c r="Y9" s="60">
        <v>-16.2</v>
      </c>
      <c r="Z9" s="61">
        <v>46853400</v>
      </c>
    </row>
    <row r="10" spans="1:26" ht="25.5">
      <c r="A10" s="62" t="s">
        <v>94</v>
      </c>
      <c r="B10" s="63">
        <f>SUM(B5:B9)</f>
        <v>1988995375</v>
      </c>
      <c r="C10" s="63">
        <f>SUM(C5:C9)</f>
        <v>0</v>
      </c>
      <c r="D10" s="64">
        <f aca="true" t="shared" si="0" ref="D10:Z10">SUM(D5:D9)</f>
        <v>1997756300</v>
      </c>
      <c r="E10" s="65">
        <f t="shared" si="0"/>
        <v>1997756300</v>
      </c>
      <c r="F10" s="65">
        <f t="shared" si="0"/>
        <v>206851308</v>
      </c>
      <c r="G10" s="65">
        <f t="shared" si="0"/>
        <v>221560280</v>
      </c>
      <c r="H10" s="65">
        <f t="shared" si="0"/>
        <v>167103934</v>
      </c>
      <c r="I10" s="65">
        <f t="shared" si="0"/>
        <v>595515522</v>
      </c>
      <c r="J10" s="65">
        <f t="shared" si="0"/>
        <v>200614838</v>
      </c>
      <c r="K10" s="65">
        <f t="shared" si="0"/>
        <v>186469932</v>
      </c>
      <c r="L10" s="65">
        <f t="shared" si="0"/>
        <v>167403602</v>
      </c>
      <c r="M10" s="65">
        <f t="shared" si="0"/>
        <v>554488372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1150003894</v>
      </c>
      <c r="W10" s="65">
        <f t="shared" si="0"/>
        <v>998878150</v>
      </c>
      <c r="X10" s="65">
        <f t="shared" si="0"/>
        <v>151125744</v>
      </c>
      <c r="Y10" s="66">
        <f>+IF(W10&lt;&gt;0,(X10/W10)*100,0)</f>
        <v>15.129547482843627</v>
      </c>
      <c r="Z10" s="67">
        <f t="shared" si="0"/>
        <v>1997756300</v>
      </c>
    </row>
    <row r="11" spans="1:26" ht="13.5">
      <c r="A11" s="57" t="s">
        <v>36</v>
      </c>
      <c r="B11" s="18">
        <v>437125883</v>
      </c>
      <c r="C11" s="18">
        <v>0</v>
      </c>
      <c r="D11" s="58">
        <v>508764401</v>
      </c>
      <c r="E11" s="59">
        <v>508764401</v>
      </c>
      <c r="F11" s="59">
        <v>38596981</v>
      </c>
      <c r="G11" s="59">
        <v>39190973</v>
      </c>
      <c r="H11" s="59">
        <v>39334255</v>
      </c>
      <c r="I11" s="59">
        <v>117122209</v>
      </c>
      <c r="J11" s="59">
        <v>38949672</v>
      </c>
      <c r="K11" s="59">
        <v>39314364</v>
      </c>
      <c r="L11" s="59">
        <v>44464064</v>
      </c>
      <c r="M11" s="59">
        <v>122728100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239850309</v>
      </c>
      <c r="W11" s="59">
        <v>254382201</v>
      </c>
      <c r="X11" s="59">
        <v>-14531892</v>
      </c>
      <c r="Y11" s="60">
        <v>-5.71</v>
      </c>
      <c r="Z11" s="61">
        <v>508764401</v>
      </c>
    </row>
    <row r="12" spans="1:26" ht="13.5">
      <c r="A12" s="57" t="s">
        <v>37</v>
      </c>
      <c r="B12" s="18">
        <v>17147837</v>
      </c>
      <c r="C12" s="18">
        <v>0</v>
      </c>
      <c r="D12" s="58">
        <v>21528800</v>
      </c>
      <c r="E12" s="59">
        <v>21528800</v>
      </c>
      <c r="F12" s="59">
        <v>1433057</v>
      </c>
      <c r="G12" s="59">
        <v>0</v>
      </c>
      <c r="H12" s="59">
        <v>1433057</v>
      </c>
      <c r="I12" s="59">
        <v>2866114</v>
      </c>
      <c r="J12" s="59">
        <v>1433057</v>
      </c>
      <c r="K12" s="59">
        <v>1433057</v>
      </c>
      <c r="L12" s="59">
        <v>1433057</v>
      </c>
      <c r="M12" s="59">
        <v>4299171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7165285</v>
      </c>
      <c r="W12" s="59">
        <v>10764400</v>
      </c>
      <c r="X12" s="59">
        <v>-3599115</v>
      </c>
      <c r="Y12" s="60">
        <v>-33.44</v>
      </c>
      <c r="Z12" s="61">
        <v>21528800</v>
      </c>
    </row>
    <row r="13" spans="1:26" ht="13.5">
      <c r="A13" s="57" t="s">
        <v>95</v>
      </c>
      <c r="B13" s="18">
        <v>345315483</v>
      </c>
      <c r="C13" s="18">
        <v>0</v>
      </c>
      <c r="D13" s="58">
        <v>145217801</v>
      </c>
      <c r="E13" s="59">
        <v>145217801</v>
      </c>
      <c r="F13" s="59">
        <v>12101482</v>
      </c>
      <c r="G13" s="59">
        <v>12101482</v>
      </c>
      <c r="H13" s="59">
        <v>23977757</v>
      </c>
      <c r="I13" s="59">
        <v>48180721</v>
      </c>
      <c r="J13" s="59">
        <v>12101482</v>
      </c>
      <c r="K13" s="59">
        <v>12101481</v>
      </c>
      <c r="L13" s="59">
        <v>9539365</v>
      </c>
      <c r="M13" s="59">
        <v>33742328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81923049</v>
      </c>
      <c r="W13" s="59">
        <v>72608901</v>
      </c>
      <c r="X13" s="59">
        <v>9314148</v>
      </c>
      <c r="Y13" s="60">
        <v>12.83</v>
      </c>
      <c r="Z13" s="61">
        <v>145217801</v>
      </c>
    </row>
    <row r="14" spans="1:26" ht="13.5">
      <c r="A14" s="57" t="s">
        <v>38</v>
      </c>
      <c r="B14" s="18">
        <v>79985065</v>
      </c>
      <c r="C14" s="18">
        <v>0</v>
      </c>
      <c r="D14" s="58">
        <v>75538200</v>
      </c>
      <c r="E14" s="59">
        <v>75538200</v>
      </c>
      <c r="F14" s="59">
        <v>6294849</v>
      </c>
      <c r="G14" s="59">
        <v>6294849</v>
      </c>
      <c r="H14" s="59">
        <v>6294849</v>
      </c>
      <c r="I14" s="59">
        <v>18884547</v>
      </c>
      <c r="J14" s="59">
        <v>6294849</v>
      </c>
      <c r="K14" s="59">
        <v>6294849</v>
      </c>
      <c r="L14" s="59">
        <v>6294849</v>
      </c>
      <c r="M14" s="59">
        <v>18884547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37769094</v>
      </c>
      <c r="W14" s="59">
        <v>37769100</v>
      </c>
      <c r="X14" s="59">
        <v>-6</v>
      </c>
      <c r="Y14" s="60">
        <v>0</v>
      </c>
      <c r="Z14" s="61">
        <v>75538200</v>
      </c>
    </row>
    <row r="15" spans="1:26" ht="13.5">
      <c r="A15" s="57" t="s">
        <v>39</v>
      </c>
      <c r="B15" s="18">
        <v>1002685326</v>
      </c>
      <c r="C15" s="18">
        <v>0</v>
      </c>
      <c r="D15" s="58">
        <v>952914200</v>
      </c>
      <c r="E15" s="59">
        <v>952914200</v>
      </c>
      <c r="F15" s="59">
        <v>109913762</v>
      </c>
      <c r="G15" s="59">
        <v>111140246</v>
      </c>
      <c r="H15" s="59">
        <v>97864573</v>
      </c>
      <c r="I15" s="59">
        <v>318918581</v>
      </c>
      <c r="J15" s="59">
        <v>76080088</v>
      </c>
      <c r="K15" s="59">
        <v>91718887</v>
      </c>
      <c r="L15" s="59">
        <v>49616069</v>
      </c>
      <c r="M15" s="59">
        <v>217415044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536333625</v>
      </c>
      <c r="W15" s="59">
        <v>476457100</v>
      </c>
      <c r="X15" s="59">
        <v>59876525</v>
      </c>
      <c r="Y15" s="60">
        <v>12.57</v>
      </c>
      <c r="Z15" s="61">
        <v>952914200</v>
      </c>
    </row>
    <row r="16" spans="1:26" ht="13.5">
      <c r="A16" s="68" t="s">
        <v>40</v>
      </c>
      <c r="B16" s="18">
        <v>2090507</v>
      </c>
      <c r="C16" s="18">
        <v>0</v>
      </c>
      <c r="D16" s="58">
        <v>9903701</v>
      </c>
      <c r="E16" s="59">
        <v>9903701</v>
      </c>
      <c r="F16" s="59">
        <v>433437</v>
      </c>
      <c r="G16" s="59">
        <v>468106</v>
      </c>
      <c r="H16" s="59">
        <v>873685</v>
      </c>
      <c r="I16" s="59">
        <v>1775228</v>
      </c>
      <c r="J16" s="59">
        <v>569110</v>
      </c>
      <c r="K16" s="59">
        <v>544686</v>
      </c>
      <c r="L16" s="59">
        <v>533023</v>
      </c>
      <c r="M16" s="59">
        <v>1646819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3422047</v>
      </c>
      <c r="W16" s="59">
        <v>4951851</v>
      </c>
      <c r="X16" s="59">
        <v>-1529804</v>
      </c>
      <c r="Y16" s="60">
        <v>-30.89</v>
      </c>
      <c r="Z16" s="61">
        <v>9903701</v>
      </c>
    </row>
    <row r="17" spans="1:26" ht="13.5">
      <c r="A17" s="57" t="s">
        <v>41</v>
      </c>
      <c r="B17" s="18">
        <v>207724767</v>
      </c>
      <c r="C17" s="18">
        <v>0</v>
      </c>
      <c r="D17" s="58">
        <v>275547000</v>
      </c>
      <c r="E17" s="59">
        <v>275547000</v>
      </c>
      <c r="F17" s="59">
        <v>14626696</v>
      </c>
      <c r="G17" s="59">
        <v>20488889</v>
      </c>
      <c r="H17" s="59">
        <v>23504777</v>
      </c>
      <c r="I17" s="59">
        <v>58620362</v>
      </c>
      <c r="J17" s="59">
        <v>25758985</v>
      </c>
      <c r="K17" s="59">
        <v>26820499</v>
      </c>
      <c r="L17" s="59">
        <v>28111153</v>
      </c>
      <c r="M17" s="59">
        <v>80690637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139310999</v>
      </c>
      <c r="W17" s="59">
        <v>137773500</v>
      </c>
      <c r="X17" s="59">
        <v>1537499</v>
      </c>
      <c r="Y17" s="60">
        <v>1.12</v>
      </c>
      <c r="Z17" s="61">
        <v>275547000</v>
      </c>
    </row>
    <row r="18" spans="1:26" ht="13.5">
      <c r="A18" s="69" t="s">
        <v>42</v>
      </c>
      <c r="B18" s="70">
        <f>SUM(B11:B17)</f>
        <v>2092074868</v>
      </c>
      <c r="C18" s="70">
        <f>SUM(C11:C17)</f>
        <v>0</v>
      </c>
      <c r="D18" s="71">
        <f aca="true" t="shared" si="1" ref="D18:Z18">SUM(D11:D17)</f>
        <v>1989414103</v>
      </c>
      <c r="E18" s="72">
        <f t="shared" si="1"/>
        <v>1989414103</v>
      </c>
      <c r="F18" s="72">
        <f t="shared" si="1"/>
        <v>183400264</v>
      </c>
      <c r="G18" s="72">
        <f t="shared" si="1"/>
        <v>189684545</v>
      </c>
      <c r="H18" s="72">
        <f t="shared" si="1"/>
        <v>193282953</v>
      </c>
      <c r="I18" s="72">
        <f t="shared" si="1"/>
        <v>566367762</v>
      </c>
      <c r="J18" s="72">
        <f t="shared" si="1"/>
        <v>161187243</v>
      </c>
      <c r="K18" s="72">
        <f t="shared" si="1"/>
        <v>178227823</v>
      </c>
      <c r="L18" s="72">
        <f t="shared" si="1"/>
        <v>139991580</v>
      </c>
      <c r="M18" s="72">
        <f t="shared" si="1"/>
        <v>479406646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1045774408</v>
      </c>
      <c r="W18" s="72">
        <f t="shared" si="1"/>
        <v>994707053</v>
      </c>
      <c r="X18" s="72">
        <f t="shared" si="1"/>
        <v>51067355</v>
      </c>
      <c r="Y18" s="66">
        <f>+IF(W18&lt;&gt;0,(X18/W18)*100,0)</f>
        <v>5.133909008283668</v>
      </c>
      <c r="Z18" s="73">
        <f t="shared" si="1"/>
        <v>1989414103</v>
      </c>
    </row>
    <row r="19" spans="1:26" ht="13.5">
      <c r="A19" s="69" t="s">
        <v>43</v>
      </c>
      <c r="B19" s="74">
        <f>+B10-B18</f>
        <v>-103079493</v>
      </c>
      <c r="C19" s="74">
        <f>+C10-C18</f>
        <v>0</v>
      </c>
      <c r="D19" s="75">
        <f aca="true" t="shared" si="2" ref="D19:Z19">+D10-D18</f>
        <v>8342197</v>
      </c>
      <c r="E19" s="76">
        <f t="shared" si="2"/>
        <v>8342197</v>
      </c>
      <c r="F19" s="76">
        <f t="shared" si="2"/>
        <v>23451044</v>
      </c>
      <c r="G19" s="76">
        <f t="shared" si="2"/>
        <v>31875735</v>
      </c>
      <c r="H19" s="76">
        <f t="shared" si="2"/>
        <v>-26179019</v>
      </c>
      <c r="I19" s="76">
        <f t="shared" si="2"/>
        <v>29147760</v>
      </c>
      <c r="J19" s="76">
        <f t="shared" si="2"/>
        <v>39427595</v>
      </c>
      <c r="K19" s="76">
        <f t="shared" si="2"/>
        <v>8242109</v>
      </c>
      <c r="L19" s="76">
        <f t="shared" si="2"/>
        <v>27412022</v>
      </c>
      <c r="M19" s="76">
        <f t="shared" si="2"/>
        <v>75081726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104229486</v>
      </c>
      <c r="W19" s="76">
        <f>IF(E10=E18,0,W10-W18)</f>
        <v>4171097</v>
      </c>
      <c r="X19" s="76">
        <f t="shared" si="2"/>
        <v>100058389</v>
      </c>
      <c r="Y19" s="77">
        <f>+IF(W19&lt;&gt;0,(X19/W19)*100,0)</f>
        <v>2398.8506860425446</v>
      </c>
      <c r="Z19" s="78">
        <f t="shared" si="2"/>
        <v>8342197</v>
      </c>
    </row>
    <row r="20" spans="1:26" ht="13.5">
      <c r="A20" s="57" t="s">
        <v>44</v>
      </c>
      <c r="B20" s="18">
        <v>51659495</v>
      </c>
      <c r="C20" s="18">
        <v>0</v>
      </c>
      <c r="D20" s="58">
        <v>93697400</v>
      </c>
      <c r="E20" s="59">
        <v>93697400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46848700</v>
      </c>
      <c r="X20" s="59">
        <v>-46848700</v>
      </c>
      <c r="Y20" s="60">
        <v>-100</v>
      </c>
      <c r="Z20" s="61">
        <v>93697400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-51419998</v>
      </c>
      <c r="C22" s="85">
        <f>SUM(C19:C21)</f>
        <v>0</v>
      </c>
      <c r="D22" s="86">
        <f aca="true" t="shared" si="3" ref="D22:Z22">SUM(D19:D21)</f>
        <v>102039597</v>
      </c>
      <c r="E22" s="87">
        <f t="shared" si="3"/>
        <v>102039597</v>
      </c>
      <c r="F22" s="87">
        <f t="shared" si="3"/>
        <v>23451044</v>
      </c>
      <c r="G22" s="87">
        <f t="shared" si="3"/>
        <v>31875735</v>
      </c>
      <c r="H22" s="87">
        <f t="shared" si="3"/>
        <v>-26179019</v>
      </c>
      <c r="I22" s="87">
        <f t="shared" si="3"/>
        <v>29147760</v>
      </c>
      <c r="J22" s="87">
        <f t="shared" si="3"/>
        <v>39427595</v>
      </c>
      <c r="K22" s="87">
        <f t="shared" si="3"/>
        <v>8242109</v>
      </c>
      <c r="L22" s="87">
        <f t="shared" si="3"/>
        <v>27412022</v>
      </c>
      <c r="M22" s="87">
        <f t="shared" si="3"/>
        <v>75081726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104229486</v>
      </c>
      <c r="W22" s="87">
        <f t="shared" si="3"/>
        <v>51019797</v>
      </c>
      <c r="X22" s="87">
        <f t="shared" si="3"/>
        <v>53209689</v>
      </c>
      <c r="Y22" s="88">
        <f>+IF(W22&lt;&gt;0,(X22/W22)*100,0)</f>
        <v>104.29223973588135</v>
      </c>
      <c r="Z22" s="89">
        <f t="shared" si="3"/>
        <v>102039597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-51419998</v>
      </c>
      <c r="C24" s="74">
        <f>SUM(C22:C23)</f>
        <v>0</v>
      </c>
      <c r="D24" s="75">
        <f aca="true" t="shared" si="4" ref="D24:Z24">SUM(D22:D23)</f>
        <v>102039597</v>
      </c>
      <c r="E24" s="76">
        <f t="shared" si="4"/>
        <v>102039597</v>
      </c>
      <c r="F24" s="76">
        <f t="shared" si="4"/>
        <v>23451044</v>
      </c>
      <c r="G24" s="76">
        <f t="shared" si="4"/>
        <v>31875735</v>
      </c>
      <c r="H24" s="76">
        <f t="shared" si="4"/>
        <v>-26179019</v>
      </c>
      <c r="I24" s="76">
        <f t="shared" si="4"/>
        <v>29147760</v>
      </c>
      <c r="J24" s="76">
        <f t="shared" si="4"/>
        <v>39427595</v>
      </c>
      <c r="K24" s="76">
        <f t="shared" si="4"/>
        <v>8242109</v>
      </c>
      <c r="L24" s="76">
        <f t="shared" si="4"/>
        <v>27412022</v>
      </c>
      <c r="M24" s="76">
        <f t="shared" si="4"/>
        <v>75081726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104229486</v>
      </c>
      <c r="W24" s="76">
        <f t="shared" si="4"/>
        <v>51019797</v>
      </c>
      <c r="X24" s="76">
        <f t="shared" si="4"/>
        <v>53209689</v>
      </c>
      <c r="Y24" s="77">
        <f>+IF(W24&lt;&gt;0,(X24/W24)*100,0)</f>
        <v>104.29223973588135</v>
      </c>
      <c r="Z24" s="78">
        <f t="shared" si="4"/>
        <v>102039597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115036477</v>
      </c>
      <c r="C27" s="21">
        <v>0</v>
      </c>
      <c r="D27" s="98">
        <v>338713600</v>
      </c>
      <c r="E27" s="99">
        <v>338713600</v>
      </c>
      <c r="F27" s="99">
        <v>3064434</v>
      </c>
      <c r="G27" s="99">
        <v>5496003</v>
      </c>
      <c r="H27" s="99">
        <v>15020678</v>
      </c>
      <c r="I27" s="99">
        <v>23581115</v>
      </c>
      <c r="J27" s="99">
        <v>8791316</v>
      </c>
      <c r="K27" s="99">
        <v>8202884</v>
      </c>
      <c r="L27" s="99">
        <v>12858889</v>
      </c>
      <c r="M27" s="99">
        <v>29853089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53434204</v>
      </c>
      <c r="W27" s="99">
        <v>169356800</v>
      </c>
      <c r="X27" s="99">
        <v>-115922596</v>
      </c>
      <c r="Y27" s="100">
        <v>-68.45</v>
      </c>
      <c r="Z27" s="101">
        <v>338713600</v>
      </c>
    </row>
    <row r="28" spans="1:26" ht="13.5">
      <c r="A28" s="102" t="s">
        <v>44</v>
      </c>
      <c r="B28" s="18">
        <v>56026530</v>
      </c>
      <c r="C28" s="18">
        <v>0</v>
      </c>
      <c r="D28" s="58">
        <v>93697400</v>
      </c>
      <c r="E28" s="59">
        <v>93697400</v>
      </c>
      <c r="F28" s="59">
        <v>1021732</v>
      </c>
      <c r="G28" s="59">
        <v>4400893</v>
      </c>
      <c r="H28" s="59">
        <v>10339473</v>
      </c>
      <c r="I28" s="59">
        <v>15762098</v>
      </c>
      <c r="J28" s="59">
        <v>2679813</v>
      </c>
      <c r="K28" s="59">
        <v>1201012</v>
      </c>
      <c r="L28" s="59">
        <v>5404610</v>
      </c>
      <c r="M28" s="59">
        <v>9285435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25047533</v>
      </c>
      <c r="W28" s="59">
        <v>46848700</v>
      </c>
      <c r="X28" s="59">
        <v>-21801167</v>
      </c>
      <c r="Y28" s="60">
        <v>-46.54</v>
      </c>
      <c r="Z28" s="61">
        <v>93697400</v>
      </c>
    </row>
    <row r="29" spans="1:26" ht="13.5">
      <c r="A29" s="57" t="s">
        <v>99</v>
      </c>
      <c r="B29" s="18">
        <v>4530761</v>
      </c>
      <c r="C29" s="18">
        <v>0</v>
      </c>
      <c r="D29" s="58">
        <v>16237000</v>
      </c>
      <c r="E29" s="59">
        <v>16237000</v>
      </c>
      <c r="F29" s="59">
        <v>533112</v>
      </c>
      <c r="G29" s="59">
        <v>164010</v>
      </c>
      <c r="H29" s="59">
        <v>223953</v>
      </c>
      <c r="I29" s="59">
        <v>921075</v>
      </c>
      <c r="J29" s="59">
        <v>301750</v>
      </c>
      <c r="K29" s="59">
        <v>755135</v>
      </c>
      <c r="L29" s="59">
        <v>111511</v>
      </c>
      <c r="M29" s="59">
        <v>1168396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2089471</v>
      </c>
      <c r="W29" s="59">
        <v>8118500</v>
      </c>
      <c r="X29" s="59">
        <v>-6029029</v>
      </c>
      <c r="Y29" s="60">
        <v>-74.26</v>
      </c>
      <c r="Z29" s="61">
        <v>16237000</v>
      </c>
    </row>
    <row r="30" spans="1:26" ht="13.5">
      <c r="A30" s="57" t="s">
        <v>48</v>
      </c>
      <c r="B30" s="18">
        <v>33991827</v>
      </c>
      <c r="C30" s="18">
        <v>0</v>
      </c>
      <c r="D30" s="58">
        <v>136118700</v>
      </c>
      <c r="E30" s="59">
        <v>136118700</v>
      </c>
      <c r="F30" s="59">
        <v>556524</v>
      </c>
      <c r="G30" s="59">
        <v>533754</v>
      </c>
      <c r="H30" s="59">
        <v>1235522</v>
      </c>
      <c r="I30" s="59">
        <v>2325800</v>
      </c>
      <c r="J30" s="59">
        <v>1730565</v>
      </c>
      <c r="K30" s="59">
        <v>3567026</v>
      </c>
      <c r="L30" s="59">
        <v>4272903</v>
      </c>
      <c r="M30" s="59">
        <v>9570494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11896294</v>
      </c>
      <c r="W30" s="59">
        <v>68059350</v>
      </c>
      <c r="X30" s="59">
        <v>-56163056</v>
      </c>
      <c r="Y30" s="60">
        <v>-82.52</v>
      </c>
      <c r="Z30" s="61">
        <v>136118700</v>
      </c>
    </row>
    <row r="31" spans="1:26" ht="13.5">
      <c r="A31" s="57" t="s">
        <v>49</v>
      </c>
      <c r="B31" s="18">
        <v>20487359</v>
      </c>
      <c r="C31" s="18">
        <v>0</v>
      </c>
      <c r="D31" s="58">
        <v>92660500</v>
      </c>
      <c r="E31" s="59">
        <v>92660500</v>
      </c>
      <c r="F31" s="59">
        <v>953066</v>
      </c>
      <c r="G31" s="59">
        <v>397346</v>
      </c>
      <c r="H31" s="59">
        <v>3221730</v>
      </c>
      <c r="I31" s="59">
        <v>4572142</v>
      </c>
      <c r="J31" s="59">
        <v>4079188</v>
      </c>
      <c r="K31" s="59">
        <v>2679711</v>
      </c>
      <c r="L31" s="59">
        <v>3069865</v>
      </c>
      <c r="M31" s="59">
        <v>9828764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14400906</v>
      </c>
      <c r="W31" s="59">
        <v>46330250</v>
      </c>
      <c r="X31" s="59">
        <v>-31929344</v>
      </c>
      <c r="Y31" s="60">
        <v>-68.92</v>
      </c>
      <c r="Z31" s="61">
        <v>92660500</v>
      </c>
    </row>
    <row r="32" spans="1:26" ht="13.5">
      <c r="A32" s="69" t="s">
        <v>50</v>
      </c>
      <c r="B32" s="21">
        <f>SUM(B28:B31)</f>
        <v>115036477</v>
      </c>
      <c r="C32" s="21">
        <f>SUM(C28:C31)</f>
        <v>0</v>
      </c>
      <c r="D32" s="98">
        <f aca="true" t="shared" si="5" ref="D32:Z32">SUM(D28:D31)</f>
        <v>338713600</v>
      </c>
      <c r="E32" s="99">
        <f t="shared" si="5"/>
        <v>338713600</v>
      </c>
      <c r="F32" s="99">
        <f t="shared" si="5"/>
        <v>3064434</v>
      </c>
      <c r="G32" s="99">
        <f t="shared" si="5"/>
        <v>5496003</v>
      </c>
      <c r="H32" s="99">
        <f t="shared" si="5"/>
        <v>15020678</v>
      </c>
      <c r="I32" s="99">
        <f t="shared" si="5"/>
        <v>23581115</v>
      </c>
      <c r="J32" s="99">
        <f t="shared" si="5"/>
        <v>8791316</v>
      </c>
      <c r="K32" s="99">
        <f t="shared" si="5"/>
        <v>8202884</v>
      </c>
      <c r="L32" s="99">
        <f t="shared" si="5"/>
        <v>12858889</v>
      </c>
      <c r="M32" s="99">
        <f t="shared" si="5"/>
        <v>29853089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53434204</v>
      </c>
      <c r="W32" s="99">
        <f t="shared" si="5"/>
        <v>169356800</v>
      </c>
      <c r="X32" s="99">
        <f t="shared" si="5"/>
        <v>-115922596</v>
      </c>
      <c r="Y32" s="100">
        <f>+IF(W32&lt;&gt;0,(X32/W32)*100,0)</f>
        <v>-68.44874017458997</v>
      </c>
      <c r="Z32" s="101">
        <f t="shared" si="5"/>
        <v>338713600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599972373</v>
      </c>
      <c r="C35" s="18">
        <v>0</v>
      </c>
      <c r="D35" s="58">
        <v>606201000</v>
      </c>
      <c r="E35" s="59">
        <v>606201000</v>
      </c>
      <c r="F35" s="59">
        <v>542025195</v>
      </c>
      <c r="G35" s="59">
        <v>646679637</v>
      </c>
      <c r="H35" s="59">
        <v>665158004</v>
      </c>
      <c r="I35" s="59">
        <v>665158004</v>
      </c>
      <c r="J35" s="59">
        <v>722329770</v>
      </c>
      <c r="K35" s="59">
        <v>805760181</v>
      </c>
      <c r="L35" s="59">
        <v>673027429</v>
      </c>
      <c r="M35" s="59">
        <v>673027429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673027429</v>
      </c>
      <c r="W35" s="59">
        <v>303100500</v>
      </c>
      <c r="X35" s="59">
        <v>369926929</v>
      </c>
      <c r="Y35" s="60">
        <v>122.05</v>
      </c>
      <c r="Z35" s="61">
        <v>606201000</v>
      </c>
    </row>
    <row r="36" spans="1:26" ht="13.5">
      <c r="A36" s="57" t="s">
        <v>53</v>
      </c>
      <c r="B36" s="18">
        <v>4250365954</v>
      </c>
      <c r="C36" s="18">
        <v>0</v>
      </c>
      <c r="D36" s="58">
        <v>4511594000</v>
      </c>
      <c r="E36" s="59">
        <v>4511594000</v>
      </c>
      <c r="F36" s="59">
        <v>4173513461</v>
      </c>
      <c r="G36" s="59">
        <v>4210377549</v>
      </c>
      <c r="H36" s="59">
        <v>4200890493</v>
      </c>
      <c r="I36" s="59">
        <v>4200890493</v>
      </c>
      <c r="J36" s="59">
        <v>4185375728</v>
      </c>
      <c r="K36" s="59">
        <v>4169270840</v>
      </c>
      <c r="L36" s="59">
        <v>4157443252</v>
      </c>
      <c r="M36" s="59">
        <v>4157443252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4157443252</v>
      </c>
      <c r="W36" s="59">
        <v>2255797000</v>
      </c>
      <c r="X36" s="59">
        <v>1901646252</v>
      </c>
      <c r="Y36" s="60">
        <v>84.3</v>
      </c>
      <c r="Z36" s="61">
        <v>4511594000</v>
      </c>
    </row>
    <row r="37" spans="1:26" ht="13.5">
      <c r="A37" s="57" t="s">
        <v>54</v>
      </c>
      <c r="B37" s="18">
        <v>533398724</v>
      </c>
      <c r="C37" s="18">
        <v>0</v>
      </c>
      <c r="D37" s="58">
        <v>491318000</v>
      </c>
      <c r="E37" s="59">
        <v>491318000</v>
      </c>
      <c r="F37" s="59">
        <v>556791059</v>
      </c>
      <c r="G37" s="59">
        <v>530387198</v>
      </c>
      <c r="H37" s="59">
        <v>565884008</v>
      </c>
      <c r="I37" s="59">
        <v>565884008</v>
      </c>
      <c r="J37" s="59">
        <v>580316168</v>
      </c>
      <c r="K37" s="59">
        <v>651602325</v>
      </c>
      <c r="L37" s="59">
        <v>491832400</v>
      </c>
      <c r="M37" s="59">
        <v>491832400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491832400</v>
      </c>
      <c r="W37" s="59">
        <v>245659000</v>
      </c>
      <c r="X37" s="59">
        <v>246173400</v>
      </c>
      <c r="Y37" s="60">
        <v>100.21</v>
      </c>
      <c r="Z37" s="61">
        <v>491318000</v>
      </c>
    </row>
    <row r="38" spans="1:26" ht="13.5">
      <c r="A38" s="57" t="s">
        <v>55</v>
      </c>
      <c r="B38" s="18">
        <v>829668359</v>
      </c>
      <c r="C38" s="18">
        <v>0</v>
      </c>
      <c r="D38" s="58">
        <v>827798000</v>
      </c>
      <c r="E38" s="59">
        <v>827798000</v>
      </c>
      <c r="F38" s="59">
        <v>822545943</v>
      </c>
      <c r="G38" s="59">
        <v>809399171</v>
      </c>
      <c r="H38" s="59">
        <v>809399171</v>
      </c>
      <c r="I38" s="59">
        <v>809399171</v>
      </c>
      <c r="J38" s="59">
        <v>809399171</v>
      </c>
      <c r="K38" s="59">
        <v>809399171</v>
      </c>
      <c r="L38" s="59">
        <v>809399472</v>
      </c>
      <c r="M38" s="59">
        <v>809399472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809399472</v>
      </c>
      <c r="W38" s="59">
        <v>413899000</v>
      </c>
      <c r="X38" s="59">
        <v>395500472</v>
      </c>
      <c r="Y38" s="60">
        <v>95.55</v>
      </c>
      <c r="Z38" s="61">
        <v>827798000</v>
      </c>
    </row>
    <row r="39" spans="1:26" ht="13.5">
      <c r="A39" s="57" t="s">
        <v>56</v>
      </c>
      <c r="B39" s="18">
        <v>3487271244</v>
      </c>
      <c r="C39" s="18">
        <v>0</v>
      </c>
      <c r="D39" s="58">
        <v>3798679000</v>
      </c>
      <c r="E39" s="59">
        <v>3798679000</v>
      </c>
      <c r="F39" s="59">
        <v>3336201654</v>
      </c>
      <c r="G39" s="59">
        <v>3517270817</v>
      </c>
      <c r="H39" s="59">
        <v>3490765318</v>
      </c>
      <c r="I39" s="59">
        <v>3490765318</v>
      </c>
      <c r="J39" s="59">
        <v>3517990159</v>
      </c>
      <c r="K39" s="59">
        <v>3514029525</v>
      </c>
      <c r="L39" s="59">
        <v>3529238809</v>
      </c>
      <c r="M39" s="59">
        <v>3529238809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3529238809</v>
      </c>
      <c r="W39" s="59">
        <v>1899339500</v>
      </c>
      <c r="X39" s="59">
        <v>1629899309</v>
      </c>
      <c r="Y39" s="60">
        <v>85.81</v>
      </c>
      <c r="Z39" s="61">
        <v>3798679000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231990000</v>
      </c>
      <c r="E42" s="59">
        <v>231990000</v>
      </c>
      <c r="F42" s="59">
        <v>82104000</v>
      </c>
      <c r="G42" s="59">
        <v>-2921000</v>
      </c>
      <c r="H42" s="59">
        <v>48172000</v>
      </c>
      <c r="I42" s="59">
        <v>127355000</v>
      </c>
      <c r="J42" s="59">
        <v>52073000</v>
      </c>
      <c r="K42" s="59">
        <v>57165000</v>
      </c>
      <c r="L42" s="59">
        <v>2034000</v>
      </c>
      <c r="M42" s="59">
        <v>111272000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238627000</v>
      </c>
      <c r="W42" s="59">
        <v>214702000</v>
      </c>
      <c r="X42" s="59">
        <v>23925000</v>
      </c>
      <c r="Y42" s="60">
        <v>11.14</v>
      </c>
      <c r="Z42" s="61">
        <v>231990000</v>
      </c>
    </row>
    <row r="43" spans="1:26" ht="13.5">
      <c r="A43" s="57" t="s">
        <v>59</v>
      </c>
      <c r="B43" s="18">
        <v>0</v>
      </c>
      <c r="C43" s="18">
        <v>0</v>
      </c>
      <c r="D43" s="58">
        <v>-227742000</v>
      </c>
      <c r="E43" s="59">
        <v>-227742000</v>
      </c>
      <c r="F43" s="59">
        <v>-2514000</v>
      </c>
      <c r="G43" s="59">
        <v>-6547000</v>
      </c>
      <c r="H43" s="59">
        <v>-7416000</v>
      </c>
      <c r="I43" s="59">
        <v>-16477000</v>
      </c>
      <c r="J43" s="59">
        <v>-8737000</v>
      </c>
      <c r="K43" s="59">
        <v>-8248000</v>
      </c>
      <c r="L43" s="59">
        <v>-12859000</v>
      </c>
      <c r="M43" s="59">
        <v>-29844000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-46321000</v>
      </c>
      <c r="W43" s="59">
        <v>-113022000</v>
      </c>
      <c r="X43" s="59">
        <v>66701000</v>
      </c>
      <c r="Y43" s="60">
        <v>-59.02</v>
      </c>
      <c r="Z43" s="61">
        <v>-227742000</v>
      </c>
    </row>
    <row r="44" spans="1:26" ht="13.5">
      <c r="A44" s="57" t="s">
        <v>60</v>
      </c>
      <c r="B44" s="18">
        <v>0</v>
      </c>
      <c r="C44" s="18">
        <v>0</v>
      </c>
      <c r="D44" s="58">
        <v>-9091000</v>
      </c>
      <c r="E44" s="59">
        <v>-9091000</v>
      </c>
      <c r="F44" s="59">
        <v>-16141000</v>
      </c>
      <c r="G44" s="59">
        <v>204000</v>
      </c>
      <c r="H44" s="59">
        <v>-6393000</v>
      </c>
      <c r="I44" s="59">
        <v>-22330000</v>
      </c>
      <c r="J44" s="59">
        <v>660000</v>
      </c>
      <c r="K44" s="59">
        <v>213000</v>
      </c>
      <c r="L44" s="59">
        <v>-43102000</v>
      </c>
      <c r="M44" s="59">
        <v>-42229000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-64559000</v>
      </c>
      <c r="W44" s="59">
        <v>-50650000</v>
      </c>
      <c r="X44" s="59">
        <v>-13909000</v>
      </c>
      <c r="Y44" s="60">
        <v>27.46</v>
      </c>
      <c r="Z44" s="61">
        <v>-9091000</v>
      </c>
    </row>
    <row r="45" spans="1:26" ht="13.5">
      <c r="A45" s="69" t="s">
        <v>61</v>
      </c>
      <c r="B45" s="21">
        <v>0</v>
      </c>
      <c r="C45" s="21">
        <v>0</v>
      </c>
      <c r="D45" s="98">
        <v>309204000</v>
      </c>
      <c r="E45" s="99">
        <v>309204000</v>
      </c>
      <c r="F45" s="99">
        <v>343845000</v>
      </c>
      <c r="G45" s="99">
        <v>334581000</v>
      </c>
      <c r="H45" s="99">
        <v>368944000</v>
      </c>
      <c r="I45" s="99">
        <v>368944000</v>
      </c>
      <c r="J45" s="99">
        <v>412940000</v>
      </c>
      <c r="K45" s="99">
        <v>462070000</v>
      </c>
      <c r="L45" s="99">
        <v>408143000</v>
      </c>
      <c r="M45" s="99">
        <v>408143000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408143000</v>
      </c>
      <c r="W45" s="99">
        <v>365077000</v>
      </c>
      <c r="X45" s="99">
        <v>43066000</v>
      </c>
      <c r="Y45" s="100">
        <v>11.8</v>
      </c>
      <c r="Z45" s="101">
        <v>309204000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173393878</v>
      </c>
      <c r="C49" s="51">
        <v>0</v>
      </c>
      <c r="D49" s="128">
        <v>9370204</v>
      </c>
      <c r="E49" s="53">
        <v>4689167</v>
      </c>
      <c r="F49" s="53">
        <v>0</v>
      </c>
      <c r="G49" s="53">
        <v>0</v>
      </c>
      <c r="H49" s="53">
        <v>0</v>
      </c>
      <c r="I49" s="53">
        <v>3976868</v>
      </c>
      <c r="J49" s="53">
        <v>0</v>
      </c>
      <c r="K49" s="53">
        <v>0</v>
      </c>
      <c r="L49" s="53">
        <v>0</v>
      </c>
      <c r="M49" s="53">
        <v>6259036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4020955</v>
      </c>
      <c r="W49" s="53">
        <v>18297573</v>
      </c>
      <c r="X49" s="53">
        <v>42946133</v>
      </c>
      <c r="Y49" s="53">
        <v>262953814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128198577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128198577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98.0000037021757</v>
      </c>
      <c r="E58" s="7">
        <f t="shared" si="6"/>
        <v>98.0000037021757</v>
      </c>
      <c r="F58" s="7">
        <f t="shared" si="6"/>
        <v>90.49251310016275</v>
      </c>
      <c r="G58" s="7">
        <f t="shared" si="6"/>
        <v>86.50812750053981</v>
      </c>
      <c r="H58" s="7">
        <f t="shared" si="6"/>
        <v>121.32320228658841</v>
      </c>
      <c r="I58" s="7">
        <f t="shared" si="6"/>
        <v>97.4588988415715</v>
      </c>
      <c r="J58" s="7">
        <f t="shared" si="6"/>
        <v>87.11298235567025</v>
      </c>
      <c r="K58" s="7">
        <f t="shared" si="6"/>
        <v>89.7949020637417</v>
      </c>
      <c r="L58" s="7">
        <f t="shared" si="6"/>
        <v>111.42579129132683</v>
      </c>
      <c r="M58" s="7">
        <f t="shared" si="6"/>
        <v>95.40949162367424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96.48606501922364</v>
      </c>
      <c r="W58" s="7">
        <f t="shared" si="6"/>
        <v>106.66430961480482</v>
      </c>
      <c r="X58" s="7">
        <f t="shared" si="6"/>
        <v>0</v>
      </c>
      <c r="Y58" s="7">
        <f t="shared" si="6"/>
        <v>0</v>
      </c>
      <c r="Z58" s="8">
        <f t="shared" si="6"/>
        <v>98.0000037021757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98</v>
      </c>
      <c r="E59" s="10">
        <f t="shared" si="7"/>
        <v>98</v>
      </c>
      <c r="F59" s="10">
        <f t="shared" si="7"/>
        <v>82.77324175978593</v>
      </c>
      <c r="G59" s="10">
        <f t="shared" si="7"/>
        <v>99.95750874254402</v>
      </c>
      <c r="H59" s="10">
        <f t="shared" si="7"/>
        <v>94.19282589954105</v>
      </c>
      <c r="I59" s="10">
        <f t="shared" si="7"/>
        <v>91.74006949399833</v>
      </c>
      <c r="J59" s="10">
        <f t="shared" si="7"/>
        <v>92.07054453815455</v>
      </c>
      <c r="K59" s="10">
        <f t="shared" si="7"/>
        <v>92.23389479295967</v>
      </c>
      <c r="L59" s="10">
        <f t="shared" si="7"/>
        <v>95.76695564323404</v>
      </c>
      <c r="M59" s="10">
        <f t="shared" si="7"/>
        <v>93.33240809335068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92.51852647011401</v>
      </c>
      <c r="W59" s="10">
        <f t="shared" si="7"/>
        <v>99.89672727272728</v>
      </c>
      <c r="X59" s="10">
        <f t="shared" si="7"/>
        <v>0</v>
      </c>
      <c r="Y59" s="10">
        <f t="shared" si="7"/>
        <v>0</v>
      </c>
      <c r="Z59" s="11">
        <f t="shared" si="7"/>
        <v>98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98.00000853926153</v>
      </c>
      <c r="E60" s="13">
        <f t="shared" si="7"/>
        <v>98.00000853926153</v>
      </c>
      <c r="F60" s="13">
        <f t="shared" si="7"/>
        <v>91.73244505290312</v>
      </c>
      <c r="G60" s="13">
        <f t="shared" si="7"/>
        <v>84.86393518601291</v>
      </c>
      <c r="H60" s="13">
        <f t="shared" si="7"/>
        <v>126.41285267458639</v>
      </c>
      <c r="I60" s="13">
        <f t="shared" si="7"/>
        <v>98.33295458298778</v>
      </c>
      <c r="J60" s="13">
        <f t="shared" si="7"/>
        <v>86.35793834631235</v>
      </c>
      <c r="K60" s="13">
        <f t="shared" si="7"/>
        <v>89.38444343950891</v>
      </c>
      <c r="L60" s="13">
        <f t="shared" si="7"/>
        <v>114.21760711440783</v>
      </c>
      <c r="M60" s="13">
        <f t="shared" si="7"/>
        <v>95.74535707185959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97.11058196198171</v>
      </c>
      <c r="W60" s="13">
        <f t="shared" si="7"/>
        <v>107.95334422961469</v>
      </c>
      <c r="X60" s="13">
        <f t="shared" si="7"/>
        <v>0</v>
      </c>
      <c r="Y60" s="13">
        <f t="shared" si="7"/>
        <v>0</v>
      </c>
      <c r="Z60" s="14">
        <f t="shared" si="7"/>
        <v>98.00000853926153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97.77460875560273</v>
      </c>
      <c r="E61" s="13">
        <f t="shared" si="7"/>
        <v>97.77460875560273</v>
      </c>
      <c r="F61" s="13">
        <f t="shared" si="7"/>
        <v>91.53540709682676</v>
      </c>
      <c r="G61" s="13">
        <f t="shared" si="7"/>
        <v>82.88678523046217</v>
      </c>
      <c r="H61" s="13">
        <f t="shared" si="7"/>
        <v>137.49266820961782</v>
      </c>
      <c r="I61" s="13">
        <f t="shared" si="7"/>
        <v>99.31619185794722</v>
      </c>
      <c r="J61" s="13">
        <f t="shared" si="7"/>
        <v>85.10456638774187</v>
      </c>
      <c r="K61" s="13">
        <f t="shared" si="7"/>
        <v>88.27623695993178</v>
      </c>
      <c r="L61" s="13">
        <f t="shared" si="7"/>
        <v>115.96715795989512</v>
      </c>
      <c r="M61" s="13">
        <f t="shared" si="7"/>
        <v>95.43575408288932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97.50839948251613</v>
      </c>
      <c r="W61" s="13">
        <f t="shared" si="7"/>
        <v>110.33697702903704</v>
      </c>
      <c r="X61" s="13">
        <f t="shared" si="7"/>
        <v>0</v>
      </c>
      <c r="Y61" s="13">
        <f t="shared" si="7"/>
        <v>0</v>
      </c>
      <c r="Z61" s="14">
        <f t="shared" si="7"/>
        <v>97.77460875560273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97.53921020655412</v>
      </c>
      <c r="E62" s="13">
        <f t="shared" si="7"/>
        <v>97.53921020655412</v>
      </c>
      <c r="F62" s="13">
        <f t="shared" si="7"/>
        <v>90.87888803538291</v>
      </c>
      <c r="G62" s="13">
        <f t="shared" si="7"/>
        <v>98.0695763813006</v>
      </c>
      <c r="H62" s="13">
        <f t="shared" si="7"/>
        <v>88.90289033780871</v>
      </c>
      <c r="I62" s="13">
        <f t="shared" si="7"/>
        <v>92.43588489685878</v>
      </c>
      <c r="J62" s="13">
        <f t="shared" si="7"/>
        <v>97.3708485258778</v>
      </c>
      <c r="K62" s="13">
        <f t="shared" si="7"/>
        <v>89.31305162818634</v>
      </c>
      <c r="L62" s="13">
        <f t="shared" si="7"/>
        <v>113.50298937427674</v>
      </c>
      <c r="M62" s="13">
        <f t="shared" si="7"/>
        <v>98.67212327092422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95.53956385043767</v>
      </c>
      <c r="W62" s="13">
        <f t="shared" si="7"/>
        <v>99.46952212849698</v>
      </c>
      <c r="X62" s="13">
        <f t="shared" si="7"/>
        <v>0</v>
      </c>
      <c r="Y62" s="13">
        <f t="shared" si="7"/>
        <v>0</v>
      </c>
      <c r="Z62" s="14">
        <f t="shared" si="7"/>
        <v>97.53921020655412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97.99843754209208</v>
      </c>
      <c r="E63" s="13">
        <f t="shared" si="7"/>
        <v>97.99843754209208</v>
      </c>
      <c r="F63" s="13">
        <f t="shared" si="7"/>
        <v>100.9090653876187</v>
      </c>
      <c r="G63" s="13">
        <f t="shared" si="7"/>
        <v>95.76942797179508</v>
      </c>
      <c r="H63" s="13">
        <f t="shared" si="7"/>
        <v>98.46356640684067</v>
      </c>
      <c r="I63" s="13">
        <f t="shared" si="7"/>
        <v>98.34041369583434</v>
      </c>
      <c r="J63" s="13">
        <f t="shared" si="7"/>
        <v>99.96015597518667</v>
      </c>
      <c r="K63" s="13">
        <f t="shared" si="7"/>
        <v>98.12341172816922</v>
      </c>
      <c r="L63" s="13">
        <f t="shared" si="7"/>
        <v>100.05003298352734</v>
      </c>
      <c r="M63" s="13">
        <f t="shared" si="7"/>
        <v>99.37046484644338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98.86141640549236</v>
      </c>
      <c r="W63" s="13">
        <f t="shared" si="7"/>
        <v>95.6870773955443</v>
      </c>
      <c r="X63" s="13">
        <f t="shared" si="7"/>
        <v>0</v>
      </c>
      <c r="Y63" s="13">
        <f t="shared" si="7"/>
        <v>0</v>
      </c>
      <c r="Z63" s="14">
        <f t="shared" si="7"/>
        <v>97.99843754209208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97.53838101884159</v>
      </c>
      <c r="E64" s="13">
        <f t="shared" si="7"/>
        <v>97.53838101884159</v>
      </c>
      <c r="F64" s="13">
        <f t="shared" si="7"/>
        <v>95.30896570702213</v>
      </c>
      <c r="G64" s="13">
        <f t="shared" si="7"/>
        <v>92.21561337986256</v>
      </c>
      <c r="H64" s="13">
        <f t="shared" si="7"/>
        <v>97.24818533747803</v>
      </c>
      <c r="I64" s="13">
        <f t="shared" si="7"/>
        <v>94.92742343477461</v>
      </c>
      <c r="J64" s="13">
        <f t="shared" si="7"/>
        <v>94.08306277429894</v>
      </c>
      <c r="K64" s="13">
        <f t="shared" si="7"/>
        <v>94.72060011526342</v>
      </c>
      <c r="L64" s="13">
        <f t="shared" si="7"/>
        <v>97.17689903422053</v>
      </c>
      <c r="M64" s="13">
        <f t="shared" si="7"/>
        <v>95.32880663025253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95.12790724531669</v>
      </c>
      <c r="W64" s="13">
        <f t="shared" si="7"/>
        <v>95.86182833217028</v>
      </c>
      <c r="X64" s="13">
        <f t="shared" si="7"/>
        <v>0</v>
      </c>
      <c r="Y64" s="13">
        <f t="shared" si="7"/>
        <v>0</v>
      </c>
      <c r="Z64" s="14">
        <f t="shared" si="7"/>
        <v>97.53838101884159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139.19034333542106</v>
      </c>
      <c r="E65" s="13">
        <f t="shared" si="7"/>
        <v>139.19034333542106</v>
      </c>
      <c r="F65" s="13">
        <f t="shared" si="7"/>
        <v>51.24929532218931</v>
      </c>
      <c r="G65" s="13">
        <f t="shared" si="7"/>
        <v>95.30307006035162</v>
      </c>
      <c r="H65" s="13">
        <f t="shared" si="7"/>
        <v>71.53059475518482</v>
      </c>
      <c r="I65" s="13">
        <f t="shared" si="7"/>
        <v>69.2528500568896</v>
      </c>
      <c r="J65" s="13">
        <f t="shared" si="7"/>
        <v>15.848021754622296</v>
      </c>
      <c r="K65" s="13">
        <f t="shared" si="7"/>
        <v>441.20102072452363</v>
      </c>
      <c r="L65" s="13">
        <f t="shared" si="7"/>
        <v>120.64330030804629</v>
      </c>
      <c r="M65" s="13">
        <f t="shared" si="7"/>
        <v>63.25615196542736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65.91114075248998</v>
      </c>
      <c r="W65" s="13">
        <f t="shared" si="7"/>
        <v>141.98029949325286</v>
      </c>
      <c r="X65" s="13">
        <f t="shared" si="7"/>
        <v>0</v>
      </c>
      <c r="Y65" s="13">
        <f t="shared" si="7"/>
        <v>0</v>
      </c>
      <c r="Z65" s="14">
        <f t="shared" si="7"/>
        <v>139.19034333542106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97.99624295554165</v>
      </c>
      <c r="E66" s="16">
        <f t="shared" si="7"/>
        <v>97.99624295554165</v>
      </c>
      <c r="F66" s="16">
        <f t="shared" si="7"/>
        <v>98.5518355279367</v>
      </c>
      <c r="G66" s="16">
        <f t="shared" si="7"/>
        <v>97.20334445405494</v>
      </c>
      <c r="H66" s="16">
        <f t="shared" si="7"/>
        <v>100.30421939067942</v>
      </c>
      <c r="I66" s="16">
        <f t="shared" si="7"/>
        <v>98.53717369275053</v>
      </c>
      <c r="J66" s="16">
        <f t="shared" si="7"/>
        <v>98.43969212404951</v>
      </c>
      <c r="K66" s="16">
        <f t="shared" si="7"/>
        <v>99.47648392780368</v>
      </c>
      <c r="L66" s="16">
        <f t="shared" si="7"/>
        <v>99.95716121662144</v>
      </c>
      <c r="M66" s="16">
        <f t="shared" si="7"/>
        <v>99.29312749710395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98.94689185745383</v>
      </c>
      <c r="W66" s="16">
        <f t="shared" si="7"/>
        <v>99.93738259236068</v>
      </c>
      <c r="X66" s="16">
        <f t="shared" si="7"/>
        <v>0</v>
      </c>
      <c r="Y66" s="16">
        <f t="shared" si="7"/>
        <v>0</v>
      </c>
      <c r="Z66" s="17">
        <f t="shared" si="7"/>
        <v>97.99624295554165</v>
      </c>
    </row>
    <row r="67" spans="1:26" ht="13.5" hidden="1">
      <c r="A67" s="40" t="s">
        <v>108</v>
      </c>
      <c r="B67" s="23">
        <v>1609594831</v>
      </c>
      <c r="C67" s="23"/>
      <c r="D67" s="24">
        <v>1728713200</v>
      </c>
      <c r="E67" s="25">
        <v>1728713200</v>
      </c>
      <c r="F67" s="25">
        <v>189138299</v>
      </c>
      <c r="G67" s="25">
        <v>200448218</v>
      </c>
      <c r="H67" s="25">
        <v>147193609</v>
      </c>
      <c r="I67" s="25">
        <v>536780126</v>
      </c>
      <c r="J67" s="25">
        <v>174394213</v>
      </c>
      <c r="K67" s="25">
        <v>163136210</v>
      </c>
      <c r="L67" s="25">
        <v>147525091</v>
      </c>
      <c r="M67" s="25">
        <v>485055514</v>
      </c>
      <c r="N67" s="25"/>
      <c r="O67" s="25"/>
      <c r="P67" s="25"/>
      <c r="Q67" s="25"/>
      <c r="R67" s="25"/>
      <c r="S67" s="25"/>
      <c r="T67" s="25"/>
      <c r="U67" s="25"/>
      <c r="V67" s="25">
        <v>1021835640</v>
      </c>
      <c r="W67" s="25">
        <v>864356600</v>
      </c>
      <c r="X67" s="25"/>
      <c r="Y67" s="24"/>
      <c r="Z67" s="26">
        <v>1728713200</v>
      </c>
    </row>
    <row r="68" spans="1:26" ht="13.5" hidden="1">
      <c r="A68" s="36" t="s">
        <v>31</v>
      </c>
      <c r="B68" s="18">
        <v>238006738</v>
      </c>
      <c r="C68" s="18"/>
      <c r="D68" s="19">
        <v>275000000</v>
      </c>
      <c r="E68" s="20">
        <v>275000000</v>
      </c>
      <c r="F68" s="20">
        <v>26259694</v>
      </c>
      <c r="G68" s="20">
        <v>21736236</v>
      </c>
      <c r="H68" s="20">
        <v>23177986</v>
      </c>
      <c r="I68" s="20">
        <v>71173916</v>
      </c>
      <c r="J68" s="20">
        <v>22777100</v>
      </c>
      <c r="K68" s="20">
        <v>23079368</v>
      </c>
      <c r="L68" s="20">
        <v>22219564</v>
      </c>
      <c r="M68" s="20">
        <v>68076032</v>
      </c>
      <c r="N68" s="20"/>
      <c r="O68" s="20"/>
      <c r="P68" s="20"/>
      <c r="Q68" s="20"/>
      <c r="R68" s="20"/>
      <c r="S68" s="20"/>
      <c r="T68" s="20"/>
      <c r="U68" s="20"/>
      <c r="V68" s="20">
        <v>139249948</v>
      </c>
      <c r="W68" s="20">
        <v>137500000</v>
      </c>
      <c r="X68" s="20"/>
      <c r="Y68" s="19"/>
      <c r="Z68" s="22">
        <v>275000000</v>
      </c>
    </row>
    <row r="69" spans="1:26" ht="13.5" hidden="1">
      <c r="A69" s="37" t="s">
        <v>32</v>
      </c>
      <c r="B69" s="18">
        <v>1369809756</v>
      </c>
      <c r="C69" s="18"/>
      <c r="D69" s="19">
        <v>1452116200</v>
      </c>
      <c r="E69" s="20">
        <v>1452116200</v>
      </c>
      <c r="F69" s="20">
        <v>162769018</v>
      </c>
      <c r="G69" s="20">
        <v>178590587</v>
      </c>
      <c r="H69" s="20">
        <v>123924899</v>
      </c>
      <c r="I69" s="20">
        <v>465284504</v>
      </c>
      <c r="J69" s="20">
        <v>151488100</v>
      </c>
      <c r="K69" s="20">
        <v>139938221</v>
      </c>
      <c r="L69" s="20">
        <v>125172470</v>
      </c>
      <c r="M69" s="20">
        <v>416598791</v>
      </c>
      <c r="N69" s="20"/>
      <c r="O69" s="20"/>
      <c r="P69" s="20"/>
      <c r="Q69" s="20"/>
      <c r="R69" s="20"/>
      <c r="S69" s="20"/>
      <c r="T69" s="20"/>
      <c r="U69" s="20"/>
      <c r="V69" s="20">
        <v>881883295</v>
      </c>
      <c r="W69" s="20">
        <v>726058100</v>
      </c>
      <c r="X69" s="20"/>
      <c r="Y69" s="19"/>
      <c r="Z69" s="22">
        <v>1452116200</v>
      </c>
    </row>
    <row r="70" spans="1:26" ht="13.5" hidden="1">
      <c r="A70" s="38" t="s">
        <v>102</v>
      </c>
      <c r="B70" s="18">
        <v>1091706337</v>
      </c>
      <c r="C70" s="18"/>
      <c r="D70" s="19">
        <v>1144131400</v>
      </c>
      <c r="E70" s="20">
        <v>1144131400</v>
      </c>
      <c r="F70" s="20">
        <v>138842448</v>
      </c>
      <c r="G70" s="20">
        <v>152440464</v>
      </c>
      <c r="H70" s="20">
        <v>93901007</v>
      </c>
      <c r="I70" s="20">
        <v>385183919</v>
      </c>
      <c r="J70" s="20">
        <v>123542137</v>
      </c>
      <c r="K70" s="20">
        <v>111407105</v>
      </c>
      <c r="L70" s="20">
        <v>101013944</v>
      </c>
      <c r="M70" s="20">
        <v>335963186</v>
      </c>
      <c r="N70" s="20"/>
      <c r="O70" s="20"/>
      <c r="P70" s="20"/>
      <c r="Q70" s="20"/>
      <c r="R70" s="20"/>
      <c r="S70" s="20"/>
      <c r="T70" s="20"/>
      <c r="U70" s="20"/>
      <c r="V70" s="20">
        <v>721147105</v>
      </c>
      <c r="W70" s="20">
        <v>572065700</v>
      </c>
      <c r="X70" s="20"/>
      <c r="Y70" s="19"/>
      <c r="Z70" s="22">
        <v>1144131400</v>
      </c>
    </row>
    <row r="71" spans="1:26" ht="13.5" hidden="1">
      <c r="A71" s="38" t="s">
        <v>103</v>
      </c>
      <c r="B71" s="18">
        <v>156321428</v>
      </c>
      <c r="C71" s="18"/>
      <c r="D71" s="19">
        <v>167641300</v>
      </c>
      <c r="E71" s="20">
        <v>167641300</v>
      </c>
      <c r="F71" s="20">
        <v>12479246</v>
      </c>
      <c r="G71" s="20">
        <v>14712004</v>
      </c>
      <c r="H71" s="20">
        <v>17960046</v>
      </c>
      <c r="I71" s="20">
        <v>45151296</v>
      </c>
      <c r="J71" s="20">
        <v>15155460</v>
      </c>
      <c r="K71" s="20">
        <v>17319977</v>
      </c>
      <c r="L71" s="20">
        <v>12259589</v>
      </c>
      <c r="M71" s="20">
        <v>44735026</v>
      </c>
      <c r="N71" s="20"/>
      <c r="O71" s="20"/>
      <c r="P71" s="20"/>
      <c r="Q71" s="20"/>
      <c r="R71" s="20"/>
      <c r="S71" s="20"/>
      <c r="T71" s="20"/>
      <c r="U71" s="20"/>
      <c r="V71" s="20">
        <v>89886322</v>
      </c>
      <c r="W71" s="20">
        <v>83820650</v>
      </c>
      <c r="X71" s="20"/>
      <c r="Y71" s="19"/>
      <c r="Z71" s="22">
        <v>167641300</v>
      </c>
    </row>
    <row r="72" spans="1:26" ht="13.5" hidden="1">
      <c r="A72" s="38" t="s">
        <v>104</v>
      </c>
      <c r="B72" s="18">
        <v>69262290</v>
      </c>
      <c r="C72" s="18"/>
      <c r="D72" s="19">
        <v>74242000</v>
      </c>
      <c r="E72" s="20">
        <v>74242000</v>
      </c>
      <c r="F72" s="20">
        <v>5770542</v>
      </c>
      <c r="G72" s="20">
        <v>6065610</v>
      </c>
      <c r="H72" s="20">
        <v>6269324</v>
      </c>
      <c r="I72" s="20">
        <v>18105476</v>
      </c>
      <c r="J72" s="20">
        <v>5998390</v>
      </c>
      <c r="K72" s="20">
        <v>6256407</v>
      </c>
      <c r="L72" s="20">
        <v>6275860</v>
      </c>
      <c r="M72" s="20">
        <v>18530657</v>
      </c>
      <c r="N72" s="20"/>
      <c r="O72" s="20"/>
      <c r="P72" s="20"/>
      <c r="Q72" s="20"/>
      <c r="R72" s="20"/>
      <c r="S72" s="20"/>
      <c r="T72" s="20"/>
      <c r="U72" s="20"/>
      <c r="V72" s="20">
        <v>36636133</v>
      </c>
      <c r="W72" s="20">
        <v>37121000</v>
      </c>
      <c r="X72" s="20"/>
      <c r="Y72" s="19"/>
      <c r="Z72" s="22">
        <v>74242000</v>
      </c>
    </row>
    <row r="73" spans="1:26" ht="13.5" hidden="1">
      <c r="A73" s="38" t="s">
        <v>105</v>
      </c>
      <c r="B73" s="18">
        <v>52519701</v>
      </c>
      <c r="C73" s="18"/>
      <c r="D73" s="19">
        <v>57320000</v>
      </c>
      <c r="E73" s="20">
        <v>57320000</v>
      </c>
      <c r="F73" s="20">
        <v>4876771</v>
      </c>
      <c r="G73" s="20">
        <v>4896134</v>
      </c>
      <c r="H73" s="20">
        <v>4919372</v>
      </c>
      <c r="I73" s="20">
        <v>14692277</v>
      </c>
      <c r="J73" s="20">
        <v>4924372</v>
      </c>
      <c r="K73" s="20">
        <v>4828939</v>
      </c>
      <c r="L73" s="20">
        <v>4908574</v>
      </c>
      <c r="M73" s="20">
        <v>14661885</v>
      </c>
      <c r="N73" s="20"/>
      <c r="O73" s="20"/>
      <c r="P73" s="20"/>
      <c r="Q73" s="20"/>
      <c r="R73" s="20"/>
      <c r="S73" s="20"/>
      <c r="T73" s="20"/>
      <c r="U73" s="20"/>
      <c r="V73" s="20">
        <v>29354162</v>
      </c>
      <c r="W73" s="20">
        <v>28660000</v>
      </c>
      <c r="X73" s="20"/>
      <c r="Y73" s="19"/>
      <c r="Z73" s="22">
        <v>57320000</v>
      </c>
    </row>
    <row r="74" spans="1:26" ht="13.5" hidden="1">
      <c r="A74" s="38" t="s">
        <v>106</v>
      </c>
      <c r="B74" s="18"/>
      <c r="C74" s="18"/>
      <c r="D74" s="19">
        <v>8781500</v>
      </c>
      <c r="E74" s="20">
        <v>8781500</v>
      </c>
      <c r="F74" s="20">
        <v>800011</v>
      </c>
      <c r="G74" s="20">
        <v>476375</v>
      </c>
      <c r="H74" s="20">
        <v>875150</v>
      </c>
      <c r="I74" s="20">
        <v>2151536</v>
      </c>
      <c r="J74" s="20">
        <v>1867741</v>
      </c>
      <c r="K74" s="20">
        <v>125793</v>
      </c>
      <c r="L74" s="20">
        <v>714503</v>
      </c>
      <c r="M74" s="20">
        <v>2708037</v>
      </c>
      <c r="N74" s="20"/>
      <c r="O74" s="20"/>
      <c r="P74" s="20"/>
      <c r="Q74" s="20"/>
      <c r="R74" s="20"/>
      <c r="S74" s="20"/>
      <c r="T74" s="20"/>
      <c r="U74" s="20"/>
      <c r="V74" s="20">
        <v>4859573</v>
      </c>
      <c r="W74" s="20">
        <v>4390750</v>
      </c>
      <c r="X74" s="20"/>
      <c r="Y74" s="19"/>
      <c r="Z74" s="22">
        <v>8781500</v>
      </c>
    </row>
    <row r="75" spans="1:26" ht="13.5" hidden="1">
      <c r="A75" s="39" t="s">
        <v>107</v>
      </c>
      <c r="B75" s="27">
        <v>1778337</v>
      </c>
      <c r="C75" s="27"/>
      <c r="D75" s="28">
        <v>1597000</v>
      </c>
      <c r="E75" s="29">
        <v>1597000</v>
      </c>
      <c r="F75" s="29">
        <v>109587</v>
      </c>
      <c r="G75" s="29">
        <v>121395</v>
      </c>
      <c r="H75" s="29">
        <v>90724</v>
      </c>
      <c r="I75" s="29">
        <v>321706</v>
      </c>
      <c r="J75" s="29">
        <v>129013</v>
      </c>
      <c r="K75" s="29">
        <v>118621</v>
      </c>
      <c r="L75" s="29">
        <v>133057</v>
      </c>
      <c r="M75" s="29">
        <v>380691</v>
      </c>
      <c r="N75" s="29"/>
      <c r="O75" s="29"/>
      <c r="P75" s="29"/>
      <c r="Q75" s="29"/>
      <c r="R75" s="29"/>
      <c r="S75" s="29"/>
      <c r="T75" s="29"/>
      <c r="U75" s="29"/>
      <c r="V75" s="29">
        <v>702397</v>
      </c>
      <c r="W75" s="29">
        <v>798500</v>
      </c>
      <c r="X75" s="29"/>
      <c r="Y75" s="28"/>
      <c r="Z75" s="30">
        <v>1597000</v>
      </c>
    </row>
    <row r="76" spans="1:26" ht="13.5" hidden="1">
      <c r="A76" s="41" t="s">
        <v>109</v>
      </c>
      <c r="B76" s="31"/>
      <c r="C76" s="31"/>
      <c r="D76" s="32">
        <v>1694139000</v>
      </c>
      <c r="E76" s="33">
        <v>1694139000</v>
      </c>
      <c r="F76" s="33">
        <v>171156000</v>
      </c>
      <c r="G76" s="33">
        <v>173404000</v>
      </c>
      <c r="H76" s="33">
        <v>178580000</v>
      </c>
      <c r="I76" s="33">
        <v>523140000</v>
      </c>
      <c r="J76" s="33">
        <v>151920000</v>
      </c>
      <c r="K76" s="33">
        <v>146488000</v>
      </c>
      <c r="L76" s="33">
        <v>164381000</v>
      </c>
      <c r="M76" s="33">
        <v>462789000</v>
      </c>
      <c r="N76" s="33"/>
      <c r="O76" s="33"/>
      <c r="P76" s="33"/>
      <c r="Q76" s="33"/>
      <c r="R76" s="33"/>
      <c r="S76" s="33"/>
      <c r="T76" s="33"/>
      <c r="U76" s="33"/>
      <c r="V76" s="33">
        <v>985929000</v>
      </c>
      <c r="W76" s="33">
        <v>921960000</v>
      </c>
      <c r="X76" s="33"/>
      <c r="Y76" s="32"/>
      <c r="Z76" s="34">
        <v>1694139000</v>
      </c>
    </row>
    <row r="77" spans="1:26" ht="13.5" hidden="1">
      <c r="A77" s="36" t="s">
        <v>31</v>
      </c>
      <c r="B77" s="18"/>
      <c r="C77" s="18"/>
      <c r="D77" s="19">
        <v>269500000</v>
      </c>
      <c r="E77" s="20">
        <v>269500000</v>
      </c>
      <c r="F77" s="20">
        <v>21736000</v>
      </c>
      <c r="G77" s="20">
        <v>21727000</v>
      </c>
      <c r="H77" s="20">
        <v>21832000</v>
      </c>
      <c r="I77" s="20">
        <v>65295000</v>
      </c>
      <c r="J77" s="20">
        <v>20971000</v>
      </c>
      <c r="K77" s="20">
        <v>21287000</v>
      </c>
      <c r="L77" s="20">
        <v>21279000</v>
      </c>
      <c r="M77" s="20">
        <v>63537000</v>
      </c>
      <c r="N77" s="20"/>
      <c r="O77" s="20"/>
      <c r="P77" s="20"/>
      <c r="Q77" s="20"/>
      <c r="R77" s="20"/>
      <c r="S77" s="20"/>
      <c r="T77" s="20"/>
      <c r="U77" s="20"/>
      <c r="V77" s="20">
        <v>128832000</v>
      </c>
      <c r="W77" s="20">
        <v>137358000</v>
      </c>
      <c r="X77" s="20"/>
      <c r="Y77" s="19"/>
      <c r="Z77" s="22">
        <v>269500000</v>
      </c>
    </row>
    <row r="78" spans="1:26" ht="13.5" hidden="1">
      <c r="A78" s="37" t="s">
        <v>32</v>
      </c>
      <c r="B78" s="18"/>
      <c r="C78" s="18"/>
      <c r="D78" s="19">
        <v>1423074000</v>
      </c>
      <c r="E78" s="20">
        <v>1423074000</v>
      </c>
      <c r="F78" s="20">
        <v>149312000</v>
      </c>
      <c r="G78" s="20">
        <v>151559000</v>
      </c>
      <c r="H78" s="20">
        <v>156657000</v>
      </c>
      <c r="I78" s="20">
        <v>457528000</v>
      </c>
      <c r="J78" s="20">
        <v>130822000</v>
      </c>
      <c r="K78" s="20">
        <v>125083000</v>
      </c>
      <c r="L78" s="20">
        <v>142969000</v>
      </c>
      <c r="M78" s="20">
        <v>398874000</v>
      </c>
      <c r="N78" s="20"/>
      <c r="O78" s="20"/>
      <c r="P78" s="20"/>
      <c r="Q78" s="20"/>
      <c r="R78" s="20"/>
      <c r="S78" s="20"/>
      <c r="T78" s="20"/>
      <c r="U78" s="20"/>
      <c r="V78" s="20">
        <v>856402000</v>
      </c>
      <c r="W78" s="20">
        <v>783804000</v>
      </c>
      <c r="X78" s="20"/>
      <c r="Y78" s="19"/>
      <c r="Z78" s="22">
        <v>1423074000</v>
      </c>
    </row>
    <row r="79" spans="1:26" ht="13.5" hidden="1">
      <c r="A79" s="38" t="s">
        <v>102</v>
      </c>
      <c r="B79" s="18"/>
      <c r="C79" s="18"/>
      <c r="D79" s="19">
        <v>1118670000</v>
      </c>
      <c r="E79" s="20">
        <v>1118670000</v>
      </c>
      <c r="F79" s="20">
        <v>127090000</v>
      </c>
      <c r="G79" s="20">
        <v>126353000</v>
      </c>
      <c r="H79" s="20">
        <v>129107000</v>
      </c>
      <c r="I79" s="20">
        <v>382550000</v>
      </c>
      <c r="J79" s="20">
        <v>105140000</v>
      </c>
      <c r="K79" s="20">
        <v>98346000</v>
      </c>
      <c r="L79" s="20">
        <v>117143000</v>
      </c>
      <c r="M79" s="20">
        <v>320629000</v>
      </c>
      <c r="N79" s="20"/>
      <c r="O79" s="20"/>
      <c r="P79" s="20"/>
      <c r="Q79" s="20"/>
      <c r="R79" s="20"/>
      <c r="S79" s="20"/>
      <c r="T79" s="20"/>
      <c r="U79" s="20"/>
      <c r="V79" s="20">
        <v>703179000</v>
      </c>
      <c r="W79" s="20">
        <v>631200000</v>
      </c>
      <c r="X79" s="20"/>
      <c r="Y79" s="19"/>
      <c r="Z79" s="22">
        <v>1118670000</v>
      </c>
    </row>
    <row r="80" spans="1:26" ht="13.5" hidden="1">
      <c r="A80" s="38" t="s">
        <v>103</v>
      </c>
      <c r="B80" s="18"/>
      <c r="C80" s="18"/>
      <c r="D80" s="19">
        <v>163516000</v>
      </c>
      <c r="E80" s="20">
        <v>163516000</v>
      </c>
      <c r="F80" s="20">
        <v>11341000</v>
      </c>
      <c r="G80" s="20">
        <v>14428000</v>
      </c>
      <c r="H80" s="20">
        <v>15967000</v>
      </c>
      <c r="I80" s="20">
        <v>41736000</v>
      </c>
      <c r="J80" s="20">
        <v>14757000</v>
      </c>
      <c r="K80" s="20">
        <v>15469000</v>
      </c>
      <c r="L80" s="20">
        <v>13915000</v>
      </c>
      <c r="M80" s="20">
        <v>44141000</v>
      </c>
      <c r="N80" s="20"/>
      <c r="O80" s="20"/>
      <c r="P80" s="20"/>
      <c r="Q80" s="20"/>
      <c r="R80" s="20"/>
      <c r="S80" s="20"/>
      <c r="T80" s="20"/>
      <c r="U80" s="20"/>
      <c r="V80" s="20">
        <v>85877000</v>
      </c>
      <c r="W80" s="20">
        <v>83376000</v>
      </c>
      <c r="X80" s="20"/>
      <c r="Y80" s="19"/>
      <c r="Z80" s="22">
        <v>163516000</v>
      </c>
    </row>
    <row r="81" spans="1:26" ht="13.5" hidden="1">
      <c r="A81" s="38" t="s">
        <v>104</v>
      </c>
      <c r="B81" s="18"/>
      <c r="C81" s="18"/>
      <c r="D81" s="19">
        <v>72756000</v>
      </c>
      <c r="E81" s="20">
        <v>72756000</v>
      </c>
      <c r="F81" s="20">
        <v>5823000</v>
      </c>
      <c r="G81" s="20">
        <v>5809000</v>
      </c>
      <c r="H81" s="20">
        <v>6173000</v>
      </c>
      <c r="I81" s="20">
        <v>17805000</v>
      </c>
      <c r="J81" s="20">
        <v>5996000</v>
      </c>
      <c r="K81" s="20">
        <v>6139000</v>
      </c>
      <c r="L81" s="20">
        <v>6279000</v>
      </c>
      <c r="M81" s="20">
        <v>18414000</v>
      </c>
      <c r="N81" s="20"/>
      <c r="O81" s="20"/>
      <c r="P81" s="20"/>
      <c r="Q81" s="20"/>
      <c r="R81" s="20"/>
      <c r="S81" s="20"/>
      <c r="T81" s="20"/>
      <c r="U81" s="20"/>
      <c r="V81" s="20">
        <v>36219000</v>
      </c>
      <c r="W81" s="20">
        <v>35520000</v>
      </c>
      <c r="X81" s="20"/>
      <c r="Y81" s="19"/>
      <c r="Z81" s="22">
        <v>72756000</v>
      </c>
    </row>
    <row r="82" spans="1:26" ht="13.5" hidden="1">
      <c r="A82" s="38" t="s">
        <v>105</v>
      </c>
      <c r="B82" s="18"/>
      <c r="C82" s="18"/>
      <c r="D82" s="19">
        <v>55909000</v>
      </c>
      <c r="E82" s="20">
        <v>55909000</v>
      </c>
      <c r="F82" s="20">
        <v>4648000</v>
      </c>
      <c r="G82" s="20">
        <v>4515000</v>
      </c>
      <c r="H82" s="20">
        <v>4784000</v>
      </c>
      <c r="I82" s="20">
        <v>13947000</v>
      </c>
      <c r="J82" s="20">
        <v>4633000</v>
      </c>
      <c r="K82" s="20">
        <v>4574000</v>
      </c>
      <c r="L82" s="20">
        <v>4770000</v>
      </c>
      <c r="M82" s="20">
        <v>13977000</v>
      </c>
      <c r="N82" s="20"/>
      <c r="O82" s="20"/>
      <c r="P82" s="20"/>
      <c r="Q82" s="20"/>
      <c r="R82" s="20"/>
      <c r="S82" s="20"/>
      <c r="T82" s="20"/>
      <c r="U82" s="20"/>
      <c r="V82" s="20">
        <v>27924000</v>
      </c>
      <c r="W82" s="20">
        <v>27474000</v>
      </c>
      <c r="X82" s="20"/>
      <c r="Y82" s="19"/>
      <c r="Z82" s="22">
        <v>55909000</v>
      </c>
    </row>
    <row r="83" spans="1:26" ht="13.5" hidden="1">
      <c r="A83" s="38" t="s">
        <v>106</v>
      </c>
      <c r="B83" s="18"/>
      <c r="C83" s="18"/>
      <c r="D83" s="19">
        <v>12223000</v>
      </c>
      <c r="E83" s="20">
        <v>12223000</v>
      </c>
      <c r="F83" s="20">
        <v>410000</v>
      </c>
      <c r="G83" s="20">
        <v>454000</v>
      </c>
      <c r="H83" s="20">
        <v>626000</v>
      </c>
      <c r="I83" s="20">
        <v>1490000</v>
      </c>
      <c r="J83" s="20">
        <v>296000</v>
      </c>
      <c r="K83" s="20">
        <v>555000</v>
      </c>
      <c r="L83" s="20">
        <v>862000</v>
      </c>
      <c r="M83" s="20">
        <v>1713000</v>
      </c>
      <c r="N83" s="20"/>
      <c r="O83" s="20"/>
      <c r="P83" s="20"/>
      <c r="Q83" s="20"/>
      <c r="R83" s="20"/>
      <c r="S83" s="20"/>
      <c r="T83" s="20"/>
      <c r="U83" s="20"/>
      <c r="V83" s="20">
        <v>3203000</v>
      </c>
      <c r="W83" s="20">
        <v>6234000</v>
      </c>
      <c r="X83" s="20"/>
      <c r="Y83" s="19"/>
      <c r="Z83" s="22">
        <v>12223000</v>
      </c>
    </row>
    <row r="84" spans="1:26" ht="13.5" hidden="1">
      <c r="A84" s="39" t="s">
        <v>107</v>
      </c>
      <c r="B84" s="27"/>
      <c r="C84" s="27"/>
      <c r="D84" s="28">
        <v>1565000</v>
      </c>
      <c r="E84" s="29">
        <v>1565000</v>
      </c>
      <c r="F84" s="29">
        <v>108000</v>
      </c>
      <c r="G84" s="29">
        <v>118000</v>
      </c>
      <c r="H84" s="29">
        <v>91000</v>
      </c>
      <c r="I84" s="29">
        <v>317000</v>
      </c>
      <c r="J84" s="29">
        <v>127000</v>
      </c>
      <c r="K84" s="29">
        <v>118000</v>
      </c>
      <c r="L84" s="29">
        <v>133000</v>
      </c>
      <c r="M84" s="29">
        <v>378000</v>
      </c>
      <c r="N84" s="29"/>
      <c r="O84" s="29"/>
      <c r="P84" s="29"/>
      <c r="Q84" s="29"/>
      <c r="R84" s="29"/>
      <c r="S84" s="29"/>
      <c r="T84" s="29"/>
      <c r="U84" s="29"/>
      <c r="V84" s="29">
        <v>695000</v>
      </c>
      <c r="W84" s="29">
        <v>798000</v>
      </c>
      <c r="X84" s="29"/>
      <c r="Y84" s="28"/>
      <c r="Z84" s="30">
        <v>1565000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254720916</v>
      </c>
      <c r="C5" s="18">
        <v>0</v>
      </c>
      <c r="D5" s="58">
        <v>279863000</v>
      </c>
      <c r="E5" s="59">
        <v>279863000</v>
      </c>
      <c r="F5" s="59">
        <v>22735281</v>
      </c>
      <c r="G5" s="59">
        <v>22775658</v>
      </c>
      <c r="H5" s="59">
        <v>22797702</v>
      </c>
      <c r="I5" s="59">
        <v>68308641</v>
      </c>
      <c r="J5" s="59">
        <v>22741365</v>
      </c>
      <c r="K5" s="59">
        <v>22880908</v>
      </c>
      <c r="L5" s="59">
        <v>22782013</v>
      </c>
      <c r="M5" s="59">
        <v>68404286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136712927</v>
      </c>
      <c r="W5" s="59">
        <v>139931500</v>
      </c>
      <c r="X5" s="59">
        <v>-3218573</v>
      </c>
      <c r="Y5" s="60">
        <v>-2.3</v>
      </c>
      <c r="Z5" s="61">
        <v>279863000</v>
      </c>
    </row>
    <row r="6" spans="1:26" ht="13.5">
      <c r="A6" s="57" t="s">
        <v>32</v>
      </c>
      <c r="B6" s="18">
        <v>867519756</v>
      </c>
      <c r="C6" s="18">
        <v>0</v>
      </c>
      <c r="D6" s="58">
        <v>1091701888</v>
      </c>
      <c r="E6" s="59">
        <v>1091701888</v>
      </c>
      <c r="F6" s="59">
        <v>65032422</v>
      </c>
      <c r="G6" s="59">
        <v>79966614</v>
      </c>
      <c r="H6" s="59">
        <v>112588732</v>
      </c>
      <c r="I6" s="59">
        <v>257587768</v>
      </c>
      <c r="J6" s="59">
        <v>48011367</v>
      </c>
      <c r="K6" s="59">
        <v>100683855</v>
      </c>
      <c r="L6" s="59">
        <v>67039284</v>
      </c>
      <c r="M6" s="59">
        <v>215734506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473322274</v>
      </c>
      <c r="W6" s="59">
        <v>545850944</v>
      </c>
      <c r="X6" s="59">
        <v>-72528670</v>
      </c>
      <c r="Y6" s="60">
        <v>-13.29</v>
      </c>
      <c r="Z6" s="61">
        <v>1091701888</v>
      </c>
    </row>
    <row r="7" spans="1:26" ht="13.5">
      <c r="A7" s="57" t="s">
        <v>33</v>
      </c>
      <c r="B7" s="18">
        <v>23016680</v>
      </c>
      <c r="C7" s="18">
        <v>0</v>
      </c>
      <c r="D7" s="58">
        <v>12500000</v>
      </c>
      <c r="E7" s="59">
        <v>12500000</v>
      </c>
      <c r="F7" s="59">
        <v>0</v>
      </c>
      <c r="G7" s="59">
        <v>-882552</v>
      </c>
      <c r="H7" s="59">
        <v>0</v>
      </c>
      <c r="I7" s="59">
        <v>-882552</v>
      </c>
      <c r="J7" s="59">
        <v>5272027</v>
      </c>
      <c r="K7" s="59">
        <v>2705920</v>
      </c>
      <c r="L7" s="59">
        <v>225492</v>
      </c>
      <c r="M7" s="59">
        <v>8203439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7320887</v>
      </c>
      <c r="W7" s="59">
        <v>6250000</v>
      </c>
      <c r="X7" s="59">
        <v>1070887</v>
      </c>
      <c r="Y7" s="60">
        <v>17.13</v>
      </c>
      <c r="Z7" s="61">
        <v>12500000</v>
      </c>
    </row>
    <row r="8" spans="1:26" ht="13.5">
      <c r="A8" s="57" t="s">
        <v>34</v>
      </c>
      <c r="B8" s="18">
        <v>501274579</v>
      </c>
      <c r="C8" s="18">
        <v>0</v>
      </c>
      <c r="D8" s="58">
        <v>486936000</v>
      </c>
      <c r="E8" s="59">
        <v>486936000</v>
      </c>
      <c r="F8" s="59">
        <v>168572000</v>
      </c>
      <c r="G8" s="59">
        <v>4736000</v>
      </c>
      <c r="H8" s="59">
        <v>0</v>
      </c>
      <c r="I8" s="59">
        <v>173308000</v>
      </c>
      <c r="J8" s="59">
        <v>0</v>
      </c>
      <c r="K8" s="59">
        <v>140047000</v>
      </c>
      <c r="L8" s="59">
        <v>0</v>
      </c>
      <c r="M8" s="59">
        <v>140047000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313355000</v>
      </c>
      <c r="W8" s="59">
        <v>243468000</v>
      </c>
      <c r="X8" s="59">
        <v>69887000</v>
      </c>
      <c r="Y8" s="60">
        <v>28.7</v>
      </c>
      <c r="Z8" s="61">
        <v>486936000</v>
      </c>
    </row>
    <row r="9" spans="1:26" ht="13.5">
      <c r="A9" s="57" t="s">
        <v>35</v>
      </c>
      <c r="B9" s="18">
        <v>126526434</v>
      </c>
      <c r="C9" s="18">
        <v>0</v>
      </c>
      <c r="D9" s="58">
        <v>98532112</v>
      </c>
      <c r="E9" s="59">
        <v>98532112</v>
      </c>
      <c r="F9" s="59">
        <v>7607353</v>
      </c>
      <c r="G9" s="59">
        <v>7617309</v>
      </c>
      <c r="H9" s="59">
        <v>7244351</v>
      </c>
      <c r="I9" s="59">
        <v>22469013</v>
      </c>
      <c r="J9" s="59">
        <v>8751172</v>
      </c>
      <c r="K9" s="59">
        <v>12869754</v>
      </c>
      <c r="L9" s="59">
        <v>14678910</v>
      </c>
      <c r="M9" s="59">
        <v>36299836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58768849</v>
      </c>
      <c r="W9" s="59">
        <v>49266056</v>
      </c>
      <c r="X9" s="59">
        <v>9502793</v>
      </c>
      <c r="Y9" s="60">
        <v>19.29</v>
      </c>
      <c r="Z9" s="61">
        <v>98532112</v>
      </c>
    </row>
    <row r="10" spans="1:26" ht="25.5">
      <c r="A10" s="62" t="s">
        <v>94</v>
      </c>
      <c r="B10" s="63">
        <f>SUM(B5:B9)</f>
        <v>1773058365</v>
      </c>
      <c r="C10" s="63">
        <f>SUM(C5:C9)</f>
        <v>0</v>
      </c>
      <c r="D10" s="64">
        <f aca="true" t="shared" si="0" ref="D10:Z10">SUM(D5:D9)</f>
        <v>1969533000</v>
      </c>
      <c r="E10" s="65">
        <f t="shared" si="0"/>
        <v>1969533000</v>
      </c>
      <c r="F10" s="65">
        <f t="shared" si="0"/>
        <v>263947056</v>
      </c>
      <c r="G10" s="65">
        <f t="shared" si="0"/>
        <v>114213029</v>
      </c>
      <c r="H10" s="65">
        <f t="shared" si="0"/>
        <v>142630785</v>
      </c>
      <c r="I10" s="65">
        <f t="shared" si="0"/>
        <v>520790870</v>
      </c>
      <c r="J10" s="65">
        <f t="shared" si="0"/>
        <v>84775931</v>
      </c>
      <c r="K10" s="65">
        <f t="shared" si="0"/>
        <v>279187437</v>
      </c>
      <c r="L10" s="65">
        <f t="shared" si="0"/>
        <v>104725699</v>
      </c>
      <c r="M10" s="65">
        <f t="shared" si="0"/>
        <v>468689067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989479937</v>
      </c>
      <c r="W10" s="65">
        <f t="shared" si="0"/>
        <v>984766500</v>
      </c>
      <c r="X10" s="65">
        <f t="shared" si="0"/>
        <v>4713437</v>
      </c>
      <c r="Y10" s="66">
        <f>+IF(W10&lt;&gt;0,(X10/W10)*100,0)</f>
        <v>0.47863498606014726</v>
      </c>
      <c r="Z10" s="67">
        <f t="shared" si="0"/>
        <v>1969533000</v>
      </c>
    </row>
    <row r="11" spans="1:26" ht="13.5">
      <c r="A11" s="57" t="s">
        <v>36</v>
      </c>
      <c r="B11" s="18">
        <v>412054662</v>
      </c>
      <c r="C11" s="18">
        <v>0</v>
      </c>
      <c r="D11" s="58">
        <v>447999998</v>
      </c>
      <c r="E11" s="59">
        <v>447999998</v>
      </c>
      <c r="F11" s="59">
        <v>35082507</v>
      </c>
      <c r="G11" s="59">
        <v>36496843</v>
      </c>
      <c r="H11" s="59">
        <v>35300282</v>
      </c>
      <c r="I11" s="59">
        <v>106879632</v>
      </c>
      <c r="J11" s="59">
        <v>34620909</v>
      </c>
      <c r="K11" s="59">
        <v>35280784</v>
      </c>
      <c r="L11" s="59">
        <v>37240322</v>
      </c>
      <c r="M11" s="59">
        <v>107142015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214021647</v>
      </c>
      <c r="W11" s="59">
        <v>223999999</v>
      </c>
      <c r="X11" s="59">
        <v>-9978352</v>
      </c>
      <c r="Y11" s="60">
        <v>-4.45</v>
      </c>
      <c r="Z11" s="61">
        <v>447999998</v>
      </c>
    </row>
    <row r="12" spans="1:26" ht="13.5">
      <c r="A12" s="57" t="s">
        <v>37</v>
      </c>
      <c r="B12" s="18">
        <v>21922288</v>
      </c>
      <c r="C12" s="18">
        <v>0</v>
      </c>
      <c r="D12" s="58">
        <v>23684480</v>
      </c>
      <c r="E12" s="59">
        <v>23684480</v>
      </c>
      <c r="F12" s="59">
        <v>1840823</v>
      </c>
      <c r="G12" s="59">
        <v>1598538</v>
      </c>
      <c r="H12" s="59">
        <v>1605687</v>
      </c>
      <c r="I12" s="59">
        <v>5045048</v>
      </c>
      <c r="J12" s="59">
        <v>2723173</v>
      </c>
      <c r="K12" s="59">
        <v>1716388</v>
      </c>
      <c r="L12" s="59">
        <v>2089484</v>
      </c>
      <c r="M12" s="59">
        <v>6529045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11574093</v>
      </c>
      <c r="W12" s="59">
        <v>11842240</v>
      </c>
      <c r="X12" s="59">
        <v>-268147</v>
      </c>
      <c r="Y12" s="60">
        <v>-2.26</v>
      </c>
      <c r="Z12" s="61">
        <v>23684480</v>
      </c>
    </row>
    <row r="13" spans="1:26" ht="13.5">
      <c r="A13" s="57" t="s">
        <v>95</v>
      </c>
      <c r="B13" s="18">
        <v>265064665</v>
      </c>
      <c r="C13" s="18">
        <v>0</v>
      </c>
      <c r="D13" s="58">
        <v>232700000</v>
      </c>
      <c r="E13" s="59">
        <v>232700000</v>
      </c>
      <c r="F13" s="59">
        <v>0</v>
      </c>
      <c r="G13" s="59">
        <v>0</v>
      </c>
      <c r="H13" s="59">
        <v>0</v>
      </c>
      <c r="I13" s="59">
        <v>0</v>
      </c>
      <c r="J13" s="59">
        <v>77566667</v>
      </c>
      <c r="K13" s="59">
        <v>19391667</v>
      </c>
      <c r="L13" s="59">
        <v>19391667</v>
      </c>
      <c r="M13" s="59">
        <v>116350001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116350001</v>
      </c>
      <c r="W13" s="59">
        <v>116350000</v>
      </c>
      <c r="X13" s="59">
        <v>1</v>
      </c>
      <c r="Y13" s="60">
        <v>0</v>
      </c>
      <c r="Z13" s="61">
        <v>232700000</v>
      </c>
    </row>
    <row r="14" spans="1:26" ht="13.5">
      <c r="A14" s="57" t="s">
        <v>38</v>
      </c>
      <c r="B14" s="18">
        <v>29594115</v>
      </c>
      <c r="C14" s="18">
        <v>0</v>
      </c>
      <c r="D14" s="58">
        <v>27155000</v>
      </c>
      <c r="E14" s="59">
        <v>27155000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13556549</v>
      </c>
      <c r="M14" s="59">
        <v>13556549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13556549</v>
      </c>
      <c r="W14" s="59">
        <v>13577500</v>
      </c>
      <c r="X14" s="59">
        <v>-20951</v>
      </c>
      <c r="Y14" s="60">
        <v>-0.15</v>
      </c>
      <c r="Z14" s="61">
        <v>27155000</v>
      </c>
    </row>
    <row r="15" spans="1:26" ht="13.5">
      <c r="A15" s="57" t="s">
        <v>39</v>
      </c>
      <c r="B15" s="18">
        <v>700644222</v>
      </c>
      <c r="C15" s="18">
        <v>0</v>
      </c>
      <c r="D15" s="58">
        <v>782975000</v>
      </c>
      <c r="E15" s="59">
        <v>782975000</v>
      </c>
      <c r="F15" s="59">
        <v>74773025</v>
      </c>
      <c r="G15" s="59">
        <v>76588766</v>
      </c>
      <c r="H15" s="59">
        <v>63948419</v>
      </c>
      <c r="I15" s="59">
        <v>215310210</v>
      </c>
      <c r="J15" s="59">
        <v>57496858</v>
      </c>
      <c r="K15" s="59">
        <v>55326615</v>
      </c>
      <c r="L15" s="59">
        <v>59693790</v>
      </c>
      <c r="M15" s="59">
        <v>172517263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387827473</v>
      </c>
      <c r="W15" s="59">
        <v>391487500</v>
      </c>
      <c r="X15" s="59">
        <v>-3660027</v>
      </c>
      <c r="Y15" s="60">
        <v>-0.93</v>
      </c>
      <c r="Z15" s="61">
        <v>782975000</v>
      </c>
    </row>
    <row r="16" spans="1:26" ht="13.5">
      <c r="A16" s="68" t="s">
        <v>40</v>
      </c>
      <c r="B16" s="18">
        <v>5540000</v>
      </c>
      <c r="C16" s="18">
        <v>0</v>
      </c>
      <c r="D16" s="58">
        <v>5140000</v>
      </c>
      <c r="E16" s="59">
        <v>5140000</v>
      </c>
      <c r="F16" s="59">
        <v>2000000</v>
      </c>
      <c r="G16" s="59">
        <v>40000</v>
      </c>
      <c r="H16" s="59">
        <v>20000</v>
      </c>
      <c r="I16" s="59">
        <v>2060000</v>
      </c>
      <c r="J16" s="59">
        <v>0</v>
      </c>
      <c r="K16" s="59">
        <v>0</v>
      </c>
      <c r="L16" s="59">
        <v>2900000</v>
      </c>
      <c r="M16" s="59">
        <v>2900000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4960000</v>
      </c>
      <c r="W16" s="59">
        <v>2570000</v>
      </c>
      <c r="X16" s="59">
        <v>2390000</v>
      </c>
      <c r="Y16" s="60">
        <v>93</v>
      </c>
      <c r="Z16" s="61">
        <v>5140000</v>
      </c>
    </row>
    <row r="17" spans="1:26" ht="13.5">
      <c r="A17" s="57" t="s">
        <v>41</v>
      </c>
      <c r="B17" s="18">
        <v>452094255</v>
      </c>
      <c r="C17" s="18">
        <v>0</v>
      </c>
      <c r="D17" s="58">
        <v>425052522</v>
      </c>
      <c r="E17" s="59">
        <v>425052522</v>
      </c>
      <c r="F17" s="59">
        <v>12360906</v>
      </c>
      <c r="G17" s="59">
        <v>20101850</v>
      </c>
      <c r="H17" s="59">
        <v>63892569</v>
      </c>
      <c r="I17" s="59">
        <v>96355325</v>
      </c>
      <c r="J17" s="59">
        <v>-7913459</v>
      </c>
      <c r="K17" s="59">
        <v>38895119</v>
      </c>
      <c r="L17" s="59">
        <v>31439321</v>
      </c>
      <c r="M17" s="59">
        <v>62420981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158776306</v>
      </c>
      <c r="W17" s="59">
        <v>212526261</v>
      </c>
      <c r="X17" s="59">
        <v>-53749955</v>
      </c>
      <c r="Y17" s="60">
        <v>-25.29</v>
      </c>
      <c r="Z17" s="61">
        <v>425052522</v>
      </c>
    </row>
    <row r="18" spans="1:26" ht="13.5">
      <c r="A18" s="69" t="s">
        <v>42</v>
      </c>
      <c r="B18" s="70">
        <f>SUM(B11:B17)</f>
        <v>1886914207</v>
      </c>
      <c r="C18" s="70">
        <f>SUM(C11:C17)</f>
        <v>0</v>
      </c>
      <c r="D18" s="71">
        <f aca="true" t="shared" si="1" ref="D18:Z18">SUM(D11:D17)</f>
        <v>1944707000</v>
      </c>
      <c r="E18" s="72">
        <f t="shared" si="1"/>
        <v>1944707000</v>
      </c>
      <c r="F18" s="72">
        <f t="shared" si="1"/>
        <v>126057261</v>
      </c>
      <c r="G18" s="72">
        <f t="shared" si="1"/>
        <v>134825997</v>
      </c>
      <c r="H18" s="72">
        <f t="shared" si="1"/>
        <v>164766957</v>
      </c>
      <c r="I18" s="72">
        <f t="shared" si="1"/>
        <v>425650215</v>
      </c>
      <c r="J18" s="72">
        <f t="shared" si="1"/>
        <v>164494148</v>
      </c>
      <c r="K18" s="72">
        <f t="shared" si="1"/>
        <v>150610573</v>
      </c>
      <c r="L18" s="72">
        <f t="shared" si="1"/>
        <v>166311133</v>
      </c>
      <c r="M18" s="72">
        <f t="shared" si="1"/>
        <v>481415854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907066069</v>
      </c>
      <c r="W18" s="72">
        <f t="shared" si="1"/>
        <v>972353500</v>
      </c>
      <c r="X18" s="72">
        <f t="shared" si="1"/>
        <v>-65287431</v>
      </c>
      <c r="Y18" s="66">
        <f>+IF(W18&lt;&gt;0,(X18/W18)*100,0)</f>
        <v>-6.714371985085671</v>
      </c>
      <c r="Z18" s="73">
        <f t="shared" si="1"/>
        <v>1944707000</v>
      </c>
    </row>
    <row r="19" spans="1:26" ht="13.5">
      <c r="A19" s="69" t="s">
        <v>43</v>
      </c>
      <c r="B19" s="74">
        <f>+B10-B18</f>
        <v>-113855842</v>
      </c>
      <c r="C19" s="74">
        <f>+C10-C18</f>
        <v>0</v>
      </c>
      <c r="D19" s="75">
        <f aca="true" t="shared" si="2" ref="D19:Z19">+D10-D18</f>
        <v>24826000</v>
      </c>
      <c r="E19" s="76">
        <f t="shared" si="2"/>
        <v>24826000</v>
      </c>
      <c r="F19" s="76">
        <f t="shared" si="2"/>
        <v>137889795</v>
      </c>
      <c r="G19" s="76">
        <f t="shared" si="2"/>
        <v>-20612968</v>
      </c>
      <c r="H19" s="76">
        <f t="shared" si="2"/>
        <v>-22136172</v>
      </c>
      <c r="I19" s="76">
        <f t="shared" si="2"/>
        <v>95140655</v>
      </c>
      <c r="J19" s="76">
        <f t="shared" si="2"/>
        <v>-79718217</v>
      </c>
      <c r="K19" s="76">
        <f t="shared" si="2"/>
        <v>128576864</v>
      </c>
      <c r="L19" s="76">
        <f t="shared" si="2"/>
        <v>-61585434</v>
      </c>
      <c r="M19" s="76">
        <f t="shared" si="2"/>
        <v>-12726787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82413868</v>
      </c>
      <c r="W19" s="76">
        <f>IF(E10=E18,0,W10-W18)</f>
        <v>12413000</v>
      </c>
      <c r="X19" s="76">
        <f t="shared" si="2"/>
        <v>70000868</v>
      </c>
      <c r="Y19" s="77">
        <f>+IF(W19&lt;&gt;0,(X19/W19)*100,0)</f>
        <v>563.9319100942561</v>
      </c>
      <c r="Z19" s="78">
        <f t="shared" si="2"/>
        <v>24826000</v>
      </c>
    </row>
    <row r="20" spans="1:26" ht="13.5">
      <c r="A20" s="57" t="s">
        <v>44</v>
      </c>
      <c r="B20" s="18">
        <v>187076977</v>
      </c>
      <c r="C20" s="18">
        <v>0</v>
      </c>
      <c r="D20" s="58">
        <v>479207000</v>
      </c>
      <c r="E20" s="59">
        <v>479207000</v>
      </c>
      <c r="F20" s="59">
        <v>124354000</v>
      </c>
      <c r="G20" s="59">
        <v>25000000</v>
      </c>
      <c r="H20" s="59">
        <v>0</v>
      </c>
      <c r="I20" s="59">
        <v>149354000</v>
      </c>
      <c r="J20" s="59">
        <v>10421700</v>
      </c>
      <c r="K20" s="59">
        <v>155761000</v>
      </c>
      <c r="L20" s="59">
        <v>0</v>
      </c>
      <c r="M20" s="59">
        <v>166182700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315536700</v>
      </c>
      <c r="W20" s="59">
        <v>239603500</v>
      </c>
      <c r="X20" s="59">
        <v>75933200</v>
      </c>
      <c r="Y20" s="60">
        <v>31.69</v>
      </c>
      <c r="Z20" s="61">
        <v>479207000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73221135</v>
      </c>
      <c r="C22" s="85">
        <f>SUM(C19:C21)</f>
        <v>0</v>
      </c>
      <c r="D22" s="86">
        <f aca="true" t="shared" si="3" ref="D22:Z22">SUM(D19:D21)</f>
        <v>504033000</v>
      </c>
      <c r="E22" s="87">
        <f t="shared" si="3"/>
        <v>504033000</v>
      </c>
      <c r="F22" s="87">
        <f t="shared" si="3"/>
        <v>262243795</v>
      </c>
      <c r="G22" s="87">
        <f t="shared" si="3"/>
        <v>4387032</v>
      </c>
      <c r="H22" s="87">
        <f t="shared" si="3"/>
        <v>-22136172</v>
      </c>
      <c r="I22" s="87">
        <f t="shared" si="3"/>
        <v>244494655</v>
      </c>
      <c r="J22" s="87">
        <f t="shared" si="3"/>
        <v>-69296517</v>
      </c>
      <c r="K22" s="87">
        <f t="shared" si="3"/>
        <v>284337864</v>
      </c>
      <c r="L22" s="87">
        <f t="shared" si="3"/>
        <v>-61585434</v>
      </c>
      <c r="M22" s="87">
        <f t="shared" si="3"/>
        <v>153455913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397950568</v>
      </c>
      <c r="W22" s="87">
        <f t="shared" si="3"/>
        <v>252016500</v>
      </c>
      <c r="X22" s="87">
        <f t="shared" si="3"/>
        <v>145934068</v>
      </c>
      <c r="Y22" s="88">
        <f>+IF(W22&lt;&gt;0,(X22/W22)*100,0)</f>
        <v>57.90655294395407</v>
      </c>
      <c r="Z22" s="89">
        <f t="shared" si="3"/>
        <v>504033000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73221135</v>
      </c>
      <c r="C24" s="74">
        <f>SUM(C22:C23)</f>
        <v>0</v>
      </c>
      <c r="D24" s="75">
        <f aca="true" t="shared" si="4" ref="D24:Z24">SUM(D22:D23)</f>
        <v>504033000</v>
      </c>
      <c r="E24" s="76">
        <f t="shared" si="4"/>
        <v>504033000</v>
      </c>
      <c r="F24" s="76">
        <f t="shared" si="4"/>
        <v>262243795</v>
      </c>
      <c r="G24" s="76">
        <f t="shared" si="4"/>
        <v>4387032</v>
      </c>
      <c r="H24" s="76">
        <f t="shared" si="4"/>
        <v>-22136172</v>
      </c>
      <c r="I24" s="76">
        <f t="shared" si="4"/>
        <v>244494655</v>
      </c>
      <c r="J24" s="76">
        <f t="shared" si="4"/>
        <v>-69296517</v>
      </c>
      <c r="K24" s="76">
        <f t="shared" si="4"/>
        <v>284337864</v>
      </c>
      <c r="L24" s="76">
        <f t="shared" si="4"/>
        <v>-61585434</v>
      </c>
      <c r="M24" s="76">
        <f t="shared" si="4"/>
        <v>153455913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397950568</v>
      </c>
      <c r="W24" s="76">
        <f t="shared" si="4"/>
        <v>252016500</v>
      </c>
      <c r="X24" s="76">
        <f t="shared" si="4"/>
        <v>145934068</v>
      </c>
      <c r="Y24" s="77">
        <f>+IF(W24&lt;&gt;0,(X24/W24)*100,0)</f>
        <v>57.90655294395407</v>
      </c>
      <c r="Z24" s="78">
        <f t="shared" si="4"/>
        <v>504033000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337433515</v>
      </c>
      <c r="C27" s="21">
        <v>0</v>
      </c>
      <c r="D27" s="98">
        <v>504007000</v>
      </c>
      <c r="E27" s="99">
        <v>504007000</v>
      </c>
      <c r="F27" s="99">
        <v>10987236</v>
      </c>
      <c r="G27" s="99">
        <v>17859391</v>
      </c>
      <c r="H27" s="99">
        <v>15993627</v>
      </c>
      <c r="I27" s="99">
        <v>44840254</v>
      </c>
      <c r="J27" s="99">
        <v>42394427</v>
      </c>
      <c r="K27" s="99">
        <v>35056821</v>
      </c>
      <c r="L27" s="99">
        <v>40560955</v>
      </c>
      <c r="M27" s="99">
        <v>118012203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162852457</v>
      </c>
      <c r="W27" s="99">
        <v>252003500</v>
      </c>
      <c r="X27" s="99">
        <v>-89151043</v>
      </c>
      <c r="Y27" s="100">
        <v>-35.38</v>
      </c>
      <c r="Z27" s="101">
        <v>504007000</v>
      </c>
    </row>
    <row r="28" spans="1:26" ht="13.5">
      <c r="A28" s="102" t="s">
        <v>44</v>
      </c>
      <c r="B28" s="18">
        <v>225076047</v>
      </c>
      <c r="C28" s="18">
        <v>0</v>
      </c>
      <c r="D28" s="58">
        <v>479207000</v>
      </c>
      <c r="E28" s="59">
        <v>479207000</v>
      </c>
      <c r="F28" s="59">
        <v>9886848</v>
      </c>
      <c r="G28" s="59">
        <v>16744130</v>
      </c>
      <c r="H28" s="59">
        <v>11993145</v>
      </c>
      <c r="I28" s="59">
        <v>38624123</v>
      </c>
      <c r="J28" s="59">
        <v>35658304</v>
      </c>
      <c r="K28" s="59">
        <v>33672727</v>
      </c>
      <c r="L28" s="59">
        <v>38662603</v>
      </c>
      <c r="M28" s="59">
        <v>107993634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146617757</v>
      </c>
      <c r="W28" s="59">
        <v>239603500</v>
      </c>
      <c r="X28" s="59">
        <v>-92985743</v>
      </c>
      <c r="Y28" s="60">
        <v>-38.81</v>
      </c>
      <c r="Z28" s="61">
        <v>479207000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112357468</v>
      </c>
      <c r="C31" s="18">
        <v>0</v>
      </c>
      <c r="D31" s="58">
        <v>24800000</v>
      </c>
      <c r="E31" s="59">
        <v>24800000</v>
      </c>
      <c r="F31" s="59">
        <v>1100388</v>
      </c>
      <c r="G31" s="59">
        <v>1115261</v>
      </c>
      <c r="H31" s="59">
        <v>4000482</v>
      </c>
      <c r="I31" s="59">
        <v>6216131</v>
      </c>
      <c r="J31" s="59">
        <v>6736123</v>
      </c>
      <c r="K31" s="59">
        <v>1384094</v>
      </c>
      <c r="L31" s="59">
        <v>1898352</v>
      </c>
      <c r="M31" s="59">
        <v>10018569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16234700</v>
      </c>
      <c r="W31" s="59">
        <v>12400000</v>
      </c>
      <c r="X31" s="59">
        <v>3834700</v>
      </c>
      <c r="Y31" s="60">
        <v>30.93</v>
      </c>
      <c r="Z31" s="61">
        <v>24800000</v>
      </c>
    </row>
    <row r="32" spans="1:26" ht="13.5">
      <c r="A32" s="69" t="s">
        <v>50</v>
      </c>
      <c r="B32" s="21">
        <f>SUM(B28:B31)</f>
        <v>337433515</v>
      </c>
      <c r="C32" s="21">
        <f>SUM(C28:C31)</f>
        <v>0</v>
      </c>
      <c r="D32" s="98">
        <f aca="true" t="shared" si="5" ref="D32:Z32">SUM(D28:D31)</f>
        <v>504007000</v>
      </c>
      <c r="E32" s="99">
        <f t="shared" si="5"/>
        <v>504007000</v>
      </c>
      <c r="F32" s="99">
        <f t="shared" si="5"/>
        <v>10987236</v>
      </c>
      <c r="G32" s="99">
        <f t="shared" si="5"/>
        <v>17859391</v>
      </c>
      <c r="H32" s="99">
        <f t="shared" si="5"/>
        <v>15993627</v>
      </c>
      <c r="I32" s="99">
        <f t="shared" si="5"/>
        <v>44840254</v>
      </c>
      <c r="J32" s="99">
        <f t="shared" si="5"/>
        <v>42394427</v>
      </c>
      <c r="K32" s="99">
        <f t="shared" si="5"/>
        <v>35056821</v>
      </c>
      <c r="L32" s="99">
        <f t="shared" si="5"/>
        <v>40560955</v>
      </c>
      <c r="M32" s="99">
        <f t="shared" si="5"/>
        <v>118012203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162852457</v>
      </c>
      <c r="W32" s="99">
        <f t="shared" si="5"/>
        <v>252003500</v>
      </c>
      <c r="X32" s="99">
        <f t="shared" si="5"/>
        <v>-89151043</v>
      </c>
      <c r="Y32" s="100">
        <f>+IF(W32&lt;&gt;0,(X32/W32)*100,0)</f>
        <v>-35.37690666994705</v>
      </c>
      <c r="Z32" s="101">
        <f t="shared" si="5"/>
        <v>504007000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758852033</v>
      </c>
      <c r="C35" s="18">
        <v>0</v>
      </c>
      <c r="D35" s="58">
        <v>647732411</v>
      </c>
      <c r="E35" s="59">
        <v>647732411</v>
      </c>
      <c r="F35" s="59">
        <v>756937948</v>
      </c>
      <c r="G35" s="59">
        <v>670171156</v>
      </c>
      <c r="H35" s="59">
        <v>858373824</v>
      </c>
      <c r="I35" s="59">
        <v>858373824</v>
      </c>
      <c r="J35" s="59">
        <v>848306939</v>
      </c>
      <c r="K35" s="59">
        <v>881802694</v>
      </c>
      <c r="L35" s="59">
        <v>1054832240</v>
      </c>
      <c r="M35" s="59">
        <v>1054832240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1054832240</v>
      </c>
      <c r="W35" s="59">
        <v>323866206</v>
      </c>
      <c r="X35" s="59">
        <v>730966034</v>
      </c>
      <c r="Y35" s="60">
        <v>225.7</v>
      </c>
      <c r="Z35" s="61">
        <v>647732411</v>
      </c>
    </row>
    <row r="36" spans="1:26" ht="13.5">
      <c r="A36" s="57" t="s">
        <v>53</v>
      </c>
      <c r="B36" s="18">
        <v>6017353473</v>
      </c>
      <c r="C36" s="18">
        <v>0</v>
      </c>
      <c r="D36" s="58">
        <v>6799064815</v>
      </c>
      <c r="E36" s="59">
        <v>6799064815</v>
      </c>
      <c r="F36" s="59">
        <v>5934056745</v>
      </c>
      <c r="G36" s="59">
        <v>5705819008</v>
      </c>
      <c r="H36" s="59">
        <v>5550722944</v>
      </c>
      <c r="I36" s="59">
        <v>5550722944</v>
      </c>
      <c r="J36" s="59">
        <v>5738830385</v>
      </c>
      <c r="K36" s="59">
        <v>6115961713</v>
      </c>
      <c r="L36" s="59">
        <v>5732935043</v>
      </c>
      <c r="M36" s="59">
        <v>5732935043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5732935043</v>
      </c>
      <c r="W36" s="59">
        <v>3399532408</v>
      </c>
      <c r="X36" s="59">
        <v>2333402635</v>
      </c>
      <c r="Y36" s="60">
        <v>68.64</v>
      </c>
      <c r="Z36" s="61">
        <v>6799064815</v>
      </c>
    </row>
    <row r="37" spans="1:26" ht="13.5">
      <c r="A37" s="57" t="s">
        <v>54</v>
      </c>
      <c r="B37" s="18">
        <v>585693811</v>
      </c>
      <c r="C37" s="18">
        <v>0</v>
      </c>
      <c r="D37" s="58">
        <v>399363000</v>
      </c>
      <c r="E37" s="59">
        <v>399363000</v>
      </c>
      <c r="F37" s="59">
        <v>624898520</v>
      </c>
      <c r="G37" s="59">
        <v>567738920</v>
      </c>
      <c r="H37" s="59">
        <v>602449654</v>
      </c>
      <c r="I37" s="59">
        <v>602449654</v>
      </c>
      <c r="J37" s="59">
        <v>476489694</v>
      </c>
      <c r="K37" s="59">
        <v>463960912</v>
      </c>
      <c r="L37" s="59">
        <v>638032343</v>
      </c>
      <c r="M37" s="59">
        <v>638032343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638032343</v>
      </c>
      <c r="W37" s="59">
        <v>199681500</v>
      </c>
      <c r="X37" s="59">
        <v>438350843</v>
      </c>
      <c r="Y37" s="60">
        <v>219.53</v>
      </c>
      <c r="Z37" s="61">
        <v>399363000</v>
      </c>
    </row>
    <row r="38" spans="1:26" ht="13.5">
      <c r="A38" s="57" t="s">
        <v>55</v>
      </c>
      <c r="B38" s="18">
        <v>477859319</v>
      </c>
      <c r="C38" s="18">
        <v>0</v>
      </c>
      <c r="D38" s="58">
        <v>438602000</v>
      </c>
      <c r="E38" s="59">
        <v>438602000</v>
      </c>
      <c r="F38" s="59">
        <v>298587917</v>
      </c>
      <c r="G38" s="59">
        <v>298587917</v>
      </c>
      <c r="H38" s="59">
        <v>298587917</v>
      </c>
      <c r="I38" s="59">
        <v>298587917</v>
      </c>
      <c r="J38" s="59">
        <v>456612403</v>
      </c>
      <c r="K38" s="59">
        <v>492975403</v>
      </c>
      <c r="L38" s="59">
        <v>498700492</v>
      </c>
      <c r="M38" s="59">
        <v>498700492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498700492</v>
      </c>
      <c r="W38" s="59">
        <v>219301000</v>
      </c>
      <c r="X38" s="59">
        <v>279399492</v>
      </c>
      <c r="Y38" s="60">
        <v>127.4</v>
      </c>
      <c r="Z38" s="61">
        <v>438602000</v>
      </c>
    </row>
    <row r="39" spans="1:26" ht="13.5">
      <c r="A39" s="57" t="s">
        <v>56</v>
      </c>
      <c r="B39" s="18">
        <v>5712652376</v>
      </c>
      <c r="C39" s="18">
        <v>0</v>
      </c>
      <c r="D39" s="58">
        <v>6608832226</v>
      </c>
      <c r="E39" s="59">
        <v>6608832226</v>
      </c>
      <c r="F39" s="59">
        <v>5767508256</v>
      </c>
      <c r="G39" s="59">
        <v>5509663327</v>
      </c>
      <c r="H39" s="59">
        <v>5508059197</v>
      </c>
      <c r="I39" s="59">
        <v>5508059197</v>
      </c>
      <c r="J39" s="59">
        <v>5654035227</v>
      </c>
      <c r="K39" s="59">
        <v>6040828092</v>
      </c>
      <c r="L39" s="59">
        <v>5651034448</v>
      </c>
      <c r="M39" s="59">
        <v>5651034448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5651034448</v>
      </c>
      <c r="W39" s="59">
        <v>3304416113</v>
      </c>
      <c r="X39" s="59">
        <v>2346618335</v>
      </c>
      <c r="Y39" s="60">
        <v>71.01</v>
      </c>
      <c r="Z39" s="61">
        <v>6608832226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433718601</v>
      </c>
      <c r="C42" s="18">
        <v>0</v>
      </c>
      <c r="D42" s="58">
        <v>776732990</v>
      </c>
      <c r="E42" s="59">
        <v>776732990</v>
      </c>
      <c r="F42" s="59">
        <v>274660181</v>
      </c>
      <c r="G42" s="59">
        <v>-41053774</v>
      </c>
      <c r="H42" s="59">
        <v>-63152385</v>
      </c>
      <c r="I42" s="59">
        <v>170454022</v>
      </c>
      <c r="J42" s="59">
        <v>-9495365</v>
      </c>
      <c r="K42" s="59">
        <v>261430854</v>
      </c>
      <c r="L42" s="59">
        <v>198900163</v>
      </c>
      <c r="M42" s="59">
        <v>450835652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621289674</v>
      </c>
      <c r="W42" s="59">
        <v>539778512</v>
      </c>
      <c r="X42" s="59">
        <v>81511162</v>
      </c>
      <c r="Y42" s="60">
        <v>15.1</v>
      </c>
      <c r="Z42" s="61">
        <v>776732990</v>
      </c>
    </row>
    <row r="43" spans="1:26" ht="13.5">
      <c r="A43" s="57" t="s">
        <v>59</v>
      </c>
      <c r="B43" s="18">
        <v>-358838841</v>
      </c>
      <c r="C43" s="18">
        <v>0</v>
      </c>
      <c r="D43" s="58">
        <v>-490006996</v>
      </c>
      <c r="E43" s="59">
        <v>-490006996</v>
      </c>
      <c r="F43" s="59">
        <v>-11578931</v>
      </c>
      <c r="G43" s="59">
        <v>-14149408</v>
      </c>
      <c r="H43" s="59">
        <v>-11558254</v>
      </c>
      <c r="I43" s="59">
        <v>-37286593</v>
      </c>
      <c r="J43" s="59">
        <v>-19798027</v>
      </c>
      <c r="K43" s="59">
        <v>-16974973</v>
      </c>
      <c r="L43" s="59">
        <v>-40552146</v>
      </c>
      <c r="M43" s="59">
        <v>-77325146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-114611739</v>
      </c>
      <c r="W43" s="59">
        <v>-179223998</v>
      </c>
      <c r="X43" s="59">
        <v>64612259</v>
      </c>
      <c r="Y43" s="60">
        <v>-36.05</v>
      </c>
      <c r="Z43" s="61">
        <v>-490006996</v>
      </c>
    </row>
    <row r="44" spans="1:26" ht="13.5">
      <c r="A44" s="57" t="s">
        <v>60</v>
      </c>
      <c r="B44" s="18">
        <v>-34091987</v>
      </c>
      <c r="C44" s="18">
        <v>0</v>
      </c>
      <c r="D44" s="58">
        <v>-31362996</v>
      </c>
      <c r="E44" s="59">
        <v>-31362996</v>
      </c>
      <c r="F44" s="59">
        <v>266061</v>
      </c>
      <c r="G44" s="59">
        <v>323557</v>
      </c>
      <c r="H44" s="59">
        <v>285805</v>
      </c>
      <c r="I44" s="59">
        <v>875423</v>
      </c>
      <c r="J44" s="59">
        <v>415865</v>
      </c>
      <c r="K44" s="59">
        <v>437327</v>
      </c>
      <c r="L44" s="59">
        <v>-17745282</v>
      </c>
      <c r="M44" s="59">
        <v>-16892090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-16016667</v>
      </c>
      <c r="W44" s="59">
        <v>2500002</v>
      </c>
      <c r="X44" s="59">
        <v>-18516669</v>
      </c>
      <c r="Y44" s="60">
        <v>-740.67</v>
      </c>
      <c r="Z44" s="61">
        <v>-31362996</v>
      </c>
    </row>
    <row r="45" spans="1:26" ht="13.5">
      <c r="A45" s="69" t="s">
        <v>61</v>
      </c>
      <c r="B45" s="21">
        <v>52061276</v>
      </c>
      <c r="C45" s="21">
        <v>0</v>
      </c>
      <c r="D45" s="98">
        <v>273362999</v>
      </c>
      <c r="E45" s="99">
        <v>273362999</v>
      </c>
      <c r="F45" s="99">
        <v>315408587</v>
      </c>
      <c r="G45" s="99">
        <v>260528962</v>
      </c>
      <c r="H45" s="99">
        <v>186104128</v>
      </c>
      <c r="I45" s="99">
        <v>186104128</v>
      </c>
      <c r="J45" s="99">
        <v>157226601</v>
      </c>
      <c r="K45" s="99">
        <v>402119809</v>
      </c>
      <c r="L45" s="99">
        <v>542722544</v>
      </c>
      <c r="M45" s="99">
        <v>542722544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542722544</v>
      </c>
      <c r="W45" s="99">
        <v>381054517</v>
      </c>
      <c r="X45" s="99">
        <v>161668027</v>
      </c>
      <c r="Y45" s="100">
        <v>42.43</v>
      </c>
      <c r="Z45" s="101">
        <v>273362999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49835140</v>
      </c>
      <c r="C49" s="51">
        <v>0</v>
      </c>
      <c r="D49" s="128">
        <v>36979424</v>
      </c>
      <c r="E49" s="53">
        <v>26188084</v>
      </c>
      <c r="F49" s="53">
        <v>0</v>
      </c>
      <c r="G49" s="53">
        <v>0</v>
      </c>
      <c r="H49" s="53">
        <v>0</v>
      </c>
      <c r="I49" s="53">
        <v>23740595</v>
      </c>
      <c r="J49" s="53">
        <v>0</v>
      </c>
      <c r="K49" s="53">
        <v>0</v>
      </c>
      <c r="L49" s="53">
        <v>0</v>
      </c>
      <c r="M49" s="53">
        <v>22223698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17847245</v>
      </c>
      <c r="W49" s="53">
        <v>82338633</v>
      </c>
      <c r="X49" s="53">
        <v>305361638</v>
      </c>
      <c r="Y49" s="53">
        <v>564514457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56537087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7975273</v>
      </c>
      <c r="W51" s="53">
        <v>0</v>
      </c>
      <c r="X51" s="53">
        <v>0</v>
      </c>
      <c r="Y51" s="53">
        <v>64512360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79.19672130133125</v>
      </c>
      <c r="C58" s="5">
        <f>IF(C67=0,0,+(C76/C67)*100)</f>
        <v>0</v>
      </c>
      <c r="D58" s="6">
        <f aca="true" t="shared" si="6" ref="D58:Z58">IF(D67=0,0,+(D76/D67)*100)</f>
        <v>99.99999971214011</v>
      </c>
      <c r="E58" s="7">
        <f t="shared" si="6"/>
        <v>99.99999971214011</v>
      </c>
      <c r="F58" s="7">
        <f t="shared" si="6"/>
        <v>78.08747550301376</v>
      </c>
      <c r="G58" s="7">
        <f t="shared" si="6"/>
        <v>80.26333611434751</v>
      </c>
      <c r="H58" s="7">
        <f t="shared" si="6"/>
        <v>67.73985534121252</v>
      </c>
      <c r="I58" s="7">
        <f t="shared" si="6"/>
        <v>74.5040915590753</v>
      </c>
      <c r="J58" s="7">
        <f t="shared" si="6"/>
        <v>121.21604406326969</v>
      </c>
      <c r="K58" s="7">
        <f t="shared" si="6"/>
        <v>68.36424387728809</v>
      </c>
      <c r="L58" s="7">
        <f t="shared" si="6"/>
        <v>76.66376793800154</v>
      </c>
      <c r="M58" s="7">
        <f t="shared" si="6"/>
        <v>84.33839608572299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79.10309469489157</v>
      </c>
      <c r="W58" s="7">
        <f t="shared" si="6"/>
        <v>102.92994046924997</v>
      </c>
      <c r="X58" s="7">
        <f t="shared" si="6"/>
        <v>0</v>
      </c>
      <c r="Y58" s="7">
        <f t="shared" si="6"/>
        <v>0</v>
      </c>
      <c r="Z58" s="8">
        <f t="shared" si="6"/>
        <v>99.99999971214011</v>
      </c>
    </row>
    <row r="59" spans="1:26" ht="13.5">
      <c r="A59" s="36" t="s">
        <v>31</v>
      </c>
      <c r="B59" s="9">
        <f aca="true" t="shared" si="7" ref="B59:Z66">IF(B68=0,0,+(B77/B68)*100)</f>
        <v>74.23078637170102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75.0269152160468</v>
      </c>
      <c r="G59" s="10">
        <f t="shared" si="7"/>
        <v>68.59272298521518</v>
      </c>
      <c r="H59" s="10">
        <f t="shared" si="7"/>
        <v>81.53419147245631</v>
      </c>
      <c r="I59" s="10">
        <f t="shared" si="7"/>
        <v>75.05338307052544</v>
      </c>
      <c r="J59" s="10">
        <f t="shared" si="7"/>
        <v>77.76193293586378</v>
      </c>
      <c r="K59" s="10">
        <f t="shared" si="7"/>
        <v>76.34341259533932</v>
      </c>
      <c r="L59" s="10">
        <f t="shared" si="7"/>
        <v>72.35812305084718</v>
      </c>
      <c r="M59" s="10">
        <f t="shared" si="7"/>
        <v>75.48770847487539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75.27069770073754</v>
      </c>
      <c r="W59" s="10">
        <f t="shared" si="7"/>
        <v>99.99992853646248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80.63571373007441</v>
      </c>
      <c r="C60" s="12">
        <f t="shared" si="7"/>
        <v>0</v>
      </c>
      <c r="D60" s="3">
        <f t="shared" si="7"/>
        <v>99.99999963359961</v>
      </c>
      <c r="E60" s="13">
        <f t="shared" si="7"/>
        <v>99.99999963359961</v>
      </c>
      <c r="F60" s="13">
        <f t="shared" si="7"/>
        <v>78.11191623771909</v>
      </c>
      <c r="G60" s="13">
        <f t="shared" si="7"/>
        <v>87.710637591833</v>
      </c>
      <c r="H60" s="13">
        <f t="shared" si="7"/>
        <v>67.52608067386353</v>
      </c>
      <c r="I60" s="13">
        <f t="shared" si="7"/>
        <v>76.4648327555678</v>
      </c>
      <c r="J60" s="13">
        <f t="shared" si="7"/>
        <v>152.34525815521977</v>
      </c>
      <c r="K60" s="13">
        <f t="shared" si="7"/>
        <v>69.50716477830532</v>
      </c>
      <c r="L60" s="13">
        <f t="shared" si="7"/>
        <v>76.8014974622939</v>
      </c>
      <c r="M60" s="13">
        <f t="shared" si="7"/>
        <v>90.20935575322383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82.72941830749339</v>
      </c>
      <c r="W60" s="13">
        <f t="shared" si="7"/>
        <v>103.72937195103577</v>
      </c>
      <c r="X60" s="13">
        <f t="shared" si="7"/>
        <v>0</v>
      </c>
      <c r="Y60" s="13">
        <f t="shared" si="7"/>
        <v>0</v>
      </c>
      <c r="Z60" s="14">
        <f t="shared" si="7"/>
        <v>99.99999963359961</v>
      </c>
    </row>
    <row r="61" spans="1:26" ht="13.5">
      <c r="A61" s="38" t="s">
        <v>102</v>
      </c>
      <c r="B61" s="12">
        <f t="shared" si="7"/>
        <v>82.11311369625453</v>
      </c>
      <c r="C61" s="12">
        <f t="shared" si="7"/>
        <v>0</v>
      </c>
      <c r="D61" s="3">
        <f t="shared" si="7"/>
        <v>99.99999971401645</v>
      </c>
      <c r="E61" s="13">
        <f t="shared" si="7"/>
        <v>99.99999971401645</v>
      </c>
      <c r="F61" s="13">
        <f t="shared" si="7"/>
        <v>90.70787253445577</v>
      </c>
      <c r="G61" s="13">
        <f t="shared" si="7"/>
        <v>93.73197687659206</v>
      </c>
      <c r="H61" s="13">
        <f t="shared" si="7"/>
        <v>102.72194153104223</v>
      </c>
      <c r="I61" s="13">
        <f t="shared" si="7"/>
        <v>95.63956327394332</v>
      </c>
      <c r="J61" s="13">
        <f t="shared" si="7"/>
        <v>97.04805018976742</v>
      </c>
      <c r="K61" s="13">
        <f t="shared" si="7"/>
        <v>69.50565461688049</v>
      </c>
      <c r="L61" s="13">
        <f t="shared" si="7"/>
        <v>96.54776425301755</v>
      </c>
      <c r="M61" s="13">
        <f t="shared" si="7"/>
        <v>84.43814962412316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90.28514291692963</v>
      </c>
      <c r="W61" s="13">
        <f t="shared" si="7"/>
        <v>104.86738971316021</v>
      </c>
      <c r="X61" s="13">
        <f t="shared" si="7"/>
        <v>0</v>
      </c>
      <c r="Y61" s="13">
        <f t="shared" si="7"/>
        <v>0</v>
      </c>
      <c r="Z61" s="14">
        <f t="shared" si="7"/>
        <v>99.99999971401645</v>
      </c>
    </row>
    <row r="62" spans="1:26" ht="13.5">
      <c r="A62" s="38" t="s">
        <v>103</v>
      </c>
      <c r="B62" s="12">
        <f t="shared" si="7"/>
        <v>83.76788887317602</v>
      </c>
      <c r="C62" s="12">
        <f t="shared" si="7"/>
        <v>0</v>
      </c>
      <c r="D62" s="3">
        <f t="shared" si="7"/>
        <v>99.99999925592053</v>
      </c>
      <c r="E62" s="13">
        <f t="shared" si="7"/>
        <v>99.99999925592053</v>
      </c>
      <c r="F62" s="13">
        <f t="shared" si="7"/>
        <v>-155.38132708919912</v>
      </c>
      <c r="G62" s="13">
        <f t="shared" si="7"/>
        <v>70.17214544433594</v>
      </c>
      <c r="H62" s="13">
        <f t="shared" si="7"/>
        <v>35.23324017098099</v>
      </c>
      <c r="I62" s="13">
        <f t="shared" si="7"/>
        <v>34.0900386865937</v>
      </c>
      <c r="J62" s="13">
        <f t="shared" si="7"/>
        <v>-2591.3380046713382</v>
      </c>
      <c r="K62" s="13">
        <f t="shared" si="7"/>
        <v>66.39608518709952</v>
      </c>
      <c r="L62" s="13">
        <f t="shared" si="7"/>
        <v>52.380005963165175</v>
      </c>
      <c r="M62" s="13">
        <f t="shared" si="7"/>
        <v>93.89566868339104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60.40960626681814</v>
      </c>
      <c r="W62" s="13">
        <f t="shared" si="7"/>
        <v>102.48167244837497</v>
      </c>
      <c r="X62" s="13">
        <f t="shared" si="7"/>
        <v>0</v>
      </c>
      <c r="Y62" s="13">
        <f t="shared" si="7"/>
        <v>0</v>
      </c>
      <c r="Z62" s="14">
        <f t="shared" si="7"/>
        <v>99.99999925592053</v>
      </c>
    </row>
    <row r="63" spans="1:26" ht="13.5">
      <c r="A63" s="38" t="s">
        <v>104</v>
      </c>
      <c r="B63" s="12">
        <f t="shared" si="7"/>
        <v>55.89000568258332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142.7900992835674</v>
      </c>
      <c r="G63" s="13">
        <f t="shared" si="7"/>
        <v>92.59292375301844</v>
      </c>
      <c r="H63" s="13">
        <f t="shared" si="7"/>
        <v>36.95854467223923</v>
      </c>
      <c r="I63" s="13">
        <f t="shared" si="7"/>
        <v>67.18191449428046</v>
      </c>
      <c r="J63" s="13">
        <f t="shared" si="7"/>
        <v>1010.2479284292621</v>
      </c>
      <c r="K63" s="13">
        <f t="shared" si="7"/>
        <v>69.16347066045455</v>
      </c>
      <c r="L63" s="13">
        <f t="shared" si="7"/>
        <v>79.18178662852586</v>
      </c>
      <c r="M63" s="13">
        <f t="shared" si="7"/>
        <v>120.77926868619207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87.49708145783032</v>
      </c>
      <c r="W63" s="13">
        <f t="shared" si="7"/>
        <v>99.99930866441355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105</v>
      </c>
      <c r="B64" s="12">
        <f t="shared" si="7"/>
        <v>75.57746366820001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113.021630446778</v>
      </c>
      <c r="G64" s="13">
        <f t="shared" si="7"/>
        <v>90.35001496070846</v>
      </c>
      <c r="H64" s="13">
        <f t="shared" si="7"/>
        <v>37.5055000226764</v>
      </c>
      <c r="I64" s="13">
        <f t="shared" si="7"/>
        <v>63.554645677849365</v>
      </c>
      <c r="J64" s="13">
        <f t="shared" si="7"/>
        <v>-419.0077998888855</v>
      </c>
      <c r="K64" s="13">
        <f t="shared" si="7"/>
        <v>86.23575177891458</v>
      </c>
      <c r="L64" s="13">
        <f t="shared" si="7"/>
        <v>83.28175766031507</v>
      </c>
      <c r="M64" s="13">
        <f t="shared" si="7"/>
        <v>140.85016110262606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88.29586385157644</v>
      </c>
      <c r="W64" s="13">
        <f t="shared" si="7"/>
        <v>100.00706744950627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90.59684684684684</v>
      </c>
      <c r="H65" s="13">
        <f t="shared" si="7"/>
        <v>0</v>
      </c>
      <c r="I65" s="13">
        <f t="shared" si="7"/>
        <v>208.27702702702703</v>
      </c>
      <c r="J65" s="13">
        <f t="shared" si="7"/>
        <v>-2850.1689189189187</v>
      </c>
      <c r="K65" s="13">
        <f t="shared" si="7"/>
        <v>0</v>
      </c>
      <c r="L65" s="13">
        <f t="shared" si="7"/>
        <v>0</v>
      </c>
      <c r="M65" s="13">
        <f t="shared" si="7"/>
        <v>-3350.337837837838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81.4432383201507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96.04704923999698</v>
      </c>
      <c r="G66" s="16">
        <f t="shared" si="7"/>
        <v>-0.3697736851037523</v>
      </c>
      <c r="H66" s="16">
        <f t="shared" si="7"/>
        <v>-3.55095880699253</v>
      </c>
      <c r="I66" s="16">
        <f t="shared" si="7"/>
        <v>29.09486567987595</v>
      </c>
      <c r="J66" s="16">
        <f t="shared" si="7"/>
        <v>-0.33562017235431757</v>
      </c>
      <c r="K66" s="16">
        <f t="shared" si="7"/>
        <v>-3.122918720675953</v>
      </c>
      <c r="L66" s="16">
        <f t="shared" si="7"/>
        <v>97.25479182105653</v>
      </c>
      <c r="M66" s="16">
        <f t="shared" si="7"/>
        <v>32.05217205627654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30.615360956819913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1129617929</v>
      </c>
      <c r="C67" s="23"/>
      <c r="D67" s="24">
        <v>1389564888</v>
      </c>
      <c r="E67" s="25">
        <v>1389564888</v>
      </c>
      <c r="F67" s="25">
        <v>91553609</v>
      </c>
      <c r="G67" s="25">
        <v>106831530</v>
      </c>
      <c r="H67" s="25">
        <v>139460038</v>
      </c>
      <c r="I67" s="25">
        <v>337845177</v>
      </c>
      <c r="J67" s="25">
        <v>74918453</v>
      </c>
      <c r="K67" s="25">
        <v>127728368</v>
      </c>
      <c r="L67" s="25">
        <v>94136671</v>
      </c>
      <c r="M67" s="25">
        <v>296783492</v>
      </c>
      <c r="N67" s="25"/>
      <c r="O67" s="25"/>
      <c r="P67" s="25"/>
      <c r="Q67" s="25"/>
      <c r="R67" s="25"/>
      <c r="S67" s="25"/>
      <c r="T67" s="25"/>
      <c r="U67" s="25"/>
      <c r="V67" s="25">
        <v>634628669</v>
      </c>
      <c r="W67" s="25">
        <v>694782444</v>
      </c>
      <c r="X67" s="25"/>
      <c r="Y67" s="24"/>
      <c r="Z67" s="26">
        <v>1389564888</v>
      </c>
    </row>
    <row r="68" spans="1:26" ht="13.5" hidden="1">
      <c r="A68" s="36" t="s">
        <v>31</v>
      </c>
      <c r="B68" s="18">
        <v>254720916</v>
      </c>
      <c r="C68" s="18"/>
      <c r="D68" s="19">
        <v>279863000</v>
      </c>
      <c r="E68" s="20">
        <v>279863000</v>
      </c>
      <c r="F68" s="20">
        <v>22735281</v>
      </c>
      <c r="G68" s="20">
        <v>22775658</v>
      </c>
      <c r="H68" s="20">
        <v>22797702</v>
      </c>
      <c r="I68" s="20">
        <v>68308641</v>
      </c>
      <c r="J68" s="20">
        <v>22741365</v>
      </c>
      <c r="K68" s="20">
        <v>22880908</v>
      </c>
      <c r="L68" s="20">
        <v>22782013</v>
      </c>
      <c r="M68" s="20">
        <v>68404286</v>
      </c>
      <c r="N68" s="20"/>
      <c r="O68" s="20"/>
      <c r="P68" s="20"/>
      <c r="Q68" s="20"/>
      <c r="R68" s="20"/>
      <c r="S68" s="20"/>
      <c r="T68" s="20"/>
      <c r="U68" s="20"/>
      <c r="V68" s="20">
        <v>136712927</v>
      </c>
      <c r="W68" s="20">
        <v>139931500</v>
      </c>
      <c r="X68" s="20"/>
      <c r="Y68" s="19"/>
      <c r="Z68" s="22">
        <v>279863000</v>
      </c>
    </row>
    <row r="69" spans="1:26" ht="13.5" hidden="1">
      <c r="A69" s="37" t="s">
        <v>32</v>
      </c>
      <c r="B69" s="18">
        <v>867519756</v>
      </c>
      <c r="C69" s="18"/>
      <c r="D69" s="19">
        <v>1091701888</v>
      </c>
      <c r="E69" s="20">
        <v>1091701888</v>
      </c>
      <c r="F69" s="20">
        <v>65032422</v>
      </c>
      <c r="G69" s="20">
        <v>79966614</v>
      </c>
      <c r="H69" s="20">
        <v>112588732</v>
      </c>
      <c r="I69" s="20">
        <v>257587768</v>
      </c>
      <c r="J69" s="20">
        <v>48011367</v>
      </c>
      <c r="K69" s="20">
        <v>100683855</v>
      </c>
      <c r="L69" s="20">
        <v>67039284</v>
      </c>
      <c r="M69" s="20">
        <v>215734506</v>
      </c>
      <c r="N69" s="20"/>
      <c r="O69" s="20"/>
      <c r="P69" s="20"/>
      <c r="Q69" s="20"/>
      <c r="R69" s="20"/>
      <c r="S69" s="20"/>
      <c r="T69" s="20"/>
      <c r="U69" s="20"/>
      <c r="V69" s="20">
        <v>473322274</v>
      </c>
      <c r="W69" s="20">
        <v>545850944</v>
      </c>
      <c r="X69" s="20"/>
      <c r="Y69" s="19"/>
      <c r="Z69" s="22">
        <v>1091701888</v>
      </c>
    </row>
    <row r="70" spans="1:26" ht="13.5" hidden="1">
      <c r="A70" s="38" t="s">
        <v>102</v>
      </c>
      <c r="B70" s="18">
        <v>605486199</v>
      </c>
      <c r="C70" s="18"/>
      <c r="D70" s="19">
        <v>699340920</v>
      </c>
      <c r="E70" s="20">
        <v>699340920</v>
      </c>
      <c r="F70" s="20">
        <v>56331427</v>
      </c>
      <c r="G70" s="20">
        <v>52406635</v>
      </c>
      <c r="H70" s="20">
        <v>53340749</v>
      </c>
      <c r="I70" s="20">
        <v>162078811</v>
      </c>
      <c r="J70" s="20">
        <v>49209712</v>
      </c>
      <c r="K70" s="20">
        <v>67375829</v>
      </c>
      <c r="L70" s="20">
        <v>31839135</v>
      </c>
      <c r="M70" s="20">
        <v>148424676</v>
      </c>
      <c r="N70" s="20"/>
      <c r="O70" s="20"/>
      <c r="P70" s="20"/>
      <c r="Q70" s="20"/>
      <c r="R70" s="20"/>
      <c r="S70" s="20"/>
      <c r="T70" s="20"/>
      <c r="U70" s="20"/>
      <c r="V70" s="20">
        <v>310503487</v>
      </c>
      <c r="W70" s="20">
        <v>349670460</v>
      </c>
      <c r="X70" s="20"/>
      <c r="Y70" s="19"/>
      <c r="Z70" s="22">
        <v>699340920</v>
      </c>
    </row>
    <row r="71" spans="1:26" ht="13.5" hidden="1">
      <c r="A71" s="38" t="s">
        <v>103</v>
      </c>
      <c r="B71" s="18">
        <v>164175447</v>
      </c>
      <c r="C71" s="18"/>
      <c r="D71" s="19">
        <v>268788494</v>
      </c>
      <c r="E71" s="20">
        <v>268788494</v>
      </c>
      <c r="F71" s="20">
        <v>3987102</v>
      </c>
      <c r="G71" s="20">
        <v>19618062</v>
      </c>
      <c r="H71" s="20">
        <v>41620532</v>
      </c>
      <c r="I71" s="20">
        <v>65225696</v>
      </c>
      <c r="J71" s="20">
        <v>-674325</v>
      </c>
      <c r="K71" s="20">
        <v>24659978</v>
      </c>
      <c r="L71" s="20">
        <v>27280814</v>
      </c>
      <c r="M71" s="20">
        <v>51266467</v>
      </c>
      <c r="N71" s="20"/>
      <c r="O71" s="20"/>
      <c r="P71" s="20"/>
      <c r="Q71" s="20"/>
      <c r="R71" s="20"/>
      <c r="S71" s="20"/>
      <c r="T71" s="20"/>
      <c r="U71" s="20"/>
      <c r="V71" s="20">
        <v>116492163</v>
      </c>
      <c r="W71" s="20">
        <v>134394247</v>
      </c>
      <c r="X71" s="20"/>
      <c r="Y71" s="19"/>
      <c r="Z71" s="22">
        <v>268788494</v>
      </c>
    </row>
    <row r="72" spans="1:26" ht="13.5" hidden="1">
      <c r="A72" s="38" t="s">
        <v>104</v>
      </c>
      <c r="B72" s="18">
        <v>46448945</v>
      </c>
      <c r="C72" s="18"/>
      <c r="D72" s="19">
        <v>67116464</v>
      </c>
      <c r="E72" s="20">
        <v>67116464</v>
      </c>
      <c r="F72" s="20">
        <v>1895782</v>
      </c>
      <c r="G72" s="20">
        <v>3366389</v>
      </c>
      <c r="H72" s="20">
        <v>7572947</v>
      </c>
      <c r="I72" s="20">
        <v>12835118</v>
      </c>
      <c r="J72" s="20">
        <v>393904</v>
      </c>
      <c r="K72" s="20">
        <v>4078267</v>
      </c>
      <c r="L72" s="20">
        <v>3362277</v>
      </c>
      <c r="M72" s="20">
        <v>7834448</v>
      </c>
      <c r="N72" s="20"/>
      <c r="O72" s="20"/>
      <c r="P72" s="20"/>
      <c r="Q72" s="20"/>
      <c r="R72" s="20"/>
      <c r="S72" s="20"/>
      <c r="T72" s="20"/>
      <c r="U72" s="20"/>
      <c r="V72" s="20">
        <v>20669566</v>
      </c>
      <c r="W72" s="20">
        <v>33558232</v>
      </c>
      <c r="X72" s="20"/>
      <c r="Y72" s="19"/>
      <c r="Z72" s="22">
        <v>67116464</v>
      </c>
    </row>
    <row r="73" spans="1:26" ht="13.5" hidden="1">
      <c r="A73" s="38" t="s">
        <v>105</v>
      </c>
      <c r="B73" s="18">
        <v>51409165</v>
      </c>
      <c r="C73" s="18"/>
      <c r="D73" s="19">
        <v>56456010</v>
      </c>
      <c r="E73" s="20">
        <v>56456010</v>
      </c>
      <c r="F73" s="20">
        <v>2818111</v>
      </c>
      <c r="G73" s="20">
        <v>4571976</v>
      </c>
      <c r="H73" s="20">
        <v>10054504</v>
      </c>
      <c r="I73" s="20">
        <v>17444591</v>
      </c>
      <c r="J73" s="20">
        <v>-914372</v>
      </c>
      <c r="K73" s="20">
        <v>4569781</v>
      </c>
      <c r="L73" s="20">
        <v>4557058</v>
      </c>
      <c r="M73" s="20">
        <v>8212467</v>
      </c>
      <c r="N73" s="20"/>
      <c r="O73" s="20"/>
      <c r="P73" s="20"/>
      <c r="Q73" s="20"/>
      <c r="R73" s="20"/>
      <c r="S73" s="20"/>
      <c r="T73" s="20"/>
      <c r="U73" s="20"/>
      <c r="V73" s="20">
        <v>25657058</v>
      </c>
      <c r="W73" s="20">
        <v>28228005</v>
      </c>
      <c r="X73" s="20"/>
      <c r="Y73" s="19"/>
      <c r="Z73" s="22">
        <v>56456010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>
        <v>3552</v>
      </c>
      <c r="H74" s="20"/>
      <c r="I74" s="20">
        <v>3552</v>
      </c>
      <c r="J74" s="20">
        <v>-3552</v>
      </c>
      <c r="K74" s="20"/>
      <c r="L74" s="20"/>
      <c r="M74" s="20">
        <v>-3552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7377257</v>
      </c>
      <c r="C75" s="27"/>
      <c r="D75" s="28">
        <v>18000000</v>
      </c>
      <c r="E75" s="29">
        <v>18000000</v>
      </c>
      <c r="F75" s="29">
        <v>3785906</v>
      </c>
      <c r="G75" s="29">
        <v>4089258</v>
      </c>
      <c r="H75" s="29">
        <v>4073604</v>
      </c>
      <c r="I75" s="29">
        <v>11948768</v>
      </c>
      <c r="J75" s="29">
        <v>4165721</v>
      </c>
      <c r="K75" s="29">
        <v>4163605</v>
      </c>
      <c r="L75" s="29">
        <v>4315374</v>
      </c>
      <c r="M75" s="29">
        <v>12644700</v>
      </c>
      <c r="N75" s="29"/>
      <c r="O75" s="29"/>
      <c r="P75" s="29"/>
      <c r="Q75" s="29"/>
      <c r="R75" s="29"/>
      <c r="S75" s="29"/>
      <c r="T75" s="29"/>
      <c r="U75" s="29"/>
      <c r="V75" s="29">
        <v>24593468</v>
      </c>
      <c r="W75" s="29">
        <v>9000000</v>
      </c>
      <c r="X75" s="29"/>
      <c r="Y75" s="28"/>
      <c r="Z75" s="30">
        <v>18000000</v>
      </c>
    </row>
    <row r="76" spans="1:26" ht="13.5" hidden="1">
      <c r="A76" s="41" t="s">
        <v>109</v>
      </c>
      <c r="B76" s="31">
        <v>894620363</v>
      </c>
      <c r="C76" s="31"/>
      <c r="D76" s="32">
        <v>1389564884</v>
      </c>
      <c r="E76" s="33">
        <v>1389564884</v>
      </c>
      <c r="F76" s="33">
        <v>71491902</v>
      </c>
      <c r="G76" s="33">
        <v>85746550</v>
      </c>
      <c r="H76" s="33">
        <v>94470028</v>
      </c>
      <c r="I76" s="33">
        <v>251708480</v>
      </c>
      <c r="J76" s="33">
        <v>90813185</v>
      </c>
      <c r="K76" s="33">
        <v>87320533</v>
      </c>
      <c r="L76" s="33">
        <v>72168719</v>
      </c>
      <c r="M76" s="33">
        <v>250302437</v>
      </c>
      <c r="N76" s="33"/>
      <c r="O76" s="33"/>
      <c r="P76" s="33"/>
      <c r="Q76" s="33"/>
      <c r="R76" s="33"/>
      <c r="S76" s="33"/>
      <c r="T76" s="33"/>
      <c r="U76" s="33"/>
      <c r="V76" s="33">
        <v>502010917</v>
      </c>
      <c r="W76" s="33">
        <v>715139156</v>
      </c>
      <c r="X76" s="33"/>
      <c r="Y76" s="32"/>
      <c r="Z76" s="34">
        <v>1389564884</v>
      </c>
    </row>
    <row r="77" spans="1:26" ht="13.5" hidden="1">
      <c r="A77" s="36" t="s">
        <v>31</v>
      </c>
      <c r="B77" s="18">
        <v>189081339</v>
      </c>
      <c r="C77" s="18"/>
      <c r="D77" s="19">
        <v>279863000</v>
      </c>
      <c r="E77" s="20">
        <v>279863000</v>
      </c>
      <c r="F77" s="20">
        <v>17057580</v>
      </c>
      <c r="G77" s="20">
        <v>15622444</v>
      </c>
      <c r="H77" s="20">
        <v>18587922</v>
      </c>
      <c r="I77" s="20">
        <v>51267946</v>
      </c>
      <c r="J77" s="20">
        <v>17684125</v>
      </c>
      <c r="K77" s="20">
        <v>17468066</v>
      </c>
      <c r="L77" s="20">
        <v>16484637</v>
      </c>
      <c r="M77" s="20">
        <v>51636828</v>
      </c>
      <c r="N77" s="20"/>
      <c r="O77" s="20"/>
      <c r="P77" s="20"/>
      <c r="Q77" s="20"/>
      <c r="R77" s="20"/>
      <c r="S77" s="20"/>
      <c r="T77" s="20"/>
      <c r="U77" s="20"/>
      <c r="V77" s="20">
        <v>102904774</v>
      </c>
      <c r="W77" s="20">
        <v>139931400</v>
      </c>
      <c r="X77" s="20"/>
      <c r="Y77" s="19"/>
      <c r="Z77" s="22">
        <v>279863000</v>
      </c>
    </row>
    <row r="78" spans="1:26" ht="13.5" hidden="1">
      <c r="A78" s="37" t="s">
        <v>32</v>
      </c>
      <c r="B78" s="18">
        <v>699530747</v>
      </c>
      <c r="C78" s="18"/>
      <c r="D78" s="19">
        <v>1091701884</v>
      </c>
      <c r="E78" s="20">
        <v>1091701884</v>
      </c>
      <c r="F78" s="20">
        <v>50798071</v>
      </c>
      <c r="G78" s="20">
        <v>70139227</v>
      </c>
      <c r="H78" s="20">
        <v>76026758</v>
      </c>
      <c r="I78" s="20">
        <v>196964056</v>
      </c>
      <c r="J78" s="20">
        <v>73143041</v>
      </c>
      <c r="K78" s="20">
        <v>69982493</v>
      </c>
      <c r="L78" s="20">
        <v>51487174</v>
      </c>
      <c r="M78" s="20">
        <v>194612708</v>
      </c>
      <c r="N78" s="20"/>
      <c r="O78" s="20"/>
      <c r="P78" s="20"/>
      <c r="Q78" s="20"/>
      <c r="R78" s="20"/>
      <c r="S78" s="20"/>
      <c r="T78" s="20"/>
      <c r="U78" s="20"/>
      <c r="V78" s="20">
        <v>391576764</v>
      </c>
      <c r="W78" s="20">
        <v>566207756</v>
      </c>
      <c r="X78" s="20"/>
      <c r="Y78" s="19"/>
      <c r="Z78" s="22">
        <v>1091701884</v>
      </c>
    </row>
    <row r="79" spans="1:26" ht="13.5" hidden="1">
      <c r="A79" s="38" t="s">
        <v>102</v>
      </c>
      <c r="B79" s="18">
        <v>497183571</v>
      </c>
      <c r="C79" s="18"/>
      <c r="D79" s="19">
        <v>699340918</v>
      </c>
      <c r="E79" s="20">
        <v>699340918</v>
      </c>
      <c r="F79" s="20">
        <v>51097039</v>
      </c>
      <c r="G79" s="20">
        <v>49121775</v>
      </c>
      <c r="H79" s="20">
        <v>54792653</v>
      </c>
      <c r="I79" s="20">
        <v>155011467</v>
      </c>
      <c r="J79" s="20">
        <v>47757066</v>
      </c>
      <c r="K79" s="20">
        <v>46830011</v>
      </c>
      <c r="L79" s="20">
        <v>30739973</v>
      </c>
      <c r="M79" s="20">
        <v>125327050</v>
      </c>
      <c r="N79" s="20"/>
      <c r="O79" s="20"/>
      <c r="P79" s="20"/>
      <c r="Q79" s="20"/>
      <c r="R79" s="20"/>
      <c r="S79" s="20"/>
      <c r="T79" s="20"/>
      <c r="U79" s="20"/>
      <c r="V79" s="20">
        <v>280338517</v>
      </c>
      <c r="W79" s="20">
        <v>366690284</v>
      </c>
      <c r="X79" s="20"/>
      <c r="Y79" s="19"/>
      <c r="Z79" s="22">
        <v>699340918</v>
      </c>
    </row>
    <row r="80" spans="1:26" ht="13.5" hidden="1">
      <c r="A80" s="38" t="s">
        <v>103</v>
      </c>
      <c r="B80" s="18">
        <v>137526306</v>
      </c>
      <c r="C80" s="18"/>
      <c r="D80" s="19">
        <v>268788492</v>
      </c>
      <c r="E80" s="20">
        <v>268788492</v>
      </c>
      <c r="F80" s="20">
        <v>-6195212</v>
      </c>
      <c r="G80" s="20">
        <v>13766415</v>
      </c>
      <c r="H80" s="20">
        <v>14664262</v>
      </c>
      <c r="I80" s="20">
        <v>22235465</v>
      </c>
      <c r="J80" s="20">
        <v>17474040</v>
      </c>
      <c r="K80" s="20">
        <v>16373260</v>
      </c>
      <c r="L80" s="20">
        <v>14289692</v>
      </c>
      <c r="M80" s="20">
        <v>48136992</v>
      </c>
      <c r="N80" s="20"/>
      <c r="O80" s="20"/>
      <c r="P80" s="20"/>
      <c r="Q80" s="20"/>
      <c r="R80" s="20"/>
      <c r="S80" s="20"/>
      <c r="T80" s="20"/>
      <c r="U80" s="20"/>
      <c r="V80" s="20">
        <v>70372457</v>
      </c>
      <c r="W80" s="20">
        <v>137729472</v>
      </c>
      <c r="X80" s="20"/>
      <c r="Y80" s="19"/>
      <c r="Z80" s="22">
        <v>268788492</v>
      </c>
    </row>
    <row r="81" spans="1:26" ht="13.5" hidden="1">
      <c r="A81" s="38" t="s">
        <v>104</v>
      </c>
      <c r="B81" s="18">
        <v>25960318</v>
      </c>
      <c r="C81" s="18"/>
      <c r="D81" s="19">
        <v>67116464</v>
      </c>
      <c r="E81" s="20">
        <v>67116464</v>
      </c>
      <c r="F81" s="20">
        <v>2706989</v>
      </c>
      <c r="G81" s="20">
        <v>3117038</v>
      </c>
      <c r="H81" s="20">
        <v>2798851</v>
      </c>
      <c r="I81" s="20">
        <v>8622878</v>
      </c>
      <c r="J81" s="20">
        <v>3979407</v>
      </c>
      <c r="K81" s="20">
        <v>2820671</v>
      </c>
      <c r="L81" s="20">
        <v>2662311</v>
      </c>
      <c r="M81" s="20">
        <v>9462389</v>
      </c>
      <c r="N81" s="20"/>
      <c r="O81" s="20"/>
      <c r="P81" s="20"/>
      <c r="Q81" s="20"/>
      <c r="R81" s="20"/>
      <c r="S81" s="20"/>
      <c r="T81" s="20"/>
      <c r="U81" s="20"/>
      <c r="V81" s="20">
        <v>18085267</v>
      </c>
      <c r="W81" s="20">
        <v>33558000</v>
      </c>
      <c r="X81" s="20"/>
      <c r="Y81" s="19"/>
      <c r="Z81" s="22">
        <v>67116464</v>
      </c>
    </row>
    <row r="82" spans="1:26" ht="13.5" hidden="1">
      <c r="A82" s="38" t="s">
        <v>105</v>
      </c>
      <c r="B82" s="18">
        <v>38853743</v>
      </c>
      <c r="C82" s="18"/>
      <c r="D82" s="19">
        <v>56456010</v>
      </c>
      <c r="E82" s="20">
        <v>56456010</v>
      </c>
      <c r="F82" s="20">
        <v>3185075</v>
      </c>
      <c r="G82" s="20">
        <v>4130781</v>
      </c>
      <c r="H82" s="20">
        <v>3770992</v>
      </c>
      <c r="I82" s="20">
        <v>11086848</v>
      </c>
      <c r="J82" s="20">
        <v>3831290</v>
      </c>
      <c r="K82" s="20">
        <v>3940785</v>
      </c>
      <c r="L82" s="20">
        <v>3795198</v>
      </c>
      <c r="M82" s="20">
        <v>11567273</v>
      </c>
      <c r="N82" s="20"/>
      <c r="O82" s="20"/>
      <c r="P82" s="20"/>
      <c r="Q82" s="20"/>
      <c r="R82" s="20"/>
      <c r="S82" s="20"/>
      <c r="T82" s="20"/>
      <c r="U82" s="20"/>
      <c r="V82" s="20">
        <v>22654121</v>
      </c>
      <c r="W82" s="20">
        <v>28230000</v>
      </c>
      <c r="X82" s="20"/>
      <c r="Y82" s="19"/>
      <c r="Z82" s="22">
        <v>56456010</v>
      </c>
    </row>
    <row r="83" spans="1:26" ht="13.5" hidden="1">
      <c r="A83" s="38" t="s">
        <v>106</v>
      </c>
      <c r="B83" s="18">
        <v>6809</v>
      </c>
      <c r="C83" s="18"/>
      <c r="D83" s="19"/>
      <c r="E83" s="20"/>
      <c r="F83" s="20">
        <v>4180</v>
      </c>
      <c r="G83" s="20">
        <v>3218</v>
      </c>
      <c r="H83" s="20"/>
      <c r="I83" s="20">
        <v>7398</v>
      </c>
      <c r="J83" s="20">
        <v>101238</v>
      </c>
      <c r="K83" s="20">
        <v>17766</v>
      </c>
      <c r="L83" s="20"/>
      <c r="M83" s="20">
        <v>119004</v>
      </c>
      <c r="N83" s="20"/>
      <c r="O83" s="20"/>
      <c r="P83" s="20"/>
      <c r="Q83" s="20"/>
      <c r="R83" s="20"/>
      <c r="S83" s="20"/>
      <c r="T83" s="20"/>
      <c r="U83" s="20"/>
      <c r="V83" s="20">
        <v>126402</v>
      </c>
      <c r="W83" s="20"/>
      <c r="X83" s="20"/>
      <c r="Y83" s="19"/>
      <c r="Z83" s="22"/>
    </row>
    <row r="84" spans="1:26" ht="13.5" hidden="1">
      <c r="A84" s="39" t="s">
        <v>107</v>
      </c>
      <c r="B84" s="27">
        <v>6008277</v>
      </c>
      <c r="C84" s="27"/>
      <c r="D84" s="28">
        <v>18000000</v>
      </c>
      <c r="E84" s="29">
        <v>18000000</v>
      </c>
      <c r="F84" s="29">
        <v>3636251</v>
      </c>
      <c r="G84" s="29">
        <v>-15121</v>
      </c>
      <c r="H84" s="29">
        <v>-144652</v>
      </c>
      <c r="I84" s="29">
        <v>3476478</v>
      </c>
      <c r="J84" s="29">
        <v>-13981</v>
      </c>
      <c r="K84" s="29">
        <v>-130026</v>
      </c>
      <c r="L84" s="29">
        <v>4196908</v>
      </c>
      <c r="M84" s="29">
        <v>4052901</v>
      </c>
      <c r="N84" s="29"/>
      <c r="O84" s="29"/>
      <c r="P84" s="29"/>
      <c r="Q84" s="29"/>
      <c r="R84" s="29"/>
      <c r="S84" s="29"/>
      <c r="T84" s="29"/>
      <c r="U84" s="29"/>
      <c r="V84" s="29">
        <v>7529379</v>
      </c>
      <c r="W84" s="29">
        <v>9000000</v>
      </c>
      <c r="X84" s="29"/>
      <c r="Y84" s="28"/>
      <c r="Z84" s="30">
        <v>18000000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173240069</v>
      </c>
      <c r="C5" s="18">
        <v>0</v>
      </c>
      <c r="D5" s="58">
        <v>159193514</v>
      </c>
      <c r="E5" s="59">
        <v>159193514</v>
      </c>
      <c r="F5" s="59">
        <v>15968984</v>
      </c>
      <c r="G5" s="59">
        <v>15944806</v>
      </c>
      <c r="H5" s="59">
        <v>15872070</v>
      </c>
      <c r="I5" s="59">
        <v>47785860</v>
      </c>
      <c r="J5" s="59">
        <v>15436252</v>
      </c>
      <c r="K5" s="59">
        <v>16189974</v>
      </c>
      <c r="L5" s="59">
        <v>18588889</v>
      </c>
      <c r="M5" s="59">
        <v>50215115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98000975</v>
      </c>
      <c r="W5" s="59">
        <v>79596757</v>
      </c>
      <c r="X5" s="59">
        <v>18404218</v>
      </c>
      <c r="Y5" s="60">
        <v>23.12</v>
      </c>
      <c r="Z5" s="61">
        <v>159193514</v>
      </c>
    </row>
    <row r="6" spans="1:26" ht="13.5">
      <c r="A6" s="57" t="s">
        <v>32</v>
      </c>
      <c r="B6" s="18">
        <v>698642329</v>
      </c>
      <c r="C6" s="18">
        <v>0</v>
      </c>
      <c r="D6" s="58">
        <v>801166951</v>
      </c>
      <c r="E6" s="59">
        <v>801166951</v>
      </c>
      <c r="F6" s="59">
        <v>65124950</v>
      </c>
      <c r="G6" s="59">
        <v>63129749</v>
      </c>
      <c r="H6" s="59">
        <v>73818547</v>
      </c>
      <c r="I6" s="59">
        <v>202073246</v>
      </c>
      <c r="J6" s="59">
        <v>70550051</v>
      </c>
      <c r="K6" s="59">
        <v>69674429</v>
      </c>
      <c r="L6" s="59">
        <v>65484885</v>
      </c>
      <c r="M6" s="59">
        <v>205709365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407782611</v>
      </c>
      <c r="W6" s="59">
        <v>400583476</v>
      </c>
      <c r="X6" s="59">
        <v>7199135</v>
      </c>
      <c r="Y6" s="60">
        <v>1.8</v>
      </c>
      <c r="Z6" s="61">
        <v>801166951</v>
      </c>
    </row>
    <row r="7" spans="1:26" ht="13.5">
      <c r="A7" s="57" t="s">
        <v>33</v>
      </c>
      <c r="B7" s="18">
        <v>4316013</v>
      </c>
      <c r="C7" s="18">
        <v>0</v>
      </c>
      <c r="D7" s="58">
        <v>1292140</v>
      </c>
      <c r="E7" s="59">
        <v>1292140</v>
      </c>
      <c r="F7" s="59">
        <v>156766</v>
      </c>
      <c r="G7" s="59">
        <v>188086</v>
      </c>
      <c r="H7" s="59">
        <v>109159</v>
      </c>
      <c r="I7" s="59">
        <v>454011</v>
      </c>
      <c r="J7" s="59">
        <v>140499</v>
      </c>
      <c r="K7" s="59">
        <v>89513</v>
      </c>
      <c r="L7" s="59">
        <v>207652</v>
      </c>
      <c r="M7" s="59">
        <v>437664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891675</v>
      </c>
      <c r="W7" s="59">
        <v>646070</v>
      </c>
      <c r="X7" s="59">
        <v>245605</v>
      </c>
      <c r="Y7" s="60">
        <v>38.02</v>
      </c>
      <c r="Z7" s="61">
        <v>1292140</v>
      </c>
    </row>
    <row r="8" spans="1:26" ht="13.5">
      <c r="A8" s="57" t="s">
        <v>34</v>
      </c>
      <c r="B8" s="18">
        <v>193750734</v>
      </c>
      <c r="C8" s="18">
        <v>0</v>
      </c>
      <c r="D8" s="58">
        <v>194583882</v>
      </c>
      <c r="E8" s="59">
        <v>194583882</v>
      </c>
      <c r="F8" s="59">
        <v>81034478</v>
      </c>
      <c r="G8" s="59">
        <v>1750000</v>
      </c>
      <c r="H8" s="59">
        <v>0</v>
      </c>
      <c r="I8" s="59">
        <v>82784478</v>
      </c>
      <c r="J8" s="59">
        <v>7</v>
      </c>
      <c r="K8" s="59">
        <v>45992522</v>
      </c>
      <c r="L8" s="59">
        <v>0</v>
      </c>
      <c r="M8" s="59">
        <v>45992529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128777007</v>
      </c>
      <c r="W8" s="59">
        <v>97291941</v>
      </c>
      <c r="X8" s="59">
        <v>31485066</v>
      </c>
      <c r="Y8" s="60">
        <v>32.36</v>
      </c>
      <c r="Z8" s="61">
        <v>194583882</v>
      </c>
    </row>
    <row r="9" spans="1:26" ht="13.5">
      <c r="A9" s="57" t="s">
        <v>35</v>
      </c>
      <c r="B9" s="18">
        <v>123908829</v>
      </c>
      <c r="C9" s="18">
        <v>0</v>
      </c>
      <c r="D9" s="58">
        <v>211079269</v>
      </c>
      <c r="E9" s="59">
        <v>211079269</v>
      </c>
      <c r="F9" s="59">
        <v>16710577</v>
      </c>
      <c r="G9" s="59">
        <v>19080506</v>
      </c>
      <c r="H9" s="59">
        <v>21338104</v>
      </c>
      <c r="I9" s="59">
        <v>57129187</v>
      </c>
      <c r="J9" s="59">
        <v>25218846</v>
      </c>
      <c r="K9" s="59">
        <v>14198558</v>
      </c>
      <c r="L9" s="59">
        <v>14265810</v>
      </c>
      <c r="M9" s="59">
        <v>53683214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110812401</v>
      </c>
      <c r="W9" s="59">
        <v>105539635</v>
      </c>
      <c r="X9" s="59">
        <v>5272766</v>
      </c>
      <c r="Y9" s="60">
        <v>5</v>
      </c>
      <c r="Z9" s="61">
        <v>211079269</v>
      </c>
    </row>
    <row r="10" spans="1:26" ht="25.5">
      <c r="A10" s="62" t="s">
        <v>94</v>
      </c>
      <c r="B10" s="63">
        <f>SUM(B5:B9)</f>
        <v>1193857974</v>
      </c>
      <c r="C10" s="63">
        <f>SUM(C5:C9)</f>
        <v>0</v>
      </c>
      <c r="D10" s="64">
        <f aca="true" t="shared" si="0" ref="D10:Z10">SUM(D5:D9)</f>
        <v>1367315756</v>
      </c>
      <c r="E10" s="65">
        <f t="shared" si="0"/>
        <v>1367315756</v>
      </c>
      <c r="F10" s="65">
        <f t="shared" si="0"/>
        <v>178995755</v>
      </c>
      <c r="G10" s="65">
        <f t="shared" si="0"/>
        <v>100093147</v>
      </c>
      <c r="H10" s="65">
        <f t="shared" si="0"/>
        <v>111137880</v>
      </c>
      <c r="I10" s="65">
        <f t="shared" si="0"/>
        <v>390226782</v>
      </c>
      <c r="J10" s="65">
        <f t="shared" si="0"/>
        <v>111345655</v>
      </c>
      <c r="K10" s="65">
        <f t="shared" si="0"/>
        <v>146144996</v>
      </c>
      <c r="L10" s="65">
        <f t="shared" si="0"/>
        <v>98547236</v>
      </c>
      <c r="M10" s="65">
        <f t="shared" si="0"/>
        <v>356037887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746264669</v>
      </c>
      <c r="W10" s="65">
        <f t="shared" si="0"/>
        <v>683657879</v>
      </c>
      <c r="X10" s="65">
        <f t="shared" si="0"/>
        <v>62606790</v>
      </c>
      <c r="Y10" s="66">
        <f>+IF(W10&lt;&gt;0,(X10/W10)*100,0)</f>
        <v>9.15761990362434</v>
      </c>
      <c r="Z10" s="67">
        <f t="shared" si="0"/>
        <v>1367315756</v>
      </c>
    </row>
    <row r="11" spans="1:26" ht="13.5">
      <c r="A11" s="57" t="s">
        <v>36</v>
      </c>
      <c r="B11" s="18">
        <v>313275265</v>
      </c>
      <c r="C11" s="18">
        <v>0</v>
      </c>
      <c r="D11" s="58">
        <v>331392045</v>
      </c>
      <c r="E11" s="59">
        <v>331392045</v>
      </c>
      <c r="F11" s="59">
        <v>28103866</v>
      </c>
      <c r="G11" s="59">
        <v>27002813</v>
      </c>
      <c r="H11" s="59">
        <v>27508336</v>
      </c>
      <c r="I11" s="59">
        <v>82615015</v>
      </c>
      <c r="J11" s="59">
        <v>28043834</v>
      </c>
      <c r="K11" s="59">
        <v>27800383</v>
      </c>
      <c r="L11" s="59">
        <v>28406103</v>
      </c>
      <c r="M11" s="59">
        <v>84250320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166865335</v>
      </c>
      <c r="W11" s="59">
        <v>165696023</v>
      </c>
      <c r="X11" s="59">
        <v>1169312</v>
      </c>
      <c r="Y11" s="60">
        <v>0.71</v>
      </c>
      <c r="Z11" s="61">
        <v>331392045</v>
      </c>
    </row>
    <row r="12" spans="1:26" ht="13.5">
      <c r="A12" s="57" t="s">
        <v>37</v>
      </c>
      <c r="B12" s="18">
        <v>15549600</v>
      </c>
      <c r="C12" s="18">
        <v>0</v>
      </c>
      <c r="D12" s="58">
        <v>17313002</v>
      </c>
      <c r="E12" s="59">
        <v>17313002</v>
      </c>
      <c r="F12" s="59">
        <v>1291277</v>
      </c>
      <c r="G12" s="59">
        <v>1285780</v>
      </c>
      <c r="H12" s="59">
        <v>1304534</v>
      </c>
      <c r="I12" s="59">
        <v>3881591</v>
      </c>
      <c r="J12" s="59">
        <v>1298681</v>
      </c>
      <c r="K12" s="59">
        <v>1300002</v>
      </c>
      <c r="L12" s="59">
        <v>1298681</v>
      </c>
      <c r="M12" s="59">
        <v>3897364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7778955</v>
      </c>
      <c r="W12" s="59">
        <v>8656501</v>
      </c>
      <c r="X12" s="59">
        <v>-877546</v>
      </c>
      <c r="Y12" s="60">
        <v>-10.14</v>
      </c>
      <c r="Z12" s="61">
        <v>17313002</v>
      </c>
    </row>
    <row r="13" spans="1:26" ht="13.5">
      <c r="A13" s="57" t="s">
        <v>95</v>
      </c>
      <c r="B13" s="18">
        <v>303633174</v>
      </c>
      <c r="C13" s="18">
        <v>0</v>
      </c>
      <c r="D13" s="58">
        <v>85308709</v>
      </c>
      <c r="E13" s="59">
        <v>85308709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42654355</v>
      </c>
      <c r="X13" s="59">
        <v>-42654355</v>
      </c>
      <c r="Y13" s="60">
        <v>-100</v>
      </c>
      <c r="Z13" s="61">
        <v>85308709</v>
      </c>
    </row>
    <row r="14" spans="1:26" ht="13.5">
      <c r="A14" s="57" t="s">
        <v>38</v>
      </c>
      <c r="B14" s="18">
        <v>4026946</v>
      </c>
      <c r="C14" s="18">
        <v>0</v>
      </c>
      <c r="D14" s="58">
        <v>9768167</v>
      </c>
      <c r="E14" s="59">
        <v>9768167</v>
      </c>
      <c r="F14" s="59">
        <v>407546</v>
      </c>
      <c r="G14" s="59">
        <v>913742</v>
      </c>
      <c r="H14" s="59">
        <v>1045881</v>
      </c>
      <c r="I14" s="59">
        <v>2367169</v>
      </c>
      <c r="J14" s="59">
        <v>1365184</v>
      </c>
      <c r="K14" s="59">
        <v>1534886</v>
      </c>
      <c r="L14" s="59">
        <v>1723374</v>
      </c>
      <c r="M14" s="59">
        <v>4623444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6990613</v>
      </c>
      <c r="W14" s="59">
        <v>4884084</v>
      </c>
      <c r="X14" s="59">
        <v>2106529</v>
      </c>
      <c r="Y14" s="60">
        <v>43.13</v>
      </c>
      <c r="Z14" s="61">
        <v>9768167</v>
      </c>
    </row>
    <row r="15" spans="1:26" ht="13.5">
      <c r="A15" s="57" t="s">
        <v>39</v>
      </c>
      <c r="B15" s="18">
        <v>476456040</v>
      </c>
      <c r="C15" s="18">
        <v>0</v>
      </c>
      <c r="D15" s="58">
        <v>602553297</v>
      </c>
      <c r="E15" s="59">
        <v>602553297</v>
      </c>
      <c r="F15" s="59">
        <v>33481</v>
      </c>
      <c r="G15" s="59">
        <v>49710048</v>
      </c>
      <c r="H15" s="59">
        <v>67647689</v>
      </c>
      <c r="I15" s="59">
        <v>117391218</v>
      </c>
      <c r="J15" s="59">
        <v>45689222</v>
      </c>
      <c r="K15" s="59">
        <v>43172854</v>
      </c>
      <c r="L15" s="59">
        <v>41109618</v>
      </c>
      <c r="M15" s="59">
        <v>129971694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247362912</v>
      </c>
      <c r="W15" s="59">
        <v>301276649</v>
      </c>
      <c r="X15" s="59">
        <v>-53913737</v>
      </c>
      <c r="Y15" s="60">
        <v>-17.9</v>
      </c>
      <c r="Z15" s="61">
        <v>602553297</v>
      </c>
    </row>
    <row r="16" spans="1:26" ht="13.5">
      <c r="A16" s="68" t="s">
        <v>40</v>
      </c>
      <c r="B16" s="18">
        <v>31564185</v>
      </c>
      <c r="C16" s="18">
        <v>0</v>
      </c>
      <c r="D16" s="58">
        <v>308846746</v>
      </c>
      <c r="E16" s="59">
        <v>308846746</v>
      </c>
      <c r="F16" s="59">
        <v>3600918</v>
      </c>
      <c r="G16" s="59">
        <v>1043785</v>
      </c>
      <c r="H16" s="59">
        <v>6017579</v>
      </c>
      <c r="I16" s="59">
        <v>10662282</v>
      </c>
      <c r="J16" s="59">
        <v>4202847</v>
      </c>
      <c r="K16" s="59">
        <v>4300982</v>
      </c>
      <c r="L16" s="59">
        <v>4269300</v>
      </c>
      <c r="M16" s="59">
        <v>12773129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23435411</v>
      </c>
      <c r="W16" s="59">
        <v>154423373</v>
      </c>
      <c r="X16" s="59">
        <v>-130987962</v>
      </c>
      <c r="Y16" s="60">
        <v>-84.82</v>
      </c>
      <c r="Z16" s="61">
        <v>308846746</v>
      </c>
    </row>
    <row r="17" spans="1:26" ht="13.5">
      <c r="A17" s="57" t="s">
        <v>41</v>
      </c>
      <c r="B17" s="18">
        <v>45618991</v>
      </c>
      <c r="C17" s="18">
        <v>0</v>
      </c>
      <c r="D17" s="58">
        <v>252511033</v>
      </c>
      <c r="E17" s="59">
        <v>252511033</v>
      </c>
      <c r="F17" s="59">
        <v>5896021</v>
      </c>
      <c r="G17" s="59">
        <v>24550272</v>
      </c>
      <c r="H17" s="59">
        <v>32449809</v>
      </c>
      <c r="I17" s="59">
        <v>62896102</v>
      </c>
      <c r="J17" s="59">
        <v>24813412</v>
      </c>
      <c r="K17" s="59">
        <v>31704445</v>
      </c>
      <c r="L17" s="59">
        <v>17894922</v>
      </c>
      <c r="M17" s="59">
        <v>74412779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137308881</v>
      </c>
      <c r="W17" s="59">
        <v>126255517</v>
      </c>
      <c r="X17" s="59">
        <v>11053364</v>
      </c>
      <c r="Y17" s="60">
        <v>8.75</v>
      </c>
      <c r="Z17" s="61">
        <v>252511033</v>
      </c>
    </row>
    <row r="18" spans="1:26" ht="13.5">
      <c r="A18" s="69" t="s">
        <v>42</v>
      </c>
      <c r="B18" s="70">
        <f>SUM(B11:B17)</f>
        <v>1190124201</v>
      </c>
      <c r="C18" s="70">
        <f>SUM(C11:C17)</f>
        <v>0</v>
      </c>
      <c r="D18" s="71">
        <f aca="true" t="shared" si="1" ref="D18:Z18">SUM(D11:D17)</f>
        <v>1607692999</v>
      </c>
      <c r="E18" s="72">
        <f t="shared" si="1"/>
        <v>1607692999</v>
      </c>
      <c r="F18" s="72">
        <f t="shared" si="1"/>
        <v>39333109</v>
      </c>
      <c r="G18" s="72">
        <f t="shared" si="1"/>
        <v>104506440</v>
      </c>
      <c r="H18" s="72">
        <f t="shared" si="1"/>
        <v>135973828</v>
      </c>
      <c r="I18" s="72">
        <f t="shared" si="1"/>
        <v>279813377</v>
      </c>
      <c r="J18" s="72">
        <f t="shared" si="1"/>
        <v>105413180</v>
      </c>
      <c r="K18" s="72">
        <f t="shared" si="1"/>
        <v>109813552</v>
      </c>
      <c r="L18" s="72">
        <f t="shared" si="1"/>
        <v>94701998</v>
      </c>
      <c r="M18" s="72">
        <f t="shared" si="1"/>
        <v>309928730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589742107</v>
      </c>
      <c r="W18" s="72">
        <f t="shared" si="1"/>
        <v>803846502</v>
      </c>
      <c r="X18" s="72">
        <f t="shared" si="1"/>
        <v>-214104395</v>
      </c>
      <c r="Y18" s="66">
        <f>+IF(W18&lt;&gt;0,(X18/W18)*100,0)</f>
        <v>-26.63498497129742</v>
      </c>
      <c r="Z18" s="73">
        <f t="shared" si="1"/>
        <v>1607692999</v>
      </c>
    </row>
    <row r="19" spans="1:26" ht="13.5">
      <c r="A19" s="69" t="s">
        <v>43</v>
      </c>
      <c r="B19" s="74">
        <f>+B10-B18</f>
        <v>3733773</v>
      </c>
      <c r="C19" s="74">
        <f>+C10-C18</f>
        <v>0</v>
      </c>
      <c r="D19" s="75">
        <f aca="true" t="shared" si="2" ref="D19:Z19">+D10-D18</f>
        <v>-240377243</v>
      </c>
      <c r="E19" s="76">
        <f t="shared" si="2"/>
        <v>-240377243</v>
      </c>
      <c r="F19" s="76">
        <f t="shared" si="2"/>
        <v>139662646</v>
      </c>
      <c r="G19" s="76">
        <f t="shared" si="2"/>
        <v>-4413293</v>
      </c>
      <c r="H19" s="76">
        <f t="shared" si="2"/>
        <v>-24835948</v>
      </c>
      <c r="I19" s="76">
        <f t="shared" si="2"/>
        <v>110413405</v>
      </c>
      <c r="J19" s="76">
        <f t="shared" si="2"/>
        <v>5932475</v>
      </c>
      <c r="K19" s="76">
        <f t="shared" si="2"/>
        <v>36331444</v>
      </c>
      <c r="L19" s="76">
        <f t="shared" si="2"/>
        <v>3845238</v>
      </c>
      <c r="M19" s="76">
        <f t="shared" si="2"/>
        <v>46109157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156522562</v>
      </c>
      <c r="W19" s="76">
        <f>IF(E10=E18,0,W10-W18)</f>
        <v>-120188623</v>
      </c>
      <c r="X19" s="76">
        <f t="shared" si="2"/>
        <v>276711185</v>
      </c>
      <c r="Y19" s="77">
        <f>+IF(W19&lt;&gt;0,(X19/W19)*100,0)</f>
        <v>-230.23076402164952</v>
      </c>
      <c r="Z19" s="78">
        <f t="shared" si="2"/>
        <v>-240377243</v>
      </c>
    </row>
    <row r="20" spans="1:26" ht="13.5">
      <c r="A20" s="57" t="s">
        <v>44</v>
      </c>
      <c r="B20" s="18">
        <v>107339730</v>
      </c>
      <c r="C20" s="18">
        <v>0</v>
      </c>
      <c r="D20" s="58">
        <v>227201000</v>
      </c>
      <c r="E20" s="59">
        <v>227201000</v>
      </c>
      <c r="F20" s="59">
        <v>0</v>
      </c>
      <c r="G20" s="59">
        <v>0</v>
      </c>
      <c r="H20" s="59">
        <v>10873000</v>
      </c>
      <c r="I20" s="59">
        <v>10873000</v>
      </c>
      <c r="J20" s="59">
        <v>23424554</v>
      </c>
      <c r="K20" s="59">
        <v>1815</v>
      </c>
      <c r="L20" s="59">
        <v>0</v>
      </c>
      <c r="M20" s="59">
        <v>23426369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34299369</v>
      </c>
      <c r="W20" s="59">
        <v>113600500</v>
      </c>
      <c r="X20" s="59">
        <v>-79301131</v>
      </c>
      <c r="Y20" s="60">
        <v>-69.81</v>
      </c>
      <c r="Z20" s="61">
        <v>227201000</v>
      </c>
    </row>
    <row r="21" spans="1:26" ht="13.5">
      <c r="A21" s="57" t="s">
        <v>96</v>
      </c>
      <c r="B21" s="79">
        <v>-10538952</v>
      </c>
      <c r="C21" s="79">
        <v>0</v>
      </c>
      <c r="D21" s="80">
        <v>0</v>
      </c>
      <c r="E21" s="81">
        <v>0</v>
      </c>
      <c r="F21" s="81">
        <v>-4660015</v>
      </c>
      <c r="G21" s="81">
        <v>0</v>
      </c>
      <c r="H21" s="81">
        <v>0</v>
      </c>
      <c r="I21" s="81">
        <v>-4660015</v>
      </c>
      <c r="J21" s="81">
        <v>0</v>
      </c>
      <c r="K21" s="81">
        <v>-31841000</v>
      </c>
      <c r="L21" s="81">
        <v>0</v>
      </c>
      <c r="M21" s="81">
        <v>-31841000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-36501015</v>
      </c>
      <c r="W21" s="81">
        <v>0</v>
      </c>
      <c r="X21" s="81">
        <v>-36501015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100534551</v>
      </c>
      <c r="C22" s="85">
        <f>SUM(C19:C21)</f>
        <v>0</v>
      </c>
      <c r="D22" s="86">
        <f aca="true" t="shared" si="3" ref="D22:Z22">SUM(D19:D21)</f>
        <v>-13176243</v>
      </c>
      <c r="E22" s="87">
        <f t="shared" si="3"/>
        <v>-13176243</v>
      </c>
      <c r="F22" s="87">
        <f t="shared" si="3"/>
        <v>135002631</v>
      </c>
      <c r="G22" s="87">
        <f t="shared" si="3"/>
        <v>-4413293</v>
      </c>
      <c r="H22" s="87">
        <f t="shared" si="3"/>
        <v>-13962948</v>
      </c>
      <c r="I22" s="87">
        <f t="shared" si="3"/>
        <v>116626390</v>
      </c>
      <c r="J22" s="87">
        <f t="shared" si="3"/>
        <v>29357029</v>
      </c>
      <c r="K22" s="87">
        <f t="shared" si="3"/>
        <v>4492259</v>
      </c>
      <c r="L22" s="87">
        <f t="shared" si="3"/>
        <v>3845238</v>
      </c>
      <c r="M22" s="87">
        <f t="shared" si="3"/>
        <v>37694526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154320916</v>
      </c>
      <c r="W22" s="87">
        <f t="shared" si="3"/>
        <v>-6588123</v>
      </c>
      <c r="X22" s="87">
        <f t="shared" si="3"/>
        <v>160909039</v>
      </c>
      <c r="Y22" s="88">
        <f>+IF(W22&lt;&gt;0,(X22/W22)*100,0)</f>
        <v>-2442.4109719870135</v>
      </c>
      <c r="Z22" s="89">
        <f t="shared" si="3"/>
        <v>-13176243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100534551</v>
      </c>
      <c r="C24" s="74">
        <f>SUM(C22:C23)</f>
        <v>0</v>
      </c>
      <c r="D24" s="75">
        <f aca="true" t="shared" si="4" ref="D24:Z24">SUM(D22:D23)</f>
        <v>-13176243</v>
      </c>
      <c r="E24" s="76">
        <f t="shared" si="4"/>
        <v>-13176243</v>
      </c>
      <c r="F24" s="76">
        <f t="shared" si="4"/>
        <v>135002631</v>
      </c>
      <c r="G24" s="76">
        <f t="shared" si="4"/>
        <v>-4413293</v>
      </c>
      <c r="H24" s="76">
        <f t="shared" si="4"/>
        <v>-13962948</v>
      </c>
      <c r="I24" s="76">
        <f t="shared" si="4"/>
        <v>116626390</v>
      </c>
      <c r="J24" s="76">
        <f t="shared" si="4"/>
        <v>29357029</v>
      </c>
      <c r="K24" s="76">
        <f t="shared" si="4"/>
        <v>4492259</v>
      </c>
      <c r="L24" s="76">
        <f t="shared" si="4"/>
        <v>3845238</v>
      </c>
      <c r="M24" s="76">
        <f t="shared" si="4"/>
        <v>37694526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154320916</v>
      </c>
      <c r="W24" s="76">
        <f t="shared" si="4"/>
        <v>-6588123</v>
      </c>
      <c r="X24" s="76">
        <f t="shared" si="4"/>
        <v>160909039</v>
      </c>
      <c r="Y24" s="77">
        <f>+IF(W24&lt;&gt;0,(X24/W24)*100,0)</f>
        <v>-2442.4109719870135</v>
      </c>
      <c r="Z24" s="78">
        <f t="shared" si="4"/>
        <v>-13176243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130561930</v>
      </c>
      <c r="C27" s="21">
        <v>0</v>
      </c>
      <c r="D27" s="98">
        <v>254288095</v>
      </c>
      <c r="E27" s="99">
        <v>254288095</v>
      </c>
      <c r="F27" s="99">
        <v>16175689</v>
      </c>
      <c r="G27" s="99">
        <v>7509555</v>
      </c>
      <c r="H27" s="99">
        <v>16020600</v>
      </c>
      <c r="I27" s="99">
        <v>39705844</v>
      </c>
      <c r="J27" s="99">
        <v>7690005</v>
      </c>
      <c r="K27" s="99">
        <v>49622873</v>
      </c>
      <c r="L27" s="99">
        <v>12001951</v>
      </c>
      <c r="M27" s="99">
        <v>69314829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109020673</v>
      </c>
      <c r="W27" s="99">
        <v>127144048</v>
      </c>
      <c r="X27" s="99">
        <v>-18123375</v>
      </c>
      <c r="Y27" s="100">
        <v>-14.25</v>
      </c>
      <c r="Z27" s="101">
        <v>254288095</v>
      </c>
    </row>
    <row r="28" spans="1:26" ht="13.5">
      <c r="A28" s="102" t="s">
        <v>44</v>
      </c>
      <c r="B28" s="18">
        <v>112919598</v>
      </c>
      <c r="C28" s="18">
        <v>0</v>
      </c>
      <c r="D28" s="58">
        <v>0</v>
      </c>
      <c r="E28" s="59">
        <v>0</v>
      </c>
      <c r="F28" s="59">
        <v>16175689</v>
      </c>
      <c r="G28" s="59">
        <v>6131304</v>
      </c>
      <c r="H28" s="59">
        <v>15294296</v>
      </c>
      <c r="I28" s="59">
        <v>37601289</v>
      </c>
      <c r="J28" s="59">
        <v>6810402</v>
      </c>
      <c r="K28" s="59">
        <v>21937763</v>
      </c>
      <c r="L28" s="59">
        <v>11857038</v>
      </c>
      <c r="M28" s="59">
        <v>40605203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78206492</v>
      </c>
      <c r="W28" s="59">
        <v>0</v>
      </c>
      <c r="X28" s="59">
        <v>78206492</v>
      </c>
      <c r="Y28" s="60">
        <v>0</v>
      </c>
      <c r="Z28" s="61">
        <v>0</v>
      </c>
    </row>
    <row r="29" spans="1:26" ht="13.5">
      <c r="A29" s="57" t="s">
        <v>99</v>
      </c>
      <c r="B29" s="18">
        <v>0</v>
      </c>
      <c r="C29" s="18">
        <v>0</v>
      </c>
      <c r="D29" s="58">
        <v>254288095</v>
      </c>
      <c r="E29" s="59">
        <v>254288095</v>
      </c>
      <c r="F29" s="59">
        <v>0</v>
      </c>
      <c r="G29" s="59">
        <v>314480</v>
      </c>
      <c r="H29" s="59">
        <v>0</v>
      </c>
      <c r="I29" s="59">
        <v>314480</v>
      </c>
      <c r="J29" s="59">
        <v>0</v>
      </c>
      <c r="K29" s="59">
        <v>27930702</v>
      </c>
      <c r="L29" s="59">
        <v>0</v>
      </c>
      <c r="M29" s="59">
        <v>27930702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28245182</v>
      </c>
      <c r="W29" s="59">
        <v>127144048</v>
      </c>
      <c r="X29" s="59">
        <v>-98898866</v>
      </c>
      <c r="Y29" s="60">
        <v>-77.78</v>
      </c>
      <c r="Z29" s="61">
        <v>254288095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17642332</v>
      </c>
      <c r="C31" s="18">
        <v>0</v>
      </c>
      <c r="D31" s="58">
        <v>0</v>
      </c>
      <c r="E31" s="59">
        <v>0</v>
      </c>
      <c r="F31" s="59">
        <v>0</v>
      </c>
      <c r="G31" s="59">
        <v>1063771</v>
      </c>
      <c r="H31" s="59">
        <v>726304</v>
      </c>
      <c r="I31" s="59">
        <v>1790075</v>
      </c>
      <c r="J31" s="59">
        <v>879603</v>
      </c>
      <c r="K31" s="59">
        <v>-245592</v>
      </c>
      <c r="L31" s="59">
        <v>144913</v>
      </c>
      <c r="M31" s="59">
        <v>778924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2568999</v>
      </c>
      <c r="W31" s="59">
        <v>0</v>
      </c>
      <c r="X31" s="59">
        <v>2568999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130561930</v>
      </c>
      <c r="C32" s="21">
        <f>SUM(C28:C31)</f>
        <v>0</v>
      </c>
      <c r="D32" s="98">
        <f aca="true" t="shared" si="5" ref="D32:Z32">SUM(D28:D31)</f>
        <v>254288095</v>
      </c>
      <c r="E32" s="99">
        <f t="shared" si="5"/>
        <v>254288095</v>
      </c>
      <c r="F32" s="99">
        <f t="shared" si="5"/>
        <v>16175689</v>
      </c>
      <c r="G32" s="99">
        <f t="shared" si="5"/>
        <v>7509555</v>
      </c>
      <c r="H32" s="99">
        <f t="shared" si="5"/>
        <v>16020600</v>
      </c>
      <c r="I32" s="99">
        <f t="shared" si="5"/>
        <v>39705844</v>
      </c>
      <c r="J32" s="99">
        <f t="shared" si="5"/>
        <v>7690005</v>
      </c>
      <c r="K32" s="99">
        <f t="shared" si="5"/>
        <v>49622873</v>
      </c>
      <c r="L32" s="99">
        <f t="shared" si="5"/>
        <v>12001951</v>
      </c>
      <c r="M32" s="99">
        <f t="shared" si="5"/>
        <v>69314829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109020673</v>
      </c>
      <c r="W32" s="99">
        <f t="shared" si="5"/>
        <v>127144048</v>
      </c>
      <c r="X32" s="99">
        <f t="shared" si="5"/>
        <v>-18123375</v>
      </c>
      <c r="Y32" s="100">
        <f>+IF(W32&lt;&gt;0,(X32/W32)*100,0)</f>
        <v>-14.254206378579356</v>
      </c>
      <c r="Z32" s="101">
        <f t="shared" si="5"/>
        <v>254288095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171039557</v>
      </c>
      <c r="C35" s="18">
        <v>0</v>
      </c>
      <c r="D35" s="58">
        <v>315752731</v>
      </c>
      <c r="E35" s="59">
        <v>315752731</v>
      </c>
      <c r="F35" s="59">
        <v>711490426</v>
      </c>
      <c r="G35" s="59">
        <v>617739668</v>
      </c>
      <c r="H35" s="59">
        <v>614166002</v>
      </c>
      <c r="I35" s="59">
        <v>614166002</v>
      </c>
      <c r="J35" s="59">
        <v>606900586</v>
      </c>
      <c r="K35" s="59">
        <v>606201032</v>
      </c>
      <c r="L35" s="59">
        <v>599367239</v>
      </c>
      <c r="M35" s="59">
        <v>599367239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599367239</v>
      </c>
      <c r="W35" s="59">
        <v>157876366</v>
      </c>
      <c r="X35" s="59">
        <v>441490873</v>
      </c>
      <c r="Y35" s="60">
        <v>279.64</v>
      </c>
      <c r="Z35" s="61">
        <v>315752731</v>
      </c>
    </row>
    <row r="36" spans="1:26" ht="13.5">
      <c r="A36" s="57" t="s">
        <v>53</v>
      </c>
      <c r="B36" s="18">
        <v>3291420449</v>
      </c>
      <c r="C36" s="18">
        <v>0</v>
      </c>
      <c r="D36" s="58">
        <v>3161088310</v>
      </c>
      <c r="E36" s="59">
        <v>3161088310</v>
      </c>
      <c r="F36" s="59">
        <v>3260369770</v>
      </c>
      <c r="G36" s="59">
        <v>3270740708</v>
      </c>
      <c r="H36" s="59">
        <v>3292628513</v>
      </c>
      <c r="I36" s="59">
        <v>3292628513</v>
      </c>
      <c r="J36" s="59">
        <v>3300543775</v>
      </c>
      <c r="K36" s="59">
        <v>3350327734</v>
      </c>
      <c r="L36" s="59">
        <v>3211749199</v>
      </c>
      <c r="M36" s="59">
        <v>3211749199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3211749199</v>
      </c>
      <c r="W36" s="59">
        <v>1580544155</v>
      </c>
      <c r="X36" s="59">
        <v>1631205044</v>
      </c>
      <c r="Y36" s="60">
        <v>103.21</v>
      </c>
      <c r="Z36" s="61">
        <v>3161088310</v>
      </c>
    </row>
    <row r="37" spans="1:26" ht="13.5">
      <c r="A37" s="57" t="s">
        <v>54</v>
      </c>
      <c r="B37" s="18">
        <v>268533006</v>
      </c>
      <c r="C37" s="18">
        <v>0</v>
      </c>
      <c r="D37" s="58">
        <v>288153644</v>
      </c>
      <c r="E37" s="59">
        <v>288153644</v>
      </c>
      <c r="F37" s="59">
        <v>453639246</v>
      </c>
      <c r="G37" s="59">
        <v>374724823</v>
      </c>
      <c r="H37" s="59">
        <v>404167324</v>
      </c>
      <c r="I37" s="59">
        <v>404167324</v>
      </c>
      <c r="J37" s="59">
        <v>380656826</v>
      </c>
      <c r="K37" s="59">
        <v>360878285</v>
      </c>
      <c r="L37" s="59">
        <v>355037050</v>
      </c>
      <c r="M37" s="59">
        <v>355037050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355037050</v>
      </c>
      <c r="W37" s="59">
        <v>144076822</v>
      </c>
      <c r="X37" s="59">
        <v>210960228</v>
      </c>
      <c r="Y37" s="60">
        <v>146.42</v>
      </c>
      <c r="Z37" s="61">
        <v>288153644</v>
      </c>
    </row>
    <row r="38" spans="1:26" ht="13.5">
      <c r="A38" s="57" t="s">
        <v>55</v>
      </c>
      <c r="B38" s="18">
        <v>147740000</v>
      </c>
      <c r="C38" s="18">
        <v>0</v>
      </c>
      <c r="D38" s="58">
        <v>169201504</v>
      </c>
      <c r="E38" s="59">
        <v>169201504</v>
      </c>
      <c r="F38" s="59">
        <v>173547364</v>
      </c>
      <c r="G38" s="59">
        <v>173743680</v>
      </c>
      <c r="H38" s="59">
        <v>171078767</v>
      </c>
      <c r="I38" s="59">
        <v>171078767</v>
      </c>
      <c r="J38" s="59">
        <v>171257391</v>
      </c>
      <c r="K38" s="59">
        <v>171430254</v>
      </c>
      <c r="L38" s="59">
        <v>171608879</v>
      </c>
      <c r="M38" s="59">
        <v>171608879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171608879</v>
      </c>
      <c r="W38" s="59">
        <v>84600752</v>
      </c>
      <c r="X38" s="59">
        <v>87008127</v>
      </c>
      <c r="Y38" s="60">
        <v>102.85</v>
      </c>
      <c r="Z38" s="61">
        <v>169201504</v>
      </c>
    </row>
    <row r="39" spans="1:26" ht="13.5">
      <c r="A39" s="57" t="s">
        <v>56</v>
      </c>
      <c r="B39" s="18">
        <v>3046187000</v>
      </c>
      <c r="C39" s="18">
        <v>0</v>
      </c>
      <c r="D39" s="58">
        <v>3019485891</v>
      </c>
      <c r="E39" s="59">
        <v>3019485891</v>
      </c>
      <c r="F39" s="59">
        <v>3344673586</v>
      </c>
      <c r="G39" s="59">
        <v>3340011873</v>
      </c>
      <c r="H39" s="59">
        <v>3331548424</v>
      </c>
      <c r="I39" s="59">
        <v>3331548424</v>
      </c>
      <c r="J39" s="59">
        <v>3355530144</v>
      </c>
      <c r="K39" s="59">
        <v>3424220227</v>
      </c>
      <c r="L39" s="59">
        <v>3284470509</v>
      </c>
      <c r="M39" s="59">
        <v>3284470509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3284470509</v>
      </c>
      <c r="W39" s="59">
        <v>1509742946</v>
      </c>
      <c r="X39" s="59">
        <v>1774727563</v>
      </c>
      <c r="Y39" s="60">
        <v>117.55</v>
      </c>
      <c r="Z39" s="61">
        <v>3019485891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167999283</v>
      </c>
      <c r="C42" s="18">
        <v>0</v>
      </c>
      <c r="D42" s="58">
        <v>193056038</v>
      </c>
      <c r="E42" s="59">
        <v>193056038</v>
      </c>
      <c r="F42" s="59">
        <v>-46183330</v>
      </c>
      <c r="G42" s="59">
        <v>6044409</v>
      </c>
      <c r="H42" s="59">
        <v>-43730985</v>
      </c>
      <c r="I42" s="59">
        <v>-83869906</v>
      </c>
      <c r="J42" s="59">
        <v>22871993</v>
      </c>
      <c r="K42" s="59">
        <v>53221606</v>
      </c>
      <c r="L42" s="59">
        <v>-10174654</v>
      </c>
      <c r="M42" s="59">
        <v>65918945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-17950961</v>
      </c>
      <c r="W42" s="59">
        <v>64430046</v>
      </c>
      <c r="X42" s="59">
        <v>-82381007</v>
      </c>
      <c r="Y42" s="60">
        <v>-127.86</v>
      </c>
      <c r="Z42" s="61">
        <v>193056038</v>
      </c>
    </row>
    <row r="43" spans="1:26" ht="13.5">
      <c r="A43" s="57" t="s">
        <v>59</v>
      </c>
      <c r="B43" s="18">
        <v>-146929689</v>
      </c>
      <c r="C43" s="18">
        <v>0</v>
      </c>
      <c r="D43" s="58">
        <v>34838004</v>
      </c>
      <c r="E43" s="59">
        <v>34838004</v>
      </c>
      <c r="F43" s="59">
        <v>-13130282</v>
      </c>
      <c r="G43" s="59">
        <v>-7744172</v>
      </c>
      <c r="H43" s="59">
        <v>-19785011</v>
      </c>
      <c r="I43" s="59">
        <v>-40659465</v>
      </c>
      <c r="J43" s="59">
        <v>-2852295</v>
      </c>
      <c r="K43" s="59">
        <v>-48693574</v>
      </c>
      <c r="L43" s="59">
        <v>-10340288</v>
      </c>
      <c r="M43" s="59">
        <v>-61886157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-102545622</v>
      </c>
      <c r="W43" s="59">
        <v>10000002</v>
      </c>
      <c r="X43" s="59">
        <v>-112545624</v>
      </c>
      <c r="Y43" s="60">
        <v>-1125.46</v>
      </c>
      <c r="Z43" s="61">
        <v>34838004</v>
      </c>
    </row>
    <row r="44" spans="1:26" ht="13.5">
      <c r="A44" s="57" t="s">
        <v>60</v>
      </c>
      <c r="B44" s="18">
        <v>-3700409</v>
      </c>
      <c r="C44" s="18">
        <v>0</v>
      </c>
      <c r="D44" s="58">
        <v>-30053000</v>
      </c>
      <c r="E44" s="59">
        <v>-30053000</v>
      </c>
      <c r="F44" s="59">
        <v>-163527</v>
      </c>
      <c r="G44" s="59">
        <v>66435</v>
      </c>
      <c r="H44" s="59">
        <v>-2759498</v>
      </c>
      <c r="I44" s="59">
        <v>-2856590</v>
      </c>
      <c r="J44" s="59">
        <v>99615</v>
      </c>
      <c r="K44" s="59">
        <v>133185</v>
      </c>
      <c r="L44" s="59">
        <v>-100202</v>
      </c>
      <c r="M44" s="59">
        <v>132598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-2723992</v>
      </c>
      <c r="W44" s="59">
        <v>-1853745</v>
      </c>
      <c r="X44" s="59">
        <v>-870247</v>
      </c>
      <c r="Y44" s="60">
        <v>46.95</v>
      </c>
      <c r="Z44" s="61">
        <v>-30053000</v>
      </c>
    </row>
    <row r="45" spans="1:26" ht="13.5">
      <c r="A45" s="69" t="s">
        <v>61</v>
      </c>
      <c r="B45" s="21">
        <v>35257480</v>
      </c>
      <c r="C45" s="21">
        <v>0</v>
      </c>
      <c r="D45" s="98">
        <v>435056425</v>
      </c>
      <c r="E45" s="99">
        <v>435056425</v>
      </c>
      <c r="F45" s="99">
        <v>-23988064</v>
      </c>
      <c r="G45" s="99">
        <v>-25621392</v>
      </c>
      <c r="H45" s="99">
        <v>-91896886</v>
      </c>
      <c r="I45" s="99">
        <v>-91896886</v>
      </c>
      <c r="J45" s="99">
        <v>-71777573</v>
      </c>
      <c r="K45" s="99">
        <v>-67116356</v>
      </c>
      <c r="L45" s="99">
        <v>-87731500</v>
      </c>
      <c r="M45" s="99">
        <v>-87731500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-87731500</v>
      </c>
      <c r="W45" s="99">
        <v>309791686</v>
      </c>
      <c r="X45" s="99">
        <v>-397523186</v>
      </c>
      <c r="Y45" s="100">
        <v>-128.32</v>
      </c>
      <c r="Z45" s="101">
        <v>435056425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32003874</v>
      </c>
      <c r="C49" s="51">
        <v>0</v>
      </c>
      <c r="D49" s="128">
        <v>23184822</v>
      </c>
      <c r="E49" s="53">
        <v>16308052</v>
      </c>
      <c r="F49" s="53">
        <v>0</v>
      </c>
      <c r="G49" s="53">
        <v>0</v>
      </c>
      <c r="H49" s="53">
        <v>0</v>
      </c>
      <c r="I49" s="53">
        <v>19400602</v>
      </c>
      <c r="J49" s="53">
        <v>0</v>
      </c>
      <c r="K49" s="53">
        <v>0</v>
      </c>
      <c r="L49" s="53">
        <v>0</v>
      </c>
      <c r="M49" s="53">
        <v>15438085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18784347</v>
      </c>
      <c r="W49" s="53">
        <v>66538826</v>
      </c>
      <c r="X49" s="53">
        <v>544045657</v>
      </c>
      <c r="Y49" s="53">
        <v>735704265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43604089</v>
      </c>
      <c r="C51" s="51">
        <v>0</v>
      </c>
      <c r="D51" s="128">
        <v>2476372</v>
      </c>
      <c r="E51" s="53">
        <v>29551545</v>
      </c>
      <c r="F51" s="53">
        <v>0</v>
      </c>
      <c r="G51" s="53">
        <v>0</v>
      </c>
      <c r="H51" s="53">
        <v>0</v>
      </c>
      <c r="I51" s="53">
        <v>29635585</v>
      </c>
      <c r="J51" s="53">
        <v>0</v>
      </c>
      <c r="K51" s="53">
        <v>0</v>
      </c>
      <c r="L51" s="53">
        <v>0</v>
      </c>
      <c r="M51" s="53">
        <v>2449787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1061429</v>
      </c>
      <c r="W51" s="53">
        <v>1934311</v>
      </c>
      <c r="X51" s="53">
        <v>67723624</v>
      </c>
      <c r="Y51" s="53">
        <v>178436742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96.80814006542425</v>
      </c>
      <c r="C58" s="5">
        <f>IF(C67=0,0,+(C76/C67)*100)</f>
        <v>0</v>
      </c>
      <c r="D58" s="6">
        <f aca="true" t="shared" si="6" ref="D58:Z58">IF(D67=0,0,+(D76/D67)*100)</f>
        <v>230.90287986187593</v>
      </c>
      <c r="E58" s="7">
        <f t="shared" si="6"/>
        <v>230.90287986187593</v>
      </c>
      <c r="F58" s="7">
        <f t="shared" si="6"/>
        <v>69.67996342372615</v>
      </c>
      <c r="G58" s="7">
        <f t="shared" si="6"/>
        <v>76.9456111892946</v>
      </c>
      <c r="H58" s="7">
        <f t="shared" si="6"/>
        <v>67.44070732525951</v>
      </c>
      <c r="I58" s="7">
        <f t="shared" si="6"/>
        <v>71.17844240380775</v>
      </c>
      <c r="J58" s="7">
        <f t="shared" si="6"/>
        <v>80.90470383024625</v>
      </c>
      <c r="K58" s="7">
        <f t="shared" si="6"/>
        <v>74.07413924488371</v>
      </c>
      <c r="L58" s="7">
        <f t="shared" si="6"/>
        <v>87.00563730580603</v>
      </c>
      <c r="M58" s="7">
        <f t="shared" si="6"/>
        <v>80.61457251648426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75.9492295787397</v>
      </c>
      <c r="W58" s="7">
        <f t="shared" si="6"/>
        <v>91.72044515457814</v>
      </c>
      <c r="X58" s="7">
        <f t="shared" si="6"/>
        <v>0</v>
      </c>
      <c r="Y58" s="7">
        <f t="shared" si="6"/>
        <v>0</v>
      </c>
      <c r="Z58" s="8">
        <f t="shared" si="6"/>
        <v>230.90287986187593</v>
      </c>
    </row>
    <row r="59" spans="1:26" ht="13.5">
      <c r="A59" s="36" t="s">
        <v>31</v>
      </c>
      <c r="B59" s="9">
        <f aca="true" t="shared" si="7" ref="B59:Z66">IF(B68=0,0,+(B77/B68)*100)</f>
        <v>82.99815615982004</v>
      </c>
      <c r="C59" s="9">
        <f t="shared" si="7"/>
        <v>0</v>
      </c>
      <c r="D59" s="2">
        <f t="shared" si="7"/>
        <v>965.8559374473008</v>
      </c>
      <c r="E59" s="10">
        <f t="shared" si="7"/>
        <v>965.8559374473008</v>
      </c>
      <c r="F59" s="10">
        <f t="shared" si="7"/>
        <v>82.05204538998849</v>
      </c>
      <c r="G59" s="10">
        <f t="shared" si="7"/>
        <v>92.43119044534001</v>
      </c>
      <c r="H59" s="10">
        <f t="shared" si="7"/>
        <v>87.72661662908493</v>
      </c>
      <c r="I59" s="10">
        <f t="shared" si="7"/>
        <v>87.40008446013108</v>
      </c>
      <c r="J59" s="10">
        <f t="shared" si="7"/>
        <v>102.0181906851482</v>
      </c>
      <c r="K59" s="10">
        <f t="shared" si="7"/>
        <v>89.01284832205413</v>
      </c>
      <c r="L59" s="10">
        <f t="shared" si="7"/>
        <v>96.04939811088225</v>
      </c>
      <c r="M59" s="10">
        <f t="shared" si="7"/>
        <v>95.6155492225797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91.6096395979734</v>
      </c>
      <c r="W59" s="10">
        <f t="shared" si="7"/>
        <v>94.77999712978256</v>
      </c>
      <c r="X59" s="10">
        <f t="shared" si="7"/>
        <v>0</v>
      </c>
      <c r="Y59" s="10">
        <f t="shared" si="7"/>
        <v>0</v>
      </c>
      <c r="Z59" s="11">
        <f t="shared" si="7"/>
        <v>965.8559374473008</v>
      </c>
    </row>
    <row r="60" spans="1:26" ht="13.5">
      <c r="A60" s="37" t="s">
        <v>32</v>
      </c>
      <c r="B60" s="12">
        <f t="shared" si="7"/>
        <v>100.01158761738868</v>
      </c>
      <c r="C60" s="12">
        <f t="shared" si="7"/>
        <v>0</v>
      </c>
      <c r="D60" s="3">
        <f t="shared" si="7"/>
        <v>94.77999948103202</v>
      </c>
      <c r="E60" s="13">
        <f t="shared" si="7"/>
        <v>94.77999948103202</v>
      </c>
      <c r="F60" s="13">
        <f t="shared" si="7"/>
        <v>69.96131897222186</v>
      </c>
      <c r="G60" s="13">
        <f t="shared" si="7"/>
        <v>76.29621812689291</v>
      </c>
      <c r="H60" s="13">
        <f t="shared" si="7"/>
        <v>65.54031874943298</v>
      </c>
      <c r="I60" s="13">
        <f t="shared" si="7"/>
        <v>70.32538884439951</v>
      </c>
      <c r="J60" s="13">
        <f t="shared" si="7"/>
        <v>79.39013112832477</v>
      </c>
      <c r="K60" s="13">
        <f t="shared" si="7"/>
        <v>73.63109642419889</v>
      </c>
      <c r="L60" s="13">
        <f t="shared" si="7"/>
        <v>88.00705689564852</v>
      </c>
      <c r="M60" s="13">
        <f t="shared" si="7"/>
        <v>80.18261297923893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75.29794839633315</v>
      </c>
      <c r="W60" s="13">
        <f t="shared" si="7"/>
        <v>94.77999936272958</v>
      </c>
      <c r="X60" s="13">
        <f t="shared" si="7"/>
        <v>0</v>
      </c>
      <c r="Y60" s="13">
        <f t="shared" si="7"/>
        <v>0</v>
      </c>
      <c r="Z60" s="14">
        <f t="shared" si="7"/>
        <v>94.77999948103202</v>
      </c>
    </row>
    <row r="61" spans="1:26" ht="13.5">
      <c r="A61" s="38" t="s">
        <v>102</v>
      </c>
      <c r="B61" s="12">
        <f t="shared" si="7"/>
        <v>99.30492520857295</v>
      </c>
      <c r="C61" s="12">
        <f t="shared" si="7"/>
        <v>0</v>
      </c>
      <c r="D61" s="3">
        <f t="shared" si="7"/>
        <v>94.16514218014066</v>
      </c>
      <c r="E61" s="13">
        <f t="shared" si="7"/>
        <v>94.16514218014066</v>
      </c>
      <c r="F61" s="13">
        <f t="shared" si="7"/>
        <v>54.52135134361772</v>
      </c>
      <c r="G61" s="13">
        <f t="shared" si="7"/>
        <v>61.05739054384814</v>
      </c>
      <c r="H61" s="13">
        <f t="shared" si="7"/>
        <v>58.246065111665736</v>
      </c>
      <c r="I61" s="13">
        <f t="shared" si="7"/>
        <v>58.02667669412178</v>
      </c>
      <c r="J61" s="13">
        <f t="shared" si="7"/>
        <v>68.7210582188007</v>
      </c>
      <c r="K61" s="13">
        <f t="shared" si="7"/>
        <v>77.58659191757926</v>
      </c>
      <c r="L61" s="13">
        <f t="shared" si="7"/>
        <v>81.19764096465565</v>
      </c>
      <c r="M61" s="13">
        <f t="shared" si="7"/>
        <v>75.23223644395341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66.13894368456602</v>
      </c>
      <c r="W61" s="13">
        <f t="shared" si="7"/>
        <v>94.16514218014066</v>
      </c>
      <c r="X61" s="13">
        <f t="shared" si="7"/>
        <v>0</v>
      </c>
      <c r="Y61" s="13">
        <f t="shared" si="7"/>
        <v>0</v>
      </c>
      <c r="Z61" s="14">
        <f t="shared" si="7"/>
        <v>94.16514218014066</v>
      </c>
    </row>
    <row r="62" spans="1:26" ht="13.5">
      <c r="A62" s="38" t="s">
        <v>103</v>
      </c>
      <c r="B62" s="12">
        <f t="shared" si="7"/>
        <v>100.80136182877793</v>
      </c>
      <c r="C62" s="12">
        <f t="shared" si="7"/>
        <v>0</v>
      </c>
      <c r="D62" s="3">
        <f t="shared" si="7"/>
        <v>93.90895648813927</v>
      </c>
      <c r="E62" s="13">
        <f t="shared" si="7"/>
        <v>93.90895648813927</v>
      </c>
      <c r="F62" s="13">
        <f t="shared" si="7"/>
        <v>97.47762579335485</v>
      </c>
      <c r="G62" s="13">
        <f t="shared" si="7"/>
        <v>119.09435450068307</v>
      </c>
      <c r="H62" s="13">
        <f t="shared" si="7"/>
        <v>73.66459894123086</v>
      </c>
      <c r="I62" s="13">
        <f t="shared" si="7"/>
        <v>93.39732458032766</v>
      </c>
      <c r="J62" s="13">
        <f t="shared" si="7"/>
        <v>104.33932461105488</v>
      </c>
      <c r="K62" s="13">
        <f t="shared" si="7"/>
        <v>72.7487846145201</v>
      </c>
      <c r="L62" s="13">
        <f t="shared" si="7"/>
        <v>101.51368282568735</v>
      </c>
      <c r="M62" s="13">
        <f t="shared" si="7"/>
        <v>91.4140667098122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92.31339701075896</v>
      </c>
      <c r="W62" s="13">
        <f t="shared" si="7"/>
        <v>93.90895648813927</v>
      </c>
      <c r="X62" s="13">
        <f t="shared" si="7"/>
        <v>0</v>
      </c>
      <c r="Y62" s="13">
        <f t="shared" si="7"/>
        <v>0</v>
      </c>
      <c r="Z62" s="14">
        <f t="shared" si="7"/>
        <v>93.90895648813927</v>
      </c>
    </row>
    <row r="63" spans="1:26" ht="13.5">
      <c r="A63" s="38" t="s">
        <v>104</v>
      </c>
      <c r="B63" s="12">
        <f t="shared" si="7"/>
        <v>100.86436268294972</v>
      </c>
      <c r="C63" s="12">
        <f t="shared" si="7"/>
        <v>0</v>
      </c>
      <c r="D63" s="3">
        <f t="shared" si="7"/>
        <v>90.95492525650967</v>
      </c>
      <c r="E63" s="13">
        <f t="shared" si="7"/>
        <v>90.95492525650967</v>
      </c>
      <c r="F63" s="13">
        <f t="shared" si="7"/>
        <v>67.68893167504562</v>
      </c>
      <c r="G63" s="13">
        <f t="shared" si="7"/>
        <v>50.37585378839622</v>
      </c>
      <c r="H63" s="13">
        <f t="shared" si="7"/>
        <v>69.47379952542843</v>
      </c>
      <c r="I63" s="13">
        <f t="shared" si="7"/>
        <v>62.00532265901841</v>
      </c>
      <c r="J63" s="13">
        <f t="shared" si="7"/>
        <v>67.22964467871931</v>
      </c>
      <c r="K63" s="13">
        <f t="shared" si="7"/>
        <v>62.40878997214707</v>
      </c>
      <c r="L63" s="13">
        <f t="shared" si="7"/>
        <v>76.94940886983382</v>
      </c>
      <c r="M63" s="13">
        <f t="shared" si="7"/>
        <v>68.7454103534877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65.68736803644414</v>
      </c>
      <c r="W63" s="13">
        <f t="shared" si="7"/>
        <v>90.95492525650967</v>
      </c>
      <c r="X63" s="13">
        <f t="shared" si="7"/>
        <v>0</v>
      </c>
      <c r="Y63" s="13">
        <f t="shared" si="7"/>
        <v>0</v>
      </c>
      <c r="Z63" s="14">
        <f t="shared" si="7"/>
        <v>90.95492525650967</v>
      </c>
    </row>
    <row r="64" spans="1:26" ht="13.5">
      <c r="A64" s="38" t="s">
        <v>105</v>
      </c>
      <c r="B64" s="12">
        <f t="shared" si="7"/>
        <v>100.09021263710576</v>
      </c>
      <c r="C64" s="12">
        <f t="shared" si="7"/>
        <v>0</v>
      </c>
      <c r="D64" s="3">
        <f t="shared" si="7"/>
        <v>94.78000263831142</v>
      </c>
      <c r="E64" s="13">
        <f t="shared" si="7"/>
        <v>94.78000263831142</v>
      </c>
      <c r="F64" s="13">
        <f t="shared" si="7"/>
        <v>65.44665792451814</v>
      </c>
      <c r="G64" s="13">
        <f t="shared" si="7"/>
        <v>82.7228140980022</v>
      </c>
      <c r="H64" s="13">
        <f t="shared" si="7"/>
        <v>72.46114392226603</v>
      </c>
      <c r="I64" s="13">
        <f t="shared" si="7"/>
        <v>73.45010475052148</v>
      </c>
      <c r="J64" s="13">
        <f t="shared" si="7"/>
        <v>76.47095843378705</v>
      </c>
      <c r="K64" s="13">
        <f t="shared" si="7"/>
        <v>69.1073319841611</v>
      </c>
      <c r="L64" s="13">
        <f t="shared" si="7"/>
        <v>72.64981411201832</v>
      </c>
      <c r="M64" s="13">
        <f t="shared" si="7"/>
        <v>72.74427811263719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73.0976502690149</v>
      </c>
      <c r="W64" s="13">
        <f t="shared" si="7"/>
        <v>94.78000144334267</v>
      </c>
      <c r="X64" s="13">
        <f t="shared" si="7"/>
        <v>0</v>
      </c>
      <c r="Y64" s="13">
        <f t="shared" si="7"/>
        <v>0</v>
      </c>
      <c r="Z64" s="14">
        <f t="shared" si="7"/>
        <v>94.78000263831142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379.11984</v>
      </c>
      <c r="E65" s="13">
        <f t="shared" si="7"/>
        <v>379.11984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379.11984</v>
      </c>
      <c r="X65" s="13">
        <f t="shared" si="7"/>
        <v>0</v>
      </c>
      <c r="Y65" s="13">
        <f t="shared" si="7"/>
        <v>0</v>
      </c>
      <c r="Z65" s="14">
        <f t="shared" si="7"/>
        <v>379.11984</v>
      </c>
    </row>
    <row r="66" spans="1:26" ht="13.5">
      <c r="A66" s="39" t="s">
        <v>107</v>
      </c>
      <c r="B66" s="15">
        <f t="shared" si="7"/>
        <v>101.75087942743326</v>
      </c>
      <c r="C66" s="15">
        <f t="shared" si="7"/>
        <v>0</v>
      </c>
      <c r="D66" s="4">
        <f t="shared" si="7"/>
        <v>10.0000111249555</v>
      </c>
      <c r="E66" s="16">
        <f t="shared" si="7"/>
        <v>10.0000111249555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10.0000111249555</v>
      </c>
      <c r="X66" s="16">
        <f t="shared" si="7"/>
        <v>0</v>
      </c>
      <c r="Y66" s="16">
        <f t="shared" si="7"/>
        <v>0</v>
      </c>
      <c r="Z66" s="17">
        <f t="shared" si="7"/>
        <v>10.0000111249555</v>
      </c>
    </row>
    <row r="67" spans="1:26" ht="13.5" hidden="1">
      <c r="A67" s="40" t="s">
        <v>108</v>
      </c>
      <c r="B67" s="23">
        <v>903115788</v>
      </c>
      <c r="C67" s="23"/>
      <c r="D67" s="24">
        <v>996315665</v>
      </c>
      <c r="E67" s="25">
        <v>996315665</v>
      </c>
      <c r="F67" s="25">
        <v>84192283</v>
      </c>
      <c r="G67" s="25">
        <v>81750712</v>
      </c>
      <c r="H67" s="25">
        <v>92384768</v>
      </c>
      <c r="I67" s="25">
        <v>258327763</v>
      </c>
      <c r="J67" s="25">
        <v>88693932</v>
      </c>
      <c r="K67" s="25">
        <v>88712746</v>
      </c>
      <c r="L67" s="25">
        <v>86759707</v>
      </c>
      <c r="M67" s="25">
        <v>264166385</v>
      </c>
      <c r="N67" s="25"/>
      <c r="O67" s="25"/>
      <c r="P67" s="25"/>
      <c r="Q67" s="25"/>
      <c r="R67" s="25"/>
      <c r="S67" s="25"/>
      <c r="T67" s="25"/>
      <c r="U67" s="25"/>
      <c r="V67" s="25">
        <v>522494148</v>
      </c>
      <c r="W67" s="25">
        <v>498157833</v>
      </c>
      <c r="X67" s="25"/>
      <c r="Y67" s="24"/>
      <c r="Z67" s="26">
        <v>996315665</v>
      </c>
    </row>
    <row r="68" spans="1:26" ht="13.5" hidden="1">
      <c r="A68" s="36" t="s">
        <v>31</v>
      </c>
      <c r="B68" s="18">
        <v>173240069</v>
      </c>
      <c r="C68" s="18"/>
      <c r="D68" s="19">
        <v>159193514</v>
      </c>
      <c r="E68" s="20">
        <v>159193514</v>
      </c>
      <c r="F68" s="20">
        <v>15968984</v>
      </c>
      <c r="G68" s="20">
        <v>15944806</v>
      </c>
      <c r="H68" s="20">
        <v>15872070</v>
      </c>
      <c r="I68" s="20">
        <v>47785860</v>
      </c>
      <c r="J68" s="20">
        <v>15436252</v>
      </c>
      <c r="K68" s="20">
        <v>16189974</v>
      </c>
      <c r="L68" s="20">
        <v>18588889</v>
      </c>
      <c r="M68" s="20">
        <v>50215115</v>
      </c>
      <c r="N68" s="20"/>
      <c r="O68" s="20"/>
      <c r="P68" s="20"/>
      <c r="Q68" s="20"/>
      <c r="R68" s="20"/>
      <c r="S68" s="20"/>
      <c r="T68" s="20"/>
      <c r="U68" s="20"/>
      <c r="V68" s="20">
        <v>98000975</v>
      </c>
      <c r="W68" s="20">
        <v>79596757</v>
      </c>
      <c r="X68" s="20"/>
      <c r="Y68" s="19"/>
      <c r="Z68" s="22">
        <v>159193514</v>
      </c>
    </row>
    <row r="69" spans="1:26" ht="13.5" hidden="1">
      <c r="A69" s="37" t="s">
        <v>32</v>
      </c>
      <c r="B69" s="18">
        <v>698642329</v>
      </c>
      <c r="C69" s="18"/>
      <c r="D69" s="19">
        <v>801166951</v>
      </c>
      <c r="E69" s="20">
        <v>801166951</v>
      </c>
      <c r="F69" s="20">
        <v>65124950</v>
      </c>
      <c r="G69" s="20">
        <v>63129749</v>
      </c>
      <c r="H69" s="20">
        <v>73818547</v>
      </c>
      <c r="I69" s="20">
        <v>202073246</v>
      </c>
      <c r="J69" s="20">
        <v>70550051</v>
      </c>
      <c r="K69" s="20">
        <v>69674429</v>
      </c>
      <c r="L69" s="20">
        <v>65484885</v>
      </c>
      <c r="M69" s="20">
        <v>205709365</v>
      </c>
      <c r="N69" s="20"/>
      <c r="O69" s="20"/>
      <c r="P69" s="20"/>
      <c r="Q69" s="20"/>
      <c r="R69" s="20"/>
      <c r="S69" s="20"/>
      <c r="T69" s="20"/>
      <c r="U69" s="20"/>
      <c r="V69" s="20">
        <v>407782611</v>
      </c>
      <c r="W69" s="20">
        <v>400583476</v>
      </c>
      <c r="X69" s="20"/>
      <c r="Y69" s="19"/>
      <c r="Z69" s="22">
        <v>801166951</v>
      </c>
    </row>
    <row r="70" spans="1:26" ht="13.5" hidden="1">
      <c r="A70" s="38" t="s">
        <v>102</v>
      </c>
      <c r="B70" s="18">
        <v>334268057</v>
      </c>
      <c r="C70" s="18"/>
      <c r="D70" s="19">
        <v>385374566</v>
      </c>
      <c r="E70" s="20">
        <v>385374566</v>
      </c>
      <c r="F70" s="20">
        <v>32990336</v>
      </c>
      <c r="G70" s="20">
        <v>35418361</v>
      </c>
      <c r="H70" s="20">
        <v>37827630</v>
      </c>
      <c r="I70" s="20">
        <v>106236327</v>
      </c>
      <c r="J70" s="20">
        <v>36870787</v>
      </c>
      <c r="K70" s="20">
        <v>29174403</v>
      </c>
      <c r="L70" s="20">
        <v>28729879</v>
      </c>
      <c r="M70" s="20">
        <v>94775069</v>
      </c>
      <c r="N70" s="20"/>
      <c r="O70" s="20"/>
      <c r="P70" s="20"/>
      <c r="Q70" s="20"/>
      <c r="R70" s="20"/>
      <c r="S70" s="20"/>
      <c r="T70" s="20"/>
      <c r="U70" s="20"/>
      <c r="V70" s="20">
        <v>201011396</v>
      </c>
      <c r="W70" s="20">
        <v>192687283</v>
      </c>
      <c r="X70" s="20"/>
      <c r="Y70" s="19"/>
      <c r="Z70" s="22">
        <v>385374566</v>
      </c>
    </row>
    <row r="71" spans="1:26" ht="13.5" hidden="1">
      <c r="A71" s="38" t="s">
        <v>103</v>
      </c>
      <c r="B71" s="18">
        <v>235354110</v>
      </c>
      <c r="C71" s="18"/>
      <c r="D71" s="19">
        <v>272030104</v>
      </c>
      <c r="E71" s="20">
        <v>272030104</v>
      </c>
      <c r="F71" s="20">
        <v>20047303</v>
      </c>
      <c r="G71" s="20">
        <v>14908637</v>
      </c>
      <c r="H71" s="20">
        <v>23560188</v>
      </c>
      <c r="I71" s="20">
        <v>58516128</v>
      </c>
      <c r="J71" s="20">
        <v>20562670</v>
      </c>
      <c r="K71" s="20">
        <v>26782655</v>
      </c>
      <c r="L71" s="20">
        <v>23181871</v>
      </c>
      <c r="M71" s="20">
        <v>70527196</v>
      </c>
      <c r="N71" s="20"/>
      <c r="O71" s="20"/>
      <c r="P71" s="20"/>
      <c r="Q71" s="20"/>
      <c r="R71" s="20"/>
      <c r="S71" s="20"/>
      <c r="T71" s="20"/>
      <c r="U71" s="20"/>
      <c r="V71" s="20">
        <v>129043324</v>
      </c>
      <c r="W71" s="20">
        <v>136015052</v>
      </c>
      <c r="X71" s="20"/>
      <c r="Y71" s="19"/>
      <c r="Z71" s="22">
        <v>272030104</v>
      </c>
    </row>
    <row r="72" spans="1:26" ht="13.5" hidden="1">
      <c r="A72" s="38" t="s">
        <v>104</v>
      </c>
      <c r="B72" s="18">
        <v>51926698</v>
      </c>
      <c r="C72" s="18"/>
      <c r="D72" s="19">
        <v>61946398</v>
      </c>
      <c r="E72" s="20">
        <v>61946398</v>
      </c>
      <c r="F72" s="20">
        <v>4627665</v>
      </c>
      <c r="G72" s="20">
        <v>5591403</v>
      </c>
      <c r="H72" s="20">
        <v>5184887</v>
      </c>
      <c r="I72" s="20">
        <v>15403955</v>
      </c>
      <c r="J72" s="20">
        <v>5902658</v>
      </c>
      <c r="K72" s="20">
        <v>6518883</v>
      </c>
      <c r="L72" s="20">
        <v>6125639</v>
      </c>
      <c r="M72" s="20">
        <v>18547180</v>
      </c>
      <c r="N72" s="20"/>
      <c r="O72" s="20"/>
      <c r="P72" s="20"/>
      <c r="Q72" s="20"/>
      <c r="R72" s="20"/>
      <c r="S72" s="20"/>
      <c r="T72" s="20"/>
      <c r="U72" s="20"/>
      <c r="V72" s="20">
        <v>33951135</v>
      </c>
      <c r="W72" s="20">
        <v>30973199</v>
      </c>
      <c r="X72" s="20"/>
      <c r="Y72" s="19"/>
      <c r="Z72" s="22">
        <v>61946398</v>
      </c>
    </row>
    <row r="73" spans="1:26" ht="13.5" hidden="1">
      <c r="A73" s="38" t="s">
        <v>105</v>
      </c>
      <c r="B73" s="18">
        <v>77093412</v>
      </c>
      <c r="C73" s="18"/>
      <c r="D73" s="19">
        <v>79315883</v>
      </c>
      <c r="E73" s="20">
        <v>79315883</v>
      </c>
      <c r="F73" s="20">
        <v>7459646</v>
      </c>
      <c r="G73" s="20">
        <v>7211348</v>
      </c>
      <c r="H73" s="20">
        <v>7245842</v>
      </c>
      <c r="I73" s="20">
        <v>21916836</v>
      </c>
      <c r="J73" s="20">
        <v>7213936</v>
      </c>
      <c r="K73" s="20">
        <v>7198488</v>
      </c>
      <c r="L73" s="20">
        <v>7447496</v>
      </c>
      <c r="M73" s="20">
        <v>21859920</v>
      </c>
      <c r="N73" s="20"/>
      <c r="O73" s="20"/>
      <c r="P73" s="20"/>
      <c r="Q73" s="20"/>
      <c r="R73" s="20"/>
      <c r="S73" s="20"/>
      <c r="T73" s="20"/>
      <c r="U73" s="20"/>
      <c r="V73" s="20">
        <v>43776756</v>
      </c>
      <c r="W73" s="20">
        <v>39657942</v>
      </c>
      <c r="X73" s="20"/>
      <c r="Y73" s="19"/>
      <c r="Z73" s="22">
        <v>79315883</v>
      </c>
    </row>
    <row r="74" spans="1:26" ht="13.5" hidden="1">
      <c r="A74" s="38" t="s">
        <v>106</v>
      </c>
      <c r="B74" s="18">
        <v>52</v>
      </c>
      <c r="C74" s="18"/>
      <c r="D74" s="19">
        <v>2500000</v>
      </c>
      <c r="E74" s="20">
        <v>2500000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1250000</v>
      </c>
      <c r="X74" s="20"/>
      <c r="Y74" s="19"/>
      <c r="Z74" s="22">
        <v>2500000</v>
      </c>
    </row>
    <row r="75" spans="1:26" ht="13.5" hidden="1">
      <c r="A75" s="39" t="s">
        <v>107</v>
      </c>
      <c r="B75" s="27">
        <v>31233390</v>
      </c>
      <c r="C75" s="27"/>
      <c r="D75" s="28">
        <v>35955200</v>
      </c>
      <c r="E75" s="29">
        <v>35955200</v>
      </c>
      <c r="F75" s="29">
        <v>3098349</v>
      </c>
      <c r="G75" s="29">
        <v>2676157</v>
      </c>
      <c r="H75" s="29">
        <v>2694151</v>
      </c>
      <c r="I75" s="29">
        <v>8468657</v>
      </c>
      <c r="J75" s="29">
        <v>2707629</v>
      </c>
      <c r="K75" s="29">
        <v>2848343</v>
      </c>
      <c r="L75" s="29">
        <v>2685933</v>
      </c>
      <c r="M75" s="29">
        <v>8241905</v>
      </c>
      <c r="N75" s="29"/>
      <c r="O75" s="29"/>
      <c r="P75" s="29"/>
      <c r="Q75" s="29"/>
      <c r="R75" s="29"/>
      <c r="S75" s="29"/>
      <c r="T75" s="29"/>
      <c r="U75" s="29"/>
      <c r="V75" s="29">
        <v>16710562</v>
      </c>
      <c r="W75" s="29">
        <v>17977600</v>
      </c>
      <c r="X75" s="29"/>
      <c r="Y75" s="28"/>
      <c r="Z75" s="30">
        <v>35955200</v>
      </c>
    </row>
    <row r="76" spans="1:26" ht="13.5" hidden="1">
      <c r="A76" s="41" t="s">
        <v>109</v>
      </c>
      <c r="B76" s="31">
        <v>874289597</v>
      </c>
      <c r="C76" s="31"/>
      <c r="D76" s="32">
        <v>2300521563</v>
      </c>
      <c r="E76" s="33">
        <v>2300521563</v>
      </c>
      <c r="F76" s="33">
        <v>58665152</v>
      </c>
      <c r="G76" s="33">
        <v>62903585</v>
      </c>
      <c r="H76" s="33">
        <v>62304941</v>
      </c>
      <c r="I76" s="33">
        <v>183873678</v>
      </c>
      <c r="J76" s="33">
        <v>71757563</v>
      </c>
      <c r="K76" s="33">
        <v>65713203</v>
      </c>
      <c r="L76" s="33">
        <v>75485836</v>
      </c>
      <c r="M76" s="33">
        <v>212956602</v>
      </c>
      <c r="N76" s="33"/>
      <c r="O76" s="33"/>
      <c r="P76" s="33"/>
      <c r="Q76" s="33"/>
      <c r="R76" s="33"/>
      <c r="S76" s="33"/>
      <c r="T76" s="33"/>
      <c r="U76" s="33"/>
      <c r="V76" s="33">
        <v>396830280</v>
      </c>
      <c r="W76" s="33">
        <v>456912582</v>
      </c>
      <c r="X76" s="33"/>
      <c r="Y76" s="32"/>
      <c r="Z76" s="34">
        <v>2300521563</v>
      </c>
    </row>
    <row r="77" spans="1:26" ht="13.5" hidden="1">
      <c r="A77" s="36" t="s">
        <v>31</v>
      </c>
      <c r="B77" s="18">
        <v>143786063</v>
      </c>
      <c r="C77" s="18"/>
      <c r="D77" s="19">
        <v>1537580007</v>
      </c>
      <c r="E77" s="20">
        <v>1537580007</v>
      </c>
      <c r="F77" s="20">
        <v>13102878</v>
      </c>
      <c r="G77" s="20">
        <v>14737974</v>
      </c>
      <c r="H77" s="20">
        <v>13924030</v>
      </c>
      <c r="I77" s="20">
        <v>41764882</v>
      </c>
      <c r="J77" s="20">
        <v>15747785</v>
      </c>
      <c r="K77" s="20">
        <v>14411157</v>
      </c>
      <c r="L77" s="20">
        <v>17854516</v>
      </c>
      <c r="M77" s="20">
        <v>48013458</v>
      </c>
      <c r="N77" s="20"/>
      <c r="O77" s="20"/>
      <c r="P77" s="20"/>
      <c r="Q77" s="20"/>
      <c r="R77" s="20"/>
      <c r="S77" s="20"/>
      <c r="T77" s="20"/>
      <c r="U77" s="20"/>
      <c r="V77" s="20">
        <v>89778340</v>
      </c>
      <c r="W77" s="20">
        <v>75441804</v>
      </c>
      <c r="X77" s="20"/>
      <c r="Y77" s="19"/>
      <c r="Z77" s="22">
        <v>1537580007</v>
      </c>
    </row>
    <row r="78" spans="1:26" ht="13.5" hidden="1">
      <c r="A78" s="37" t="s">
        <v>32</v>
      </c>
      <c r="B78" s="18">
        <v>698723285</v>
      </c>
      <c r="C78" s="18"/>
      <c r="D78" s="19">
        <v>759346032</v>
      </c>
      <c r="E78" s="20">
        <v>759346032</v>
      </c>
      <c r="F78" s="20">
        <v>45562274</v>
      </c>
      <c r="G78" s="20">
        <v>48165611</v>
      </c>
      <c r="H78" s="20">
        <v>48380911</v>
      </c>
      <c r="I78" s="20">
        <v>142108796</v>
      </c>
      <c r="J78" s="20">
        <v>56009778</v>
      </c>
      <c r="K78" s="20">
        <v>51302046</v>
      </c>
      <c r="L78" s="20">
        <v>57631320</v>
      </c>
      <c r="M78" s="20">
        <v>164943144</v>
      </c>
      <c r="N78" s="20"/>
      <c r="O78" s="20"/>
      <c r="P78" s="20"/>
      <c r="Q78" s="20"/>
      <c r="R78" s="20"/>
      <c r="S78" s="20"/>
      <c r="T78" s="20"/>
      <c r="U78" s="20"/>
      <c r="V78" s="20">
        <v>307051940</v>
      </c>
      <c r="W78" s="20">
        <v>379673016</v>
      </c>
      <c r="X78" s="20"/>
      <c r="Y78" s="19"/>
      <c r="Z78" s="22">
        <v>759346032</v>
      </c>
    </row>
    <row r="79" spans="1:26" ht="13.5" hidden="1">
      <c r="A79" s="38" t="s">
        <v>102</v>
      </c>
      <c r="B79" s="18">
        <v>331944644</v>
      </c>
      <c r="C79" s="18"/>
      <c r="D79" s="19">
        <v>362888508</v>
      </c>
      <c r="E79" s="20">
        <v>362888508</v>
      </c>
      <c r="F79" s="20">
        <v>17986777</v>
      </c>
      <c r="G79" s="20">
        <v>21625527</v>
      </c>
      <c r="H79" s="20">
        <v>22033106</v>
      </c>
      <c r="I79" s="20">
        <v>61645410</v>
      </c>
      <c r="J79" s="20">
        <v>25337995</v>
      </c>
      <c r="K79" s="20">
        <v>22635425</v>
      </c>
      <c r="L79" s="20">
        <v>23327984</v>
      </c>
      <c r="M79" s="20">
        <v>71301404</v>
      </c>
      <c r="N79" s="20"/>
      <c r="O79" s="20"/>
      <c r="P79" s="20"/>
      <c r="Q79" s="20"/>
      <c r="R79" s="20"/>
      <c r="S79" s="20"/>
      <c r="T79" s="20"/>
      <c r="U79" s="20"/>
      <c r="V79" s="20">
        <v>132946814</v>
      </c>
      <c r="W79" s="20">
        <v>181444254</v>
      </c>
      <c r="X79" s="20"/>
      <c r="Y79" s="19"/>
      <c r="Z79" s="22">
        <v>362888508</v>
      </c>
    </row>
    <row r="80" spans="1:26" ht="13.5" hidden="1">
      <c r="A80" s="38" t="s">
        <v>103</v>
      </c>
      <c r="B80" s="18">
        <v>237240148</v>
      </c>
      <c r="C80" s="18"/>
      <c r="D80" s="19">
        <v>255460632</v>
      </c>
      <c r="E80" s="20">
        <v>255460632</v>
      </c>
      <c r="F80" s="20">
        <v>19541635</v>
      </c>
      <c r="G80" s="20">
        <v>17755345</v>
      </c>
      <c r="H80" s="20">
        <v>17355518</v>
      </c>
      <c r="I80" s="20">
        <v>54652498</v>
      </c>
      <c r="J80" s="20">
        <v>21454951</v>
      </c>
      <c r="K80" s="20">
        <v>19484056</v>
      </c>
      <c r="L80" s="20">
        <v>23532771</v>
      </c>
      <c r="M80" s="20">
        <v>64471778</v>
      </c>
      <c r="N80" s="20"/>
      <c r="O80" s="20"/>
      <c r="P80" s="20"/>
      <c r="Q80" s="20"/>
      <c r="R80" s="20"/>
      <c r="S80" s="20"/>
      <c r="T80" s="20"/>
      <c r="U80" s="20"/>
      <c r="V80" s="20">
        <v>119124276</v>
      </c>
      <c r="W80" s="20">
        <v>127730316</v>
      </c>
      <c r="X80" s="20"/>
      <c r="Y80" s="19"/>
      <c r="Z80" s="22">
        <v>255460632</v>
      </c>
    </row>
    <row r="81" spans="1:26" ht="13.5" hidden="1">
      <c r="A81" s="38" t="s">
        <v>104</v>
      </c>
      <c r="B81" s="18">
        <v>52375533</v>
      </c>
      <c r="C81" s="18"/>
      <c r="D81" s="19">
        <v>56343300</v>
      </c>
      <c r="E81" s="20">
        <v>56343300</v>
      </c>
      <c r="F81" s="20">
        <v>3132417</v>
      </c>
      <c r="G81" s="20">
        <v>2816717</v>
      </c>
      <c r="H81" s="20">
        <v>3602138</v>
      </c>
      <c r="I81" s="20">
        <v>9551272</v>
      </c>
      <c r="J81" s="20">
        <v>3968336</v>
      </c>
      <c r="K81" s="20">
        <v>4068356</v>
      </c>
      <c r="L81" s="20">
        <v>4713643</v>
      </c>
      <c r="M81" s="20">
        <v>12750335</v>
      </c>
      <c r="N81" s="20"/>
      <c r="O81" s="20"/>
      <c r="P81" s="20"/>
      <c r="Q81" s="20"/>
      <c r="R81" s="20"/>
      <c r="S81" s="20"/>
      <c r="T81" s="20"/>
      <c r="U81" s="20"/>
      <c r="V81" s="20">
        <v>22301607</v>
      </c>
      <c r="W81" s="20">
        <v>28171650</v>
      </c>
      <c r="X81" s="20"/>
      <c r="Y81" s="19"/>
      <c r="Z81" s="22">
        <v>56343300</v>
      </c>
    </row>
    <row r="82" spans="1:26" ht="13.5" hidden="1">
      <c r="A82" s="38" t="s">
        <v>105</v>
      </c>
      <c r="B82" s="18">
        <v>77162960</v>
      </c>
      <c r="C82" s="18"/>
      <c r="D82" s="19">
        <v>75175596</v>
      </c>
      <c r="E82" s="20">
        <v>75175596</v>
      </c>
      <c r="F82" s="20">
        <v>4882089</v>
      </c>
      <c r="G82" s="20">
        <v>5965430</v>
      </c>
      <c r="H82" s="20">
        <v>5250420</v>
      </c>
      <c r="I82" s="20">
        <v>16097939</v>
      </c>
      <c r="J82" s="20">
        <v>5516566</v>
      </c>
      <c r="K82" s="20">
        <v>4974683</v>
      </c>
      <c r="L82" s="20">
        <v>5410592</v>
      </c>
      <c r="M82" s="20">
        <v>15901841</v>
      </c>
      <c r="N82" s="20"/>
      <c r="O82" s="20"/>
      <c r="P82" s="20"/>
      <c r="Q82" s="20"/>
      <c r="R82" s="20"/>
      <c r="S82" s="20"/>
      <c r="T82" s="20"/>
      <c r="U82" s="20"/>
      <c r="V82" s="20">
        <v>31999780</v>
      </c>
      <c r="W82" s="20">
        <v>37587798</v>
      </c>
      <c r="X82" s="20"/>
      <c r="Y82" s="19"/>
      <c r="Z82" s="22">
        <v>75175596</v>
      </c>
    </row>
    <row r="83" spans="1:26" ht="13.5" hidden="1">
      <c r="A83" s="38" t="s">
        <v>106</v>
      </c>
      <c r="B83" s="18"/>
      <c r="C83" s="18"/>
      <c r="D83" s="19">
        <v>9477996</v>
      </c>
      <c r="E83" s="20">
        <v>9477996</v>
      </c>
      <c r="F83" s="20">
        <v>19356</v>
      </c>
      <c r="G83" s="20">
        <v>2592</v>
      </c>
      <c r="H83" s="20">
        <v>139729</v>
      </c>
      <c r="I83" s="20">
        <v>161677</v>
      </c>
      <c r="J83" s="20">
        <v>-268070</v>
      </c>
      <c r="K83" s="20">
        <v>139526</v>
      </c>
      <c r="L83" s="20">
        <v>646330</v>
      </c>
      <c r="M83" s="20">
        <v>517786</v>
      </c>
      <c r="N83" s="20"/>
      <c r="O83" s="20"/>
      <c r="P83" s="20"/>
      <c r="Q83" s="20"/>
      <c r="R83" s="20"/>
      <c r="S83" s="20"/>
      <c r="T83" s="20"/>
      <c r="U83" s="20"/>
      <c r="V83" s="20">
        <v>679463</v>
      </c>
      <c r="W83" s="20">
        <v>4738998</v>
      </c>
      <c r="X83" s="20"/>
      <c r="Y83" s="19"/>
      <c r="Z83" s="22">
        <v>9477996</v>
      </c>
    </row>
    <row r="84" spans="1:26" ht="13.5" hidden="1">
      <c r="A84" s="39" t="s">
        <v>107</v>
      </c>
      <c r="B84" s="27">
        <v>31780249</v>
      </c>
      <c r="C84" s="27"/>
      <c r="D84" s="28">
        <v>3595524</v>
      </c>
      <c r="E84" s="29">
        <v>3595524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1797762</v>
      </c>
      <c r="X84" s="29"/>
      <c r="Y84" s="28"/>
      <c r="Z84" s="30">
        <v>3595524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Gqesha</cp:lastModifiedBy>
  <dcterms:created xsi:type="dcterms:W3CDTF">2014-02-03T09:35:37Z</dcterms:created>
  <dcterms:modified xsi:type="dcterms:W3CDTF">2014-02-03T09:38:35Z</dcterms:modified>
  <cp:category/>
  <cp:version/>
  <cp:contentType/>
  <cp:contentStatus/>
</cp:coreProperties>
</file>