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<sst xmlns="http://schemas.openxmlformats.org/spreadsheetml/2006/main" count="925" uniqueCount="646">
  <si>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</si>
  <si>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</si>
  <si>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</si>
  <si>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</si>
  <si>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</si>
  <si>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</si>
  <si>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</si>
  <si>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</si>
  <si>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</si>
  <si>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</si>
  <si>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</si>
  <si>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</si>
  <si>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</si>
  <si>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</si>
  <si>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</si>
  <si>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</si>
  <si>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</si>
  <si>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</si>
  <si>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</si>
  <si>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</si>
  <si>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</si>
  <si>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</si>
  <si>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</si>
  <si>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</si>
  <si>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</si>
  <si>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</si>
  <si>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</si>
  <si>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</si>
  <si>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</si>
  <si>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</si>
  <si>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</si>
  <si>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</si>
  <si>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</si>
  <si>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</si>
  <si>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</si>
  <si>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</si>
  <si>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</si>
  <si>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</si>
  <si>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</si>
  <si>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</si>
  <si>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</si>
  <si>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</si>
  <si>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</si>
  <si>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</si>
  <si>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</si>
  <si>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</si>
  <si>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</si>
  <si>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</si>
  <si>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</si>
  <si>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</si>
  <si>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</si>
  <si>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</si>
  <si>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</si>
  <si>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</si>
  <si>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</si>
  <si>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</si>
  <si>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</si>
  <si>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</si>
  <si>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</si>
  <si>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</si>
  <si>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</si>
  <si>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</si>
  <si>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</si>
  <si>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</si>
  <si>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</si>
  <si>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</si>
  <si>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</si>
  <si>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</si>
  <si>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</si>
  <si>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</si>
  <si>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</si>
  <si>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</si>
  <si>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</si>
  <si>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</si>
  <si>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</si>
  <si>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</si>
  <si>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</si>
  <si>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</si>
  <si>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</si>
  <si>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</si>
  <si>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</si>
  <si>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</si>
  <si>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</si>
  <si>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</si>
  <si>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</si>
  <si>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</si>
  <si>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</si>
  <si>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</si>
  <si>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</si>
  <si>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</si>
  <si>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</si>
  <si>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</si>
  <si>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</si>
  <si>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</si>
  <si>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</si>
  <si>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</si>
  <si>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</si>
  <si>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</si>
  <si>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</si>
  <si>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</si>
  <si>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</si>
  <si>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</si>
  <si>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</si>
  <si>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</si>
  <si>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</si>
  <si>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</si>
  <si>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</si>
  <si>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</si>
  <si>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</si>
  <si>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</si>
  <si>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</si>
  <si>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</si>
  <si>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</si>
  <si>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</si>
  <si>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</si>
  <si>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</si>
  <si>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</si>
  <si>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</si>
  <si>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</si>
  <si>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</si>
  <si>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</si>
  <si>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</si>
  <si>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</si>
  <si>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</si>
  <si>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</si>
  <si>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</si>
  <si>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</si>
  <si>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</si>
  <si>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</si>
  <si>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</si>
  <si>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</si>
  <si>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</si>
  <si>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</si>
  <si>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</si>
  <si>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</si>
  <si>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</si>
  <si>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</si>
  <si>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</si>
  <si>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</si>
  <si>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</si>
  <si>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</si>
  <si>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</si>
  <si>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</si>
  <si>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</si>
  <si>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</si>
  <si>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</si>
  <si>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</si>
  <si>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</si>
  <si>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</si>
  <si>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</si>
  <si>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</si>
  <si>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</si>
  <si>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</si>
  <si>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</si>
  <si>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</si>
  <si>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</si>
  <si>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</si>
  <si>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</si>
  <si>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</si>
  <si>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</si>
  <si>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</si>
  <si>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</si>
  <si>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</si>
  <si>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</si>
  <si>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</si>
  <si>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</si>
  <si>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</si>
  <si>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</si>
  <si>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</si>
  <si>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</si>
  <si>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</si>
  <si>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</si>
  <si>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</si>
  <si>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</si>
  <si>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</si>
  <si>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</si>
  <si>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</si>
  <si>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</si>
  <si>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</si>
  <si>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</si>
  <si>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</si>
  <si>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</si>
  <si>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</si>
  <si>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</si>
  <si>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</si>
  <si>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</si>
  <si>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</si>
  <si>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</si>
  <si>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</si>
  <si>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</si>
  <si>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</si>
  <si>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</si>
  <si>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</si>
  <si>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</si>
  <si>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</si>
  <si>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</si>
  <si>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</si>
  <si>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</si>
  <si>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</si>
  <si>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</si>
  <si>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</si>
  <si>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</si>
  <si>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</si>
  <si>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</si>
  <si>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</si>
  <si>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</si>
  <si>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</si>
  <si>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</si>
  <si>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</si>
  <si>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</si>
  <si>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</si>
  <si>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</si>
  <si>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</si>
  <si>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</si>
  <si>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</si>
  <si>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</si>
  <si>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</si>
  <si>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</si>
  <si>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</si>
  <si>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</si>
  <si>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</si>
  <si>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</si>
  <si>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</si>
  <si>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</si>
  <si>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</si>
  <si>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</si>
  <si>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</si>
  <si>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</si>
  <si>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</si>
  <si>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</si>
  <si>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</si>
  <si>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</si>
  <si>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</si>
  <si>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</si>
  <si>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</si>
  <si>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</si>
  <si>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</si>
  <si>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</si>
  <si>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</si>
  <si>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</si>
  <si>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</si>
  <si>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</si>
  <si>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</si>
  <si>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</si>
  <si>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</si>
  <si>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</si>
  <si>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</si>
  <si>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</si>
  <si>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</si>
  <si>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</si>
  <si>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</si>
  <si>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</si>
  <si>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</si>
  <si>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</si>
  <si>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</si>
  <si>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</si>
  <si>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</si>
  <si>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</si>
  <si>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</si>
  <si>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</si>
  <si>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</si>
  <si>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</si>
  <si>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</si>
  <si>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</si>
  <si>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</si>
  <si>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</si>
  <si>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</si>
  <si>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</si>
  <si>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</si>
  <si>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</si>
  <si>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</si>
  <si>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</si>
  <si>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</si>
  <si>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</si>
  <si>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</si>
  <si>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</si>
  <si>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</si>
  <si>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</si>
  <si>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</si>
  <si>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</si>
  <si>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</si>
  <si>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</si>
  <si>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</si>
  <si>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</si>
  <si>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</si>
  <si>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</si>
  <si>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</si>
  <si>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</si>
  <si>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</si>
  <si>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</si>
  <si>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</si>
  <si>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</si>
  <si>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</si>
  <si>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</si>
  <si>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</si>
  <si>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</si>
  <si>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</si>
  <si>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</si>
  <si>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</si>
  <si>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</si>
  <si>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</si>
  <si>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</si>
  <si>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</si>
  <si>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</si>
  <si>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</si>
  <si>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</si>
  <si>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</si>
  <si>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</si>
  <si>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</si>
  <si>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</si>
  <si>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</si>
  <si>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</si>
  <si>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</si>
  <si>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</si>
  <si>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</si>
  <si>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</si>
  <si>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</si>
  <si>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</si>
  <si>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</si>
  <si>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</si>
  <si>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</si>
  <si>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</si>
  <si>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</si>
  <si>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</si>
  <si>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</si>
  <si>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</si>
  <si>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</si>
  <si>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</si>
  <si>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</si>
  <si>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</si>
  <si>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</si>
  <si>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</si>
  <si>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</si>
  <si>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</si>
  <si>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</si>
  <si>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</si>
  <si>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</si>
  <si>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</si>
  <si>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</si>
  <si>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</si>
  <si>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</si>
  <si>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</si>
  <si>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</si>
  <si>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</si>
  <si>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</si>
  <si>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</si>
  <si>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</si>
  <si>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</si>
  <si>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</si>
  <si>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</si>
  <si>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</si>
  <si>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</si>
  <si>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</si>
  <si>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</si>
  <si>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</si>
  <si>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</si>
  <si>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</si>
  <si>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</si>
  <si>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</si>
  <si>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</si>
  <si>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</si>
  <si>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</si>
  <si>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</si>
  <si>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</si>
  <si>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</si>
  <si>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</si>
  <si>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</si>
  <si>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</si>
  <si>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</si>
  <si>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</si>
  <si>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</si>
  <si>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</si>
  <si>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</si>
  <si>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</si>
  <si>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</si>
  <si>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</si>
  <si>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</si>
  <si>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</si>
  <si>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</si>
  <si>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</si>
  <si>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</si>
  <si>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</si>
  <si>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</si>
  <si>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</si>
  <si>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</si>
  <si>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</si>
  <si>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</si>
  <si>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</si>
  <si>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</si>
  <si>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</si>
  <si>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</si>
  <si>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</si>
  <si>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</si>
  <si>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</si>
  <si>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</si>
  <si>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</si>
  <si>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</si>
  <si>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</si>
  <si>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</si>
  <si>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</si>
  <si>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</si>
  <si>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</si>
  <si>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</si>
  <si>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</si>
  <si>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</si>
  <si>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</si>
  <si>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</si>
  <si>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</si>
  <si>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</si>
  <si>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</si>
  <si>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</si>
  <si>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</si>
  <si>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</si>
  <si>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</si>
  <si>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</si>
  <si>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</si>
  <si>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</si>
  <si>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</si>
  <si>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</si>
  <si>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</si>
  <si>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</si>
  <si>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</si>
  <si>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</si>
  <si>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</si>
  <si>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</si>
  <si>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</si>
  <si>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</si>
  <si>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</si>
  <si>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</si>
  <si>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</si>
  <si>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</si>
  <si>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</si>
  <si>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</si>
  <si>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</si>
  <si>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</si>
  <si>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</si>
  <si>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</si>
  <si>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</si>
  <si>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</si>
  <si>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</si>
  <si>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</si>
  <si>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</si>
  <si>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</si>
  <si>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</si>
  <si>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</si>
  <si>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</si>
  <si>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</si>
  <si>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</si>
  <si>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</si>
  <si>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</si>
  <si>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</si>
  <si>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</si>
  <si>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</si>
  <si>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</si>
  <si>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</si>
  <si>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</si>
  <si>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</si>
  <si>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</si>
  <si>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</si>
  <si>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</si>
  <si>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</si>
  <si>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</si>
  <si>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</si>
  <si>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</si>
  <si>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</si>
  <si>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</si>
  <si>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</si>
  <si>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</si>
  <si>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</si>
  <si>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</si>
  <si>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</si>
  <si>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</si>
  <si>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</si>
  <si>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</si>
  <si>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</si>
  <si>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</si>
  <si>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</si>
  <si>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</si>
  <si>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</si>
  <si>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</si>
  <si>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</si>
  <si>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</si>
  <si>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</si>
  <si>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</si>
  <si>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</si>
  <si>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</si>
  <si>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</si>
  <si>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</si>
  <si>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</si>
  <si>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</si>
  <si>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</si>
  <si>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</si>
  <si>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</si>
  <si>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</si>
  <si>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</si>
  <si>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</si>
  <si>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</si>
  <si>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</si>
  <si>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</si>
  <si>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</si>
  <si>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</si>
  <si>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</si>
  <si>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</si>
  <si>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</si>
  <si>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</si>
  <si>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</si>
  <si>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</si>
  <si>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</si>
  <si>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</si>
  <si>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</si>
  <si>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</si>
  <si>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</si>
  <si>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</si>
  <si>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</si>
  <si>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</si>
  <si>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</si>
  <si>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</si>
  <si>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</si>
  <si>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</si>
  <si>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</si>
  <si>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</si>
  <si>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</si>
  <si>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</si>
  <si>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</si>
  <si>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</si>
  <si>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</si>
  <si>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</si>
  <si>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</si>
  <si>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</si>
  <si>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</si>
  <si>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</si>
  <si>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</si>
  <si>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</si>
  <si>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</si>
  <si>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</si>
  <si>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</si>
  <si>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</si>
  <si>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</si>
  <si>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</si>
  <si>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</si>
  <si>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</si>
  <si>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</si>
  <si>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</si>
  <si>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</si>
  <si>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</si>
  <si>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</si>
  <si>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</si>
  <si>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</si>
  <si>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</si>
  <si>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</si>
  <si>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</si>
  <si>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</si>
  <si>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</si>
  <si>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</si>
  <si>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</si>
  <si>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</si>
  <si>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</si>
  <si>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</si>
  <si>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</si>
  <si>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</si>
  <si>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</si>
  <si>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</si>
  <si>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</si>
  <si>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</si>
  <si>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</si>
  <si>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</si>
  <si>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</si>
  <si>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</si>
  <si>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</si>
  <si>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</si>
  <si>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</si>
  <si>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</si>
  <si>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</si>
  <si>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</si>
  <si>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</si>
  <si>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</si>
  <si>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</si>
  <si>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</si>
  <si>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</si>
  <si>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</si>
  <si>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</si>
  <si>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</si>
  <si>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</si>
  <si>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</si>
  <si>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</si>
  <si>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</si>
  <si>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</si>
  <si>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</si>
  <si>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</si>
  <si>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</si>
  <si>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</si>
  <si>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</si>
  <si>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</si>
  <si>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</si>
  <si>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</si>
  <si>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</si>
  <si>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</si>
  <si>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</si>
  <si>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</si>
  <si>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</si>
  <si>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</si>
  <si>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</si>
  <si>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</si>
  <si>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</si>
  <si>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</si>
  <si>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</si>
  <si>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</si>
  <si>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</si>
  <si>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</si>
  <si>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</si>
  <si>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</si>
  <si>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</si>
  <si>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</si>
  <si>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</si>
  <si>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</si>
  <si>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</si>
  <si>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</si>
  <si>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</si>
  <si>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</si>
  <si>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</si>
  <si>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</si>
  <si>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</si>
  <si>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</si>
  <si>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</si>
  <si>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</si>
  <si>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</si>
  <si>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</si>
  <si>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</si>
  <si>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</si>
  <si>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</si>
  <si>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</si>
  <si>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</si>
  <si>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</si>
  <si>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</si>
  <si>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</si>
  <si>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</si>
  <si>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</si>
  <si>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</si>
  <si>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</si>
  <si>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</si>
  <si>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</si>
  <si>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</si>
  <si>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</si>
  <si>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</si>
  <si>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</si>
  <si>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3rd Quarter Ended 31 March 2014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</si>
</sst>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9" width="10.7109375" style="78" customWidth="1"/>
    <col min="20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751242307</v>
      </c>
      <c r="E5" s="27">
        <v>1006628041</v>
      </c>
      <c r="F5" s="27">
        <v>445527803</v>
      </c>
      <c r="G5" s="28">
        <f>IF($E5=0,0,$F5/$E5)</f>
        <v>0.44259427003186375</v>
      </c>
      <c r="H5" s="29">
        <v>1664570</v>
      </c>
      <c r="I5" s="27">
        <v>11310803</v>
      </c>
      <c r="J5" s="30">
        <v>53305939</v>
      </c>
      <c r="K5" s="30">
        <v>66281312</v>
      </c>
      <c r="L5" s="29">
        <v>46875817</v>
      </c>
      <c r="M5" s="27">
        <v>64277916</v>
      </c>
      <c r="N5" s="30">
        <v>84283735</v>
      </c>
      <c r="O5" s="30">
        <v>195437468</v>
      </c>
      <c r="P5" s="29">
        <v>17661672</v>
      </c>
      <c r="Q5" s="27">
        <v>43138136</v>
      </c>
      <c r="R5" s="30">
        <v>123009215</v>
      </c>
      <c r="S5" s="30">
        <v>183809023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1177276995</v>
      </c>
      <c r="E6" s="27">
        <v>1676126779</v>
      </c>
      <c r="F6" s="27">
        <v>664143277</v>
      </c>
      <c r="G6" s="28">
        <f>IF($E6=0,0,$F6/$E6)</f>
        <v>0.3962368988557279</v>
      </c>
      <c r="H6" s="29">
        <v>11437110</v>
      </c>
      <c r="I6" s="27">
        <v>57121632</v>
      </c>
      <c r="J6" s="30">
        <v>37488419</v>
      </c>
      <c r="K6" s="30">
        <v>106047161</v>
      </c>
      <c r="L6" s="29">
        <v>79751920</v>
      </c>
      <c r="M6" s="27">
        <v>76305169</v>
      </c>
      <c r="N6" s="30">
        <v>131756450</v>
      </c>
      <c r="O6" s="30">
        <v>287813539</v>
      </c>
      <c r="P6" s="29">
        <v>64741199</v>
      </c>
      <c r="Q6" s="27">
        <v>94116881</v>
      </c>
      <c r="R6" s="30">
        <v>111424497</v>
      </c>
      <c r="S6" s="30">
        <v>270282577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28</v>
      </c>
      <c r="C7" s="33"/>
      <c r="D7" s="34">
        <f>SUM(D5:D6)</f>
        <v>1928519302</v>
      </c>
      <c r="E7" s="35">
        <f>SUM(E5:E6)</f>
        <v>2682754820</v>
      </c>
      <c r="F7" s="35">
        <f>SUM(F5:F6)</f>
        <v>1109671080</v>
      </c>
      <c r="G7" s="36">
        <f>IF($E7=0,0,$F7/$E7)</f>
        <v>0.4136311942214682</v>
      </c>
      <c r="H7" s="37">
        <f aca="true" t="shared" si="0" ref="H7:W7">SUM(H5:H6)</f>
        <v>13101680</v>
      </c>
      <c r="I7" s="35">
        <f t="shared" si="0"/>
        <v>68432435</v>
      </c>
      <c r="J7" s="38">
        <f t="shared" si="0"/>
        <v>90794358</v>
      </c>
      <c r="K7" s="38">
        <f t="shared" si="0"/>
        <v>172328473</v>
      </c>
      <c r="L7" s="37">
        <f t="shared" si="0"/>
        <v>126627737</v>
      </c>
      <c r="M7" s="35">
        <f t="shared" si="0"/>
        <v>140583085</v>
      </c>
      <c r="N7" s="38">
        <f t="shared" si="0"/>
        <v>216040185</v>
      </c>
      <c r="O7" s="38">
        <f t="shared" si="0"/>
        <v>483251007</v>
      </c>
      <c r="P7" s="37">
        <f t="shared" si="0"/>
        <v>82402871</v>
      </c>
      <c r="Q7" s="35">
        <f t="shared" si="0"/>
        <v>137255017</v>
      </c>
      <c r="R7" s="38">
        <f t="shared" si="0"/>
        <v>234433712</v>
      </c>
      <c r="S7" s="38">
        <f t="shared" si="0"/>
        <v>454091600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29</v>
      </c>
      <c r="B8" s="24" t="s">
        <v>30</v>
      </c>
      <c r="C8" s="25" t="s">
        <v>31</v>
      </c>
      <c r="D8" s="26">
        <v>47800255</v>
      </c>
      <c r="E8" s="27">
        <v>43696984</v>
      </c>
      <c r="F8" s="27">
        <v>20695201</v>
      </c>
      <c r="G8" s="28">
        <f>IF($E8=0,0,$F8/$E8)</f>
        <v>0.47360708006758545</v>
      </c>
      <c r="H8" s="29">
        <v>290335</v>
      </c>
      <c r="I8" s="27">
        <v>1500754</v>
      </c>
      <c r="J8" s="30">
        <v>1729424</v>
      </c>
      <c r="K8" s="30">
        <v>3520513</v>
      </c>
      <c r="L8" s="29">
        <v>2027409</v>
      </c>
      <c r="M8" s="27">
        <v>3269809</v>
      </c>
      <c r="N8" s="30">
        <v>1473628</v>
      </c>
      <c r="O8" s="30">
        <v>6770846</v>
      </c>
      <c r="P8" s="29">
        <v>2095481</v>
      </c>
      <c r="Q8" s="27">
        <v>4513076</v>
      </c>
      <c r="R8" s="30">
        <v>3795285</v>
      </c>
      <c r="S8" s="30">
        <v>10403842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29</v>
      </c>
      <c r="B9" s="24" t="s">
        <v>32</v>
      </c>
      <c r="C9" s="25" t="s">
        <v>33</v>
      </c>
      <c r="D9" s="26">
        <v>37276250</v>
      </c>
      <c r="E9" s="27">
        <v>43807200</v>
      </c>
      <c r="F9" s="27">
        <v>21764850</v>
      </c>
      <c r="G9" s="28">
        <f aca="true" t="shared" si="1" ref="G9:G40">IF($E9=0,0,$F9/$E9)</f>
        <v>0.49683271243083327</v>
      </c>
      <c r="H9" s="29">
        <v>167096</v>
      </c>
      <c r="I9" s="27">
        <v>2109735</v>
      </c>
      <c r="J9" s="30">
        <v>3115656</v>
      </c>
      <c r="K9" s="30">
        <v>5392487</v>
      </c>
      <c r="L9" s="29">
        <v>2130355</v>
      </c>
      <c r="M9" s="27">
        <v>4907352</v>
      </c>
      <c r="N9" s="30">
        <v>2112476</v>
      </c>
      <c r="O9" s="30">
        <v>9150183</v>
      </c>
      <c r="P9" s="29">
        <v>816883</v>
      </c>
      <c r="Q9" s="27">
        <v>1427566</v>
      </c>
      <c r="R9" s="30">
        <v>4977731</v>
      </c>
      <c r="S9" s="30">
        <v>7222180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16588750</v>
      </c>
      <c r="E10" s="27">
        <v>13960469</v>
      </c>
      <c r="F10" s="27">
        <v>7454285</v>
      </c>
      <c r="G10" s="28">
        <f t="shared" si="1"/>
        <v>0.5339566313997044</v>
      </c>
      <c r="H10" s="29">
        <v>70737</v>
      </c>
      <c r="I10" s="27">
        <v>87670</v>
      </c>
      <c r="J10" s="30">
        <v>0</v>
      </c>
      <c r="K10" s="30">
        <v>158407</v>
      </c>
      <c r="L10" s="29">
        <v>2935468</v>
      </c>
      <c r="M10" s="27">
        <v>0</v>
      </c>
      <c r="N10" s="30">
        <v>431430</v>
      </c>
      <c r="O10" s="30">
        <v>3366898</v>
      </c>
      <c r="P10" s="29">
        <v>0</v>
      </c>
      <c r="Q10" s="27">
        <v>3928980</v>
      </c>
      <c r="R10" s="30">
        <v>0</v>
      </c>
      <c r="S10" s="30">
        <v>3928980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144035153</v>
      </c>
      <c r="E11" s="27">
        <v>144035153</v>
      </c>
      <c r="F11" s="27">
        <v>40755164</v>
      </c>
      <c r="G11" s="28">
        <f t="shared" si="1"/>
        <v>0.2829528983108728</v>
      </c>
      <c r="H11" s="29">
        <v>0</v>
      </c>
      <c r="I11" s="27">
        <v>6295809</v>
      </c>
      <c r="J11" s="30">
        <v>2943156</v>
      </c>
      <c r="K11" s="30">
        <v>9238965</v>
      </c>
      <c r="L11" s="29">
        <v>4631501</v>
      </c>
      <c r="M11" s="27">
        <v>7474361</v>
      </c>
      <c r="N11" s="30">
        <v>5042652</v>
      </c>
      <c r="O11" s="30">
        <v>17148514</v>
      </c>
      <c r="P11" s="29">
        <v>2040165</v>
      </c>
      <c r="Q11" s="27">
        <v>4503142</v>
      </c>
      <c r="R11" s="30">
        <v>7824378</v>
      </c>
      <c r="S11" s="30">
        <v>14367685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35326550</v>
      </c>
      <c r="E12" s="27">
        <v>35326550</v>
      </c>
      <c r="F12" s="27">
        <v>28212411</v>
      </c>
      <c r="G12" s="28">
        <f t="shared" si="1"/>
        <v>0.7986177818099984</v>
      </c>
      <c r="H12" s="29">
        <v>3559579</v>
      </c>
      <c r="I12" s="27">
        <v>134821</v>
      </c>
      <c r="J12" s="30">
        <v>1657239</v>
      </c>
      <c r="K12" s="30">
        <v>5351639</v>
      </c>
      <c r="L12" s="29">
        <v>1586909</v>
      </c>
      <c r="M12" s="27">
        <v>4787740</v>
      </c>
      <c r="N12" s="30">
        <v>4754183</v>
      </c>
      <c r="O12" s="30">
        <v>11128832</v>
      </c>
      <c r="P12" s="29">
        <v>912708</v>
      </c>
      <c r="Q12" s="27">
        <v>4918611</v>
      </c>
      <c r="R12" s="30">
        <v>5900621</v>
      </c>
      <c r="S12" s="30">
        <v>11731940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0</v>
      </c>
      <c r="E13" s="27">
        <v>26486098</v>
      </c>
      <c r="F13" s="27">
        <v>9409290</v>
      </c>
      <c r="G13" s="28">
        <f t="shared" si="1"/>
        <v>0.3552539147140511</v>
      </c>
      <c r="H13" s="29">
        <v>1439373</v>
      </c>
      <c r="I13" s="27">
        <v>1439373</v>
      </c>
      <c r="J13" s="30">
        <v>2794980</v>
      </c>
      <c r="K13" s="30">
        <v>5673726</v>
      </c>
      <c r="L13" s="29">
        <v>1444701</v>
      </c>
      <c r="M13" s="27">
        <v>344153</v>
      </c>
      <c r="N13" s="30">
        <v>973355</v>
      </c>
      <c r="O13" s="30">
        <v>2762209</v>
      </c>
      <c r="P13" s="29">
        <v>973355</v>
      </c>
      <c r="Q13" s="27">
        <v>0</v>
      </c>
      <c r="R13" s="30">
        <v>0</v>
      </c>
      <c r="S13" s="30">
        <v>973355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37029034</v>
      </c>
      <c r="E14" s="27">
        <v>37029034</v>
      </c>
      <c r="F14" s="27">
        <v>17641095</v>
      </c>
      <c r="G14" s="28">
        <f t="shared" si="1"/>
        <v>0.476412509167806</v>
      </c>
      <c r="H14" s="29">
        <v>1465555</v>
      </c>
      <c r="I14" s="27">
        <v>646380</v>
      </c>
      <c r="J14" s="30">
        <v>2291037</v>
      </c>
      <c r="K14" s="30">
        <v>4402972</v>
      </c>
      <c r="L14" s="29">
        <v>5906043</v>
      </c>
      <c r="M14" s="27">
        <v>970844</v>
      </c>
      <c r="N14" s="30">
        <v>2232913</v>
      </c>
      <c r="O14" s="30">
        <v>9109800</v>
      </c>
      <c r="P14" s="29">
        <v>1615158</v>
      </c>
      <c r="Q14" s="27">
        <v>1488516</v>
      </c>
      <c r="R14" s="30">
        <v>1024649</v>
      </c>
      <c r="S14" s="30">
        <v>4128323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82025976</v>
      </c>
      <c r="E15" s="27">
        <v>84765976</v>
      </c>
      <c r="F15" s="27">
        <v>8935725</v>
      </c>
      <c r="G15" s="28">
        <f t="shared" si="1"/>
        <v>0.10541641141488184</v>
      </c>
      <c r="H15" s="29">
        <v>0</v>
      </c>
      <c r="I15" s="27">
        <v>191491</v>
      </c>
      <c r="J15" s="30">
        <v>0</v>
      </c>
      <c r="K15" s="30">
        <v>191491</v>
      </c>
      <c r="L15" s="29">
        <v>0</v>
      </c>
      <c r="M15" s="27">
        <v>0</v>
      </c>
      <c r="N15" s="30">
        <v>798022</v>
      </c>
      <c r="O15" s="30">
        <v>798022</v>
      </c>
      <c r="P15" s="29">
        <v>0</v>
      </c>
      <c r="Q15" s="27">
        <v>5283399</v>
      </c>
      <c r="R15" s="30">
        <v>2662813</v>
      </c>
      <c r="S15" s="30">
        <v>7946212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0</v>
      </c>
      <c r="E16" s="27">
        <v>31459237</v>
      </c>
      <c r="F16" s="27">
        <v>8884170</v>
      </c>
      <c r="G16" s="28">
        <f t="shared" si="1"/>
        <v>0.28240258973858773</v>
      </c>
      <c r="H16" s="29">
        <v>41936</v>
      </c>
      <c r="I16" s="27">
        <v>1183351</v>
      </c>
      <c r="J16" s="30">
        <v>1012400</v>
      </c>
      <c r="K16" s="30">
        <v>2237687</v>
      </c>
      <c r="L16" s="29">
        <v>591019</v>
      </c>
      <c r="M16" s="27">
        <v>1826268</v>
      </c>
      <c r="N16" s="30">
        <v>850198</v>
      </c>
      <c r="O16" s="30">
        <v>3267485</v>
      </c>
      <c r="P16" s="29">
        <v>724144</v>
      </c>
      <c r="Q16" s="27">
        <v>1072098</v>
      </c>
      <c r="R16" s="30">
        <v>1582756</v>
      </c>
      <c r="S16" s="30">
        <v>3378998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13030000</v>
      </c>
      <c r="E17" s="27">
        <v>13989696</v>
      </c>
      <c r="F17" s="27">
        <v>1570416</v>
      </c>
      <c r="G17" s="28">
        <f t="shared" si="1"/>
        <v>0.11225519124933094</v>
      </c>
      <c r="H17" s="29">
        <v>0</v>
      </c>
      <c r="I17" s="27">
        <v>0</v>
      </c>
      <c r="J17" s="30">
        <v>0</v>
      </c>
      <c r="K17" s="30">
        <v>0</v>
      </c>
      <c r="L17" s="29">
        <v>121987</v>
      </c>
      <c r="M17" s="27">
        <v>3358</v>
      </c>
      <c r="N17" s="30">
        <v>1380123</v>
      </c>
      <c r="O17" s="30">
        <v>1505468</v>
      </c>
      <c r="P17" s="29">
        <v>15862</v>
      </c>
      <c r="Q17" s="27">
        <v>44345</v>
      </c>
      <c r="R17" s="30">
        <v>4741</v>
      </c>
      <c r="S17" s="30">
        <v>64948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51</v>
      </c>
      <c r="C18" s="33"/>
      <c r="D18" s="34">
        <f>SUM(D8:D17)</f>
        <v>413111968</v>
      </c>
      <c r="E18" s="35">
        <f>SUM(E8:E17)</f>
        <v>474556397</v>
      </c>
      <c r="F18" s="35">
        <f>SUM(F8:F17)</f>
        <v>165322607</v>
      </c>
      <c r="G18" s="36">
        <f t="shared" si="1"/>
        <v>0.3483729395391545</v>
      </c>
      <c r="H18" s="37">
        <f aca="true" t="shared" si="2" ref="H18:W18">SUM(H8:H17)</f>
        <v>7034611</v>
      </c>
      <c r="I18" s="35">
        <f t="shared" si="2"/>
        <v>13589384</v>
      </c>
      <c r="J18" s="38">
        <f t="shared" si="2"/>
        <v>15543892</v>
      </c>
      <c r="K18" s="38">
        <f t="shared" si="2"/>
        <v>36167887</v>
      </c>
      <c r="L18" s="37">
        <f t="shared" si="2"/>
        <v>21375392</v>
      </c>
      <c r="M18" s="35">
        <f t="shared" si="2"/>
        <v>23583885</v>
      </c>
      <c r="N18" s="38">
        <f t="shared" si="2"/>
        <v>20048980</v>
      </c>
      <c r="O18" s="38">
        <f t="shared" si="2"/>
        <v>65008257</v>
      </c>
      <c r="P18" s="37">
        <f t="shared" si="2"/>
        <v>9193756</v>
      </c>
      <c r="Q18" s="35">
        <f t="shared" si="2"/>
        <v>27179733</v>
      </c>
      <c r="R18" s="38">
        <f t="shared" si="2"/>
        <v>27772974</v>
      </c>
      <c r="S18" s="38">
        <f t="shared" si="2"/>
        <v>64146463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75042370</v>
      </c>
      <c r="E19" s="27">
        <v>75042370</v>
      </c>
      <c r="F19" s="27">
        <v>24777485</v>
      </c>
      <c r="G19" s="28">
        <f t="shared" si="1"/>
        <v>0.3301799370142494</v>
      </c>
      <c r="H19" s="29">
        <v>0</v>
      </c>
      <c r="I19" s="27">
        <v>8375399</v>
      </c>
      <c r="J19" s="30">
        <v>0</v>
      </c>
      <c r="K19" s="30">
        <v>8375399</v>
      </c>
      <c r="L19" s="29">
        <v>4527117</v>
      </c>
      <c r="M19" s="27">
        <v>5852445</v>
      </c>
      <c r="N19" s="30">
        <v>713061</v>
      </c>
      <c r="O19" s="30">
        <v>11092623</v>
      </c>
      <c r="P19" s="29">
        <v>1809631</v>
      </c>
      <c r="Q19" s="27">
        <v>1649522</v>
      </c>
      <c r="R19" s="30">
        <v>1850310</v>
      </c>
      <c r="S19" s="30">
        <v>5309463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84508462</v>
      </c>
      <c r="E20" s="27">
        <v>98313732</v>
      </c>
      <c r="F20" s="27">
        <v>23944793</v>
      </c>
      <c r="G20" s="28">
        <f t="shared" si="1"/>
        <v>0.2435549186557174</v>
      </c>
      <c r="H20" s="29">
        <v>4833596</v>
      </c>
      <c r="I20" s="27">
        <v>0</v>
      </c>
      <c r="J20" s="30">
        <v>5530290</v>
      </c>
      <c r="K20" s="30">
        <v>10363886</v>
      </c>
      <c r="L20" s="29">
        <v>5197757</v>
      </c>
      <c r="M20" s="27">
        <v>0</v>
      </c>
      <c r="N20" s="30">
        <v>0</v>
      </c>
      <c r="O20" s="30">
        <v>5197757</v>
      </c>
      <c r="P20" s="29">
        <v>3347840</v>
      </c>
      <c r="Q20" s="27">
        <v>3254975</v>
      </c>
      <c r="R20" s="30">
        <v>1780335</v>
      </c>
      <c r="S20" s="30">
        <v>8383150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20552677</v>
      </c>
      <c r="E21" s="27">
        <v>30154962</v>
      </c>
      <c r="F21" s="27">
        <v>9830913</v>
      </c>
      <c r="G21" s="28">
        <f t="shared" si="1"/>
        <v>0.3260131118719367</v>
      </c>
      <c r="H21" s="29">
        <v>12261</v>
      </c>
      <c r="I21" s="27">
        <v>754928</v>
      </c>
      <c r="J21" s="30">
        <v>450388</v>
      </c>
      <c r="K21" s="30">
        <v>1217577</v>
      </c>
      <c r="L21" s="29">
        <v>3281738</v>
      </c>
      <c r="M21" s="27">
        <v>860244</v>
      </c>
      <c r="N21" s="30">
        <v>1804958</v>
      </c>
      <c r="O21" s="30">
        <v>5946940</v>
      </c>
      <c r="P21" s="29">
        <v>386755</v>
      </c>
      <c r="Q21" s="27">
        <v>1269894</v>
      </c>
      <c r="R21" s="30">
        <v>1009747</v>
      </c>
      <c r="S21" s="30">
        <v>2666396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42969933</v>
      </c>
      <c r="E22" s="27">
        <v>66692782</v>
      </c>
      <c r="F22" s="27">
        <v>17458653</v>
      </c>
      <c r="G22" s="28">
        <f t="shared" si="1"/>
        <v>0.2617772489982499</v>
      </c>
      <c r="H22" s="29">
        <v>1337395</v>
      </c>
      <c r="I22" s="27">
        <v>1879074</v>
      </c>
      <c r="J22" s="30">
        <v>2159952</v>
      </c>
      <c r="K22" s="30">
        <v>5376421</v>
      </c>
      <c r="L22" s="29">
        <v>2747209</v>
      </c>
      <c r="M22" s="27">
        <v>1829293</v>
      </c>
      <c r="N22" s="30">
        <v>1019456</v>
      </c>
      <c r="O22" s="30">
        <v>5595958</v>
      </c>
      <c r="P22" s="29">
        <v>1681777</v>
      </c>
      <c r="Q22" s="27">
        <v>1994449</v>
      </c>
      <c r="R22" s="30">
        <v>2810048</v>
      </c>
      <c r="S22" s="30">
        <v>6486274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32089781</v>
      </c>
      <c r="E23" s="27">
        <v>32089781</v>
      </c>
      <c r="F23" s="27">
        <v>2501586</v>
      </c>
      <c r="G23" s="28">
        <f t="shared" si="1"/>
        <v>0.07795584519570264</v>
      </c>
      <c r="H23" s="29">
        <v>102654</v>
      </c>
      <c r="I23" s="27">
        <v>111009</v>
      </c>
      <c r="J23" s="30">
        <v>87749</v>
      </c>
      <c r="K23" s="30">
        <v>301412</v>
      </c>
      <c r="L23" s="29">
        <v>71785</v>
      </c>
      <c r="M23" s="27">
        <v>380384</v>
      </c>
      <c r="N23" s="30">
        <v>1442905</v>
      </c>
      <c r="O23" s="30">
        <v>1895074</v>
      </c>
      <c r="P23" s="29">
        <v>305100</v>
      </c>
      <c r="Q23" s="27">
        <v>0</v>
      </c>
      <c r="R23" s="30">
        <v>0</v>
      </c>
      <c r="S23" s="30">
        <v>305100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109333600</v>
      </c>
      <c r="E24" s="27">
        <v>109333600</v>
      </c>
      <c r="F24" s="27">
        <v>27759714</v>
      </c>
      <c r="G24" s="28">
        <f t="shared" si="1"/>
        <v>0.2538992039043807</v>
      </c>
      <c r="H24" s="29">
        <v>6568000</v>
      </c>
      <c r="I24" s="27">
        <v>0</v>
      </c>
      <c r="J24" s="30">
        <v>3351371</v>
      </c>
      <c r="K24" s="30">
        <v>9919371</v>
      </c>
      <c r="L24" s="29">
        <v>10720028</v>
      </c>
      <c r="M24" s="27">
        <v>0</v>
      </c>
      <c r="N24" s="30">
        <v>2142069</v>
      </c>
      <c r="O24" s="30">
        <v>12862097</v>
      </c>
      <c r="P24" s="29">
        <v>0</v>
      </c>
      <c r="Q24" s="27">
        <v>4978246</v>
      </c>
      <c r="R24" s="30">
        <v>0</v>
      </c>
      <c r="S24" s="30">
        <v>4978246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11254200</v>
      </c>
      <c r="E25" s="27">
        <v>10805000</v>
      </c>
      <c r="F25" s="27">
        <v>4113867</v>
      </c>
      <c r="G25" s="28">
        <f t="shared" si="1"/>
        <v>0.3807373438223045</v>
      </c>
      <c r="H25" s="29">
        <v>0</v>
      </c>
      <c r="I25" s="27">
        <v>0</v>
      </c>
      <c r="J25" s="30">
        <v>307716</v>
      </c>
      <c r="K25" s="30">
        <v>307716</v>
      </c>
      <c r="L25" s="29">
        <v>1345035</v>
      </c>
      <c r="M25" s="27">
        <v>250833</v>
      </c>
      <c r="N25" s="30">
        <v>2210283</v>
      </c>
      <c r="O25" s="30">
        <v>3806151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523978058</v>
      </c>
      <c r="E26" s="27">
        <v>536144344</v>
      </c>
      <c r="F26" s="27">
        <v>246664848</v>
      </c>
      <c r="G26" s="28">
        <f t="shared" si="1"/>
        <v>0.4600717153140386</v>
      </c>
      <c r="H26" s="29">
        <v>13877276</v>
      </c>
      <c r="I26" s="27">
        <v>16664779</v>
      </c>
      <c r="J26" s="30">
        <v>12885301</v>
      </c>
      <c r="K26" s="30">
        <v>43427356</v>
      </c>
      <c r="L26" s="29">
        <v>27302463</v>
      </c>
      <c r="M26" s="27">
        <v>18465774</v>
      </c>
      <c r="N26" s="30">
        <v>48096580</v>
      </c>
      <c r="O26" s="30">
        <v>93864817</v>
      </c>
      <c r="P26" s="29">
        <v>16943855</v>
      </c>
      <c r="Q26" s="27">
        <v>30307831</v>
      </c>
      <c r="R26" s="30">
        <v>62120989</v>
      </c>
      <c r="S26" s="30">
        <v>109372675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68</v>
      </c>
      <c r="C27" s="33"/>
      <c r="D27" s="34">
        <f>SUM(D19:D26)</f>
        <v>899729081</v>
      </c>
      <c r="E27" s="35">
        <f>SUM(E19:E26)</f>
        <v>958576571</v>
      </c>
      <c r="F27" s="35">
        <f>SUM(F19:F26)</f>
        <v>357051859</v>
      </c>
      <c r="G27" s="36">
        <f t="shared" si="1"/>
        <v>0.3724813121893003</v>
      </c>
      <c r="H27" s="37">
        <f aca="true" t="shared" si="3" ref="H27:W27">SUM(H19:H26)</f>
        <v>26731182</v>
      </c>
      <c r="I27" s="35">
        <f t="shared" si="3"/>
        <v>27785189</v>
      </c>
      <c r="J27" s="38">
        <f t="shared" si="3"/>
        <v>24772767</v>
      </c>
      <c r="K27" s="38">
        <f t="shared" si="3"/>
        <v>79289138</v>
      </c>
      <c r="L27" s="37">
        <f t="shared" si="3"/>
        <v>55193132</v>
      </c>
      <c r="M27" s="35">
        <f t="shared" si="3"/>
        <v>27638973</v>
      </c>
      <c r="N27" s="38">
        <f t="shared" si="3"/>
        <v>57429312</v>
      </c>
      <c r="O27" s="38">
        <f t="shared" si="3"/>
        <v>140261417</v>
      </c>
      <c r="P27" s="37">
        <f t="shared" si="3"/>
        <v>24474958</v>
      </c>
      <c r="Q27" s="35">
        <f t="shared" si="3"/>
        <v>43454917</v>
      </c>
      <c r="R27" s="38">
        <f t="shared" si="3"/>
        <v>69571429</v>
      </c>
      <c r="S27" s="38">
        <f t="shared" si="3"/>
        <v>137501304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0</v>
      </c>
      <c r="E28" s="27">
        <v>0</v>
      </c>
      <c r="F28" s="27">
        <v>8403368</v>
      </c>
      <c r="G28" s="28">
        <f t="shared" si="1"/>
        <v>0</v>
      </c>
      <c r="H28" s="29">
        <v>884495</v>
      </c>
      <c r="I28" s="27">
        <v>2506291</v>
      </c>
      <c r="J28" s="30">
        <v>2506291</v>
      </c>
      <c r="K28" s="30">
        <v>5897077</v>
      </c>
      <c r="L28" s="29">
        <v>2506291</v>
      </c>
      <c r="M28" s="27">
        <v>0</v>
      </c>
      <c r="N28" s="30">
        <v>0</v>
      </c>
      <c r="O28" s="30">
        <v>2506291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0</v>
      </c>
      <c r="E29" s="27">
        <v>0</v>
      </c>
      <c r="F29" s="27">
        <v>7335209</v>
      </c>
      <c r="G29" s="28">
        <f t="shared" si="1"/>
        <v>0</v>
      </c>
      <c r="H29" s="29">
        <v>796850</v>
      </c>
      <c r="I29" s="27">
        <v>1498895</v>
      </c>
      <c r="J29" s="30">
        <v>1138746</v>
      </c>
      <c r="K29" s="30">
        <v>3434491</v>
      </c>
      <c r="L29" s="29">
        <v>1138746</v>
      </c>
      <c r="M29" s="27">
        <v>165211</v>
      </c>
      <c r="N29" s="30">
        <v>787904</v>
      </c>
      <c r="O29" s="30">
        <v>2091861</v>
      </c>
      <c r="P29" s="29">
        <v>362188</v>
      </c>
      <c r="Q29" s="27">
        <v>699085</v>
      </c>
      <c r="R29" s="30">
        <v>747584</v>
      </c>
      <c r="S29" s="30">
        <v>1808857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9711000</v>
      </c>
      <c r="E30" s="27">
        <v>15011000</v>
      </c>
      <c r="F30" s="27">
        <v>2160228</v>
      </c>
      <c r="G30" s="28">
        <f t="shared" si="1"/>
        <v>0.14390966624475385</v>
      </c>
      <c r="H30" s="29">
        <v>2106338</v>
      </c>
      <c r="I30" s="27">
        <v>0</v>
      </c>
      <c r="J30" s="30">
        <v>0</v>
      </c>
      <c r="K30" s="30">
        <v>2106338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29712</v>
      </c>
      <c r="R30" s="30">
        <v>24178</v>
      </c>
      <c r="S30" s="30">
        <v>53890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69662521</v>
      </c>
      <c r="E31" s="27">
        <v>80985147</v>
      </c>
      <c r="F31" s="27">
        <v>20276068</v>
      </c>
      <c r="G31" s="28">
        <f t="shared" si="1"/>
        <v>0.2503677371851903</v>
      </c>
      <c r="H31" s="29">
        <v>1205798</v>
      </c>
      <c r="I31" s="27">
        <v>6325172</v>
      </c>
      <c r="J31" s="30">
        <v>686011</v>
      </c>
      <c r="K31" s="30">
        <v>8216981</v>
      </c>
      <c r="L31" s="29">
        <v>1430553</v>
      </c>
      <c r="M31" s="27">
        <v>2152745</v>
      </c>
      <c r="N31" s="30">
        <v>5254457</v>
      </c>
      <c r="O31" s="30">
        <v>8837755</v>
      </c>
      <c r="P31" s="29">
        <v>477077</v>
      </c>
      <c r="Q31" s="27">
        <v>798429</v>
      </c>
      <c r="R31" s="30">
        <v>1945826</v>
      </c>
      <c r="S31" s="30">
        <v>3221332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2250</v>
      </c>
      <c r="E32" s="27">
        <v>2250</v>
      </c>
      <c r="F32" s="27">
        <v>8561324</v>
      </c>
      <c r="G32" s="28">
        <f t="shared" si="1"/>
        <v>3805.032888888889</v>
      </c>
      <c r="H32" s="29">
        <v>0</v>
      </c>
      <c r="I32" s="27">
        <v>784253</v>
      </c>
      <c r="J32" s="30">
        <v>0</v>
      </c>
      <c r="K32" s="30">
        <v>784253</v>
      </c>
      <c r="L32" s="29">
        <v>4480642</v>
      </c>
      <c r="M32" s="27">
        <v>2196664</v>
      </c>
      <c r="N32" s="30">
        <v>747692</v>
      </c>
      <c r="O32" s="30">
        <v>7424998</v>
      </c>
      <c r="P32" s="29">
        <v>0</v>
      </c>
      <c r="Q32" s="27">
        <v>154073</v>
      </c>
      <c r="R32" s="30">
        <v>198000</v>
      </c>
      <c r="S32" s="30">
        <v>352073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39741700</v>
      </c>
      <c r="E33" s="27">
        <v>44009000</v>
      </c>
      <c r="F33" s="27">
        <v>20903914</v>
      </c>
      <c r="G33" s="28">
        <f t="shared" si="1"/>
        <v>0.47499179713240475</v>
      </c>
      <c r="H33" s="29">
        <v>0</v>
      </c>
      <c r="I33" s="27">
        <v>229371</v>
      </c>
      <c r="J33" s="30">
        <v>5677568</v>
      </c>
      <c r="K33" s="30">
        <v>5906939</v>
      </c>
      <c r="L33" s="29">
        <v>416018</v>
      </c>
      <c r="M33" s="27">
        <v>4926076</v>
      </c>
      <c r="N33" s="30">
        <v>2389653</v>
      </c>
      <c r="O33" s="30">
        <v>7731747</v>
      </c>
      <c r="P33" s="29">
        <v>2231784</v>
      </c>
      <c r="Q33" s="27">
        <v>4514931</v>
      </c>
      <c r="R33" s="30">
        <v>518513</v>
      </c>
      <c r="S33" s="30">
        <v>7265228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0</v>
      </c>
      <c r="E34" s="27">
        <v>0</v>
      </c>
      <c r="F34" s="27">
        <v>7770124</v>
      </c>
      <c r="G34" s="28">
        <f t="shared" si="1"/>
        <v>0</v>
      </c>
      <c r="H34" s="29">
        <v>1897042</v>
      </c>
      <c r="I34" s="27">
        <v>0</v>
      </c>
      <c r="J34" s="30">
        <v>560537</v>
      </c>
      <c r="K34" s="30">
        <v>2457579</v>
      </c>
      <c r="L34" s="29">
        <v>772930</v>
      </c>
      <c r="M34" s="27">
        <v>1095209</v>
      </c>
      <c r="N34" s="30">
        <v>3281331</v>
      </c>
      <c r="O34" s="30">
        <v>5149470</v>
      </c>
      <c r="P34" s="29">
        <v>0</v>
      </c>
      <c r="Q34" s="27">
        <v>163075</v>
      </c>
      <c r="R34" s="30">
        <v>0</v>
      </c>
      <c r="S34" s="30">
        <v>163075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19196000</v>
      </c>
      <c r="E35" s="27">
        <v>19196000</v>
      </c>
      <c r="F35" s="27">
        <v>10547886</v>
      </c>
      <c r="G35" s="28">
        <f t="shared" si="1"/>
        <v>0.5494835382371327</v>
      </c>
      <c r="H35" s="29">
        <v>2253944</v>
      </c>
      <c r="I35" s="27">
        <v>1712032</v>
      </c>
      <c r="J35" s="30">
        <v>3486419</v>
      </c>
      <c r="K35" s="30">
        <v>7452395</v>
      </c>
      <c r="L35" s="29">
        <v>423676</v>
      </c>
      <c r="M35" s="27">
        <v>58467</v>
      </c>
      <c r="N35" s="30">
        <v>1332932</v>
      </c>
      <c r="O35" s="30">
        <v>1815075</v>
      </c>
      <c r="P35" s="29">
        <v>0</v>
      </c>
      <c r="Q35" s="27">
        <v>1280416</v>
      </c>
      <c r="R35" s="30">
        <v>0</v>
      </c>
      <c r="S35" s="30">
        <v>1280416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530012584</v>
      </c>
      <c r="E36" s="27">
        <v>537091693</v>
      </c>
      <c r="F36" s="27">
        <v>450158402</v>
      </c>
      <c r="G36" s="28">
        <f t="shared" si="1"/>
        <v>0.8381406896941153</v>
      </c>
      <c r="H36" s="29">
        <v>2789530</v>
      </c>
      <c r="I36" s="27">
        <v>26656248</v>
      </c>
      <c r="J36" s="30">
        <v>28785194</v>
      </c>
      <c r="K36" s="30">
        <v>58230972</v>
      </c>
      <c r="L36" s="29">
        <v>28064378</v>
      </c>
      <c r="M36" s="27">
        <v>47393137</v>
      </c>
      <c r="N36" s="30">
        <v>79953067</v>
      </c>
      <c r="O36" s="30">
        <v>155410582</v>
      </c>
      <c r="P36" s="29">
        <v>7702083</v>
      </c>
      <c r="Q36" s="27">
        <v>190553903</v>
      </c>
      <c r="R36" s="30">
        <v>38260862</v>
      </c>
      <c r="S36" s="30">
        <v>236516848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87</v>
      </c>
      <c r="C37" s="33"/>
      <c r="D37" s="34">
        <f>SUM(D28:D36)</f>
        <v>668326055</v>
      </c>
      <c r="E37" s="35">
        <f>SUM(E28:E36)</f>
        <v>696295090</v>
      </c>
      <c r="F37" s="35">
        <f>SUM(F28:F36)</f>
        <v>536116523</v>
      </c>
      <c r="G37" s="36">
        <f t="shared" si="1"/>
        <v>0.7699559148119226</v>
      </c>
      <c r="H37" s="37">
        <f aca="true" t="shared" si="4" ref="H37:W37">SUM(H28:H36)</f>
        <v>11933997</v>
      </c>
      <c r="I37" s="35">
        <f t="shared" si="4"/>
        <v>39712262</v>
      </c>
      <c r="J37" s="38">
        <f t="shared" si="4"/>
        <v>42840766</v>
      </c>
      <c r="K37" s="38">
        <f t="shared" si="4"/>
        <v>94487025</v>
      </c>
      <c r="L37" s="37">
        <f t="shared" si="4"/>
        <v>39233234</v>
      </c>
      <c r="M37" s="35">
        <f t="shared" si="4"/>
        <v>57987509</v>
      </c>
      <c r="N37" s="38">
        <f t="shared" si="4"/>
        <v>93747036</v>
      </c>
      <c r="O37" s="38">
        <f t="shared" si="4"/>
        <v>190967779</v>
      </c>
      <c r="P37" s="37">
        <f t="shared" si="4"/>
        <v>10773132</v>
      </c>
      <c r="Q37" s="35">
        <f t="shared" si="4"/>
        <v>198193624</v>
      </c>
      <c r="R37" s="38">
        <f t="shared" si="4"/>
        <v>41694963</v>
      </c>
      <c r="S37" s="38">
        <f t="shared" si="4"/>
        <v>250661719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40671667</v>
      </c>
      <c r="E38" s="27">
        <v>40671667</v>
      </c>
      <c r="F38" s="27">
        <v>12788617</v>
      </c>
      <c r="G38" s="28">
        <f t="shared" si="1"/>
        <v>0.31443552584161355</v>
      </c>
      <c r="H38" s="29">
        <v>117562</v>
      </c>
      <c r="I38" s="27">
        <v>494004</v>
      </c>
      <c r="J38" s="30">
        <v>754912</v>
      </c>
      <c r="K38" s="30">
        <v>1366478</v>
      </c>
      <c r="L38" s="29">
        <v>942285</v>
      </c>
      <c r="M38" s="27">
        <v>1479567</v>
      </c>
      <c r="N38" s="30">
        <v>1120231</v>
      </c>
      <c r="O38" s="30">
        <v>3542083</v>
      </c>
      <c r="P38" s="29">
        <v>1890053</v>
      </c>
      <c r="Q38" s="27">
        <v>2493487</v>
      </c>
      <c r="R38" s="30">
        <v>3496516</v>
      </c>
      <c r="S38" s="30">
        <v>7880056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56480350</v>
      </c>
      <c r="E39" s="27">
        <v>70489550</v>
      </c>
      <c r="F39" s="27">
        <v>32669336</v>
      </c>
      <c r="G39" s="28">
        <f t="shared" si="1"/>
        <v>0.4634635346657767</v>
      </c>
      <c r="H39" s="29">
        <v>1754194</v>
      </c>
      <c r="I39" s="27">
        <v>2573718</v>
      </c>
      <c r="J39" s="30">
        <v>3338343</v>
      </c>
      <c r="K39" s="30">
        <v>7666255</v>
      </c>
      <c r="L39" s="29">
        <v>3967712</v>
      </c>
      <c r="M39" s="27">
        <v>4812137</v>
      </c>
      <c r="N39" s="30">
        <v>3471666</v>
      </c>
      <c r="O39" s="30">
        <v>12251515</v>
      </c>
      <c r="P39" s="29">
        <v>2182451</v>
      </c>
      <c r="Q39" s="27">
        <v>3396869</v>
      </c>
      <c r="R39" s="30">
        <v>7172246</v>
      </c>
      <c r="S39" s="30">
        <v>12751566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17950700</v>
      </c>
      <c r="E40" s="27">
        <v>19289700</v>
      </c>
      <c r="F40" s="27">
        <v>6289248</v>
      </c>
      <c r="G40" s="28">
        <f t="shared" si="1"/>
        <v>0.3260417735890138</v>
      </c>
      <c r="H40" s="29">
        <v>131377</v>
      </c>
      <c r="I40" s="27">
        <v>1260717</v>
      </c>
      <c r="J40" s="30">
        <v>792749</v>
      </c>
      <c r="K40" s="30">
        <v>2184843</v>
      </c>
      <c r="L40" s="29">
        <v>1071267</v>
      </c>
      <c r="M40" s="27">
        <v>918965</v>
      </c>
      <c r="N40" s="30">
        <v>1877</v>
      </c>
      <c r="O40" s="30">
        <v>1992109</v>
      </c>
      <c r="P40" s="29">
        <v>289193</v>
      </c>
      <c r="Q40" s="27">
        <v>1199917</v>
      </c>
      <c r="R40" s="30">
        <v>623186</v>
      </c>
      <c r="S40" s="30">
        <v>2112296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18300000</v>
      </c>
      <c r="E41" s="27">
        <v>19383000</v>
      </c>
      <c r="F41" s="27">
        <v>8445432</v>
      </c>
      <c r="G41" s="28">
        <f aca="true" t="shared" si="5" ref="G41:G57">IF($E41=0,0,$F41/$E41)</f>
        <v>0.43571335706546976</v>
      </c>
      <c r="H41" s="29">
        <v>1897875</v>
      </c>
      <c r="I41" s="27">
        <v>1227756</v>
      </c>
      <c r="J41" s="30">
        <v>1283070</v>
      </c>
      <c r="K41" s="30">
        <v>4408701</v>
      </c>
      <c r="L41" s="29">
        <v>1013133</v>
      </c>
      <c r="M41" s="27">
        <v>171135</v>
      </c>
      <c r="N41" s="30">
        <v>1532173</v>
      </c>
      <c r="O41" s="30">
        <v>2716441</v>
      </c>
      <c r="P41" s="29">
        <v>0</v>
      </c>
      <c r="Q41" s="27">
        <v>1036487</v>
      </c>
      <c r="R41" s="30">
        <v>283803</v>
      </c>
      <c r="S41" s="30">
        <v>1320290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106518614</v>
      </c>
      <c r="E42" s="27">
        <v>106518614</v>
      </c>
      <c r="F42" s="27">
        <v>92403172</v>
      </c>
      <c r="G42" s="28">
        <f t="shared" si="5"/>
        <v>0.86748379959206</v>
      </c>
      <c r="H42" s="29">
        <v>7333516</v>
      </c>
      <c r="I42" s="27">
        <v>8354268</v>
      </c>
      <c r="J42" s="30">
        <v>0</v>
      </c>
      <c r="K42" s="30">
        <v>15687784</v>
      </c>
      <c r="L42" s="29">
        <v>3168424</v>
      </c>
      <c r="M42" s="27">
        <v>16409008</v>
      </c>
      <c r="N42" s="30">
        <v>7330719</v>
      </c>
      <c r="O42" s="30">
        <v>26908151</v>
      </c>
      <c r="P42" s="29">
        <v>906295</v>
      </c>
      <c r="Q42" s="27">
        <v>1855362</v>
      </c>
      <c r="R42" s="30">
        <v>47045580</v>
      </c>
      <c r="S42" s="30">
        <v>49807237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98</v>
      </c>
      <c r="C43" s="33"/>
      <c r="D43" s="34">
        <f>SUM(D38:D42)</f>
        <v>239921331</v>
      </c>
      <c r="E43" s="35">
        <f>SUM(E38:E42)</f>
        <v>256352531</v>
      </c>
      <c r="F43" s="35">
        <f>SUM(F38:F42)</f>
        <v>152595805</v>
      </c>
      <c r="G43" s="36">
        <f t="shared" si="5"/>
        <v>0.5952576493188593</v>
      </c>
      <c r="H43" s="37">
        <f aca="true" t="shared" si="6" ref="H43:W43">SUM(H38:H42)</f>
        <v>11234524</v>
      </c>
      <c r="I43" s="35">
        <f t="shared" si="6"/>
        <v>13910463</v>
      </c>
      <c r="J43" s="38">
        <f t="shared" si="6"/>
        <v>6169074</v>
      </c>
      <c r="K43" s="38">
        <f t="shared" si="6"/>
        <v>31314061</v>
      </c>
      <c r="L43" s="37">
        <f t="shared" si="6"/>
        <v>10162821</v>
      </c>
      <c r="M43" s="35">
        <f t="shared" si="6"/>
        <v>23790812</v>
      </c>
      <c r="N43" s="38">
        <f t="shared" si="6"/>
        <v>13456666</v>
      </c>
      <c r="O43" s="38">
        <f t="shared" si="6"/>
        <v>47410299</v>
      </c>
      <c r="P43" s="37">
        <f t="shared" si="6"/>
        <v>5267992</v>
      </c>
      <c r="Q43" s="35">
        <f t="shared" si="6"/>
        <v>9982122</v>
      </c>
      <c r="R43" s="38">
        <f t="shared" si="6"/>
        <v>58621331</v>
      </c>
      <c r="S43" s="38">
        <f t="shared" si="6"/>
        <v>73871445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8677998</v>
      </c>
      <c r="E44" s="27">
        <v>3482000</v>
      </c>
      <c r="F44" s="27">
        <v>42942900</v>
      </c>
      <c r="G44" s="28">
        <f t="shared" si="5"/>
        <v>12.332825962090752</v>
      </c>
      <c r="H44" s="29">
        <v>3806426</v>
      </c>
      <c r="I44" s="27">
        <v>5015411</v>
      </c>
      <c r="J44" s="30">
        <v>3299429</v>
      </c>
      <c r="K44" s="30">
        <v>12121266</v>
      </c>
      <c r="L44" s="29">
        <v>4628491</v>
      </c>
      <c r="M44" s="27">
        <v>0</v>
      </c>
      <c r="N44" s="30">
        <v>4626297</v>
      </c>
      <c r="O44" s="30">
        <v>9254788</v>
      </c>
      <c r="P44" s="29">
        <v>5639517</v>
      </c>
      <c r="Q44" s="27">
        <v>7766906</v>
      </c>
      <c r="R44" s="30">
        <v>8160423</v>
      </c>
      <c r="S44" s="30">
        <v>21566846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0</v>
      </c>
      <c r="E45" s="27">
        <v>0</v>
      </c>
      <c r="F45" s="27">
        <v>6837314</v>
      </c>
      <c r="G45" s="28">
        <f t="shared" si="5"/>
        <v>0</v>
      </c>
      <c r="H45" s="29">
        <v>0</v>
      </c>
      <c r="I45" s="27">
        <v>0</v>
      </c>
      <c r="J45" s="30">
        <v>2286353</v>
      </c>
      <c r="K45" s="30">
        <v>2286353</v>
      </c>
      <c r="L45" s="29">
        <v>0</v>
      </c>
      <c r="M45" s="27">
        <v>1477792</v>
      </c>
      <c r="N45" s="30">
        <v>0</v>
      </c>
      <c r="O45" s="30">
        <v>1477792</v>
      </c>
      <c r="P45" s="29">
        <v>268960</v>
      </c>
      <c r="Q45" s="27">
        <v>0</v>
      </c>
      <c r="R45" s="30">
        <v>2804209</v>
      </c>
      <c r="S45" s="30">
        <v>3073169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78897829</v>
      </c>
      <c r="E46" s="27">
        <v>78225000</v>
      </c>
      <c r="F46" s="27">
        <v>27683889</v>
      </c>
      <c r="G46" s="28">
        <f t="shared" si="5"/>
        <v>0.3539007861936721</v>
      </c>
      <c r="H46" s="29">
        <v>3586104</v>
      </c>
      <c r="I46" s="27">
        <v>6607031</v>
      </c>
      <c r="J46" s="30">
        <v>2701243</v>
      </c>
      <c r="K46" s="30">
        <v>12894378</v>
      </c>
      <c r="L46" s="29">
        <v>1960534</v>
      </c>
      <c r="M46" s="27">
        <v>2390758</v>
      </c>
      <c r="N46" s="30">
        <v>3139520</v>
      </c>
      <c r="O46" s="30">
        <v>7490812</v>
      </c>
      <c r="P46" s="29">
        <v>3046090</v>
      </c>
      <c r="Q46" s="27">
        <v>1622908</v>
      </c>
      <c r="R46" s="30">
        <v>2629701</v>
      </c>
      <c r="S46" s="30">
        <v>7298699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68046266</v>
      </c>
      <c r="E47" s="27">
        <v>71753155</v>
      </c>
      <c r="F47" s="27">
        <v>33918924</v>
      </c>
      <c r="G47" s="28">
        <f t="shared" si="5"/>
        <v>0.47271683036097856</v>
      </c>
      <c r="H47" s="29">
        <v>789406</v>
      </c>
      <c r="I47" s="27">
        <v>1178818</v>
      </c>
      <c r="J47" s="30">
        <v>2800140</v>
      </c>
      <c r="K47" s="30">
        <v>4768364</v>
      </c>
      <c r="L47" s="29">
        <v>2399868</v>
      </c>
      <c r="M47" s="27">
        <v>1300035</v>
      </c>
      <c r="N47" s="30">
        <v>3558247</v>
      </c>
      <c r="O47" s="30">
        <v>7258150</v>
      </c>
      <c r="P47" s="29">
        <v>10348519</v>
      </c>
      <c r="Q47" s="27">
        <v>5896568</v>
      </c>
      <c r="R47" s="30">
        <v>5647323</v>
      </c>
      <c r="S47" s="30">
        <v>21892410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232957956</v>
      </c>
      <c r="E48" s="27">
        <v>29076847</v>
      </c>
      <c r="F48" s="27">
        <v>121261757</v>
      </c>
      <c r="G48" s="28">
        <f t="shared" si="5"/>
        <v>4.170388797657463</v>
      </c>
      <c r="H48" s="29">
        <v>3151626</v>
      </c>
      <c r="I48" s="27">
        <v>10821623</v>
      </c>
      <c r="J48" s="30">
        <v>6271550</v>
      </c>
      <c r="K48" s="30">
        <v>20244799</v>
      </c>
      <c r="L48" s="29">
        <v>13947027</v>
      </c>
      <c r="M48" s="27">
        <v>17547118</v>
      </c>
      <c r="N48" s="30">
        <v>32831724</v>
      </c>
      <c r="O48" s="30">
        <v>64325869</v>
      </c>
      <c r="P48" s="29">
        <v>7837289</v>
      </c>
      <c r="Q48" s="27">
        <v>13263262</v>
      </c>
      <c r="R48" s="30">
        <v>15590538</v>
      </c>
      <c r="S48" s="30">
        <v>36691089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815563723</v>
      </c>
      <c r="E49" s="27">
        <v>941897575</v>
      </c>
      <c r="F49" s="27">
        <v>454949796</v>
      </c>
      <c r="G49" s="28">
        <f t="shared" si="5"/>
        <v>0.4830140856876078</v>
      </c>
      <c r="H49" s="29">
        <v>33399709</v>
      </c>
      <c r="I49" s="27">
        <v>90162368</v>
      </c>
      <c r="J49" s="30">
        <v>44106200</v>
      </c>
      <c r="K49" s="30">
        <v>167668277</v>
      </c>
      <c r="L49" s="29">
        <v>106745172</v>
      </c>
      <c r="M49" s="27">
        <v>55768039</v>
      </c>
      <c r="N49" s="30">
        <v>77943779</v>
      </c>
      <c r="O49" s="30">
        <v>240456990</v>
      </c>
      <c r="P49" s="29">
        <v>15560499</v>
      </c>
      <c r="Q49" s="27">
        <v>31264030</v>
      </c>
      <c r="R49" s="30">
        <v>0</v>
      </c>
      <c r="S49" s="30">
        <v>46824529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111</v>
      </c>
      <c r="C50" s="33"/>
      <c r="D50" s="34">
        <f>SUM(D44:D49)</f>
        <v>1204143772</v>
      </c>
      <c r="E50" s="35">
        <f>SUM(E44:E49)</f>
        <v>1124434577</v>
      </c>
      <c r="F50" s="35">
        <f>SUM(F44:F49)</f>
        <v>687594580</v>
      </c>
      <c r="G50" s="36">
        <f t="shared" si="5"/>
        <v>0.611502522302816</v>
      </c>
      <c r="H50" s="37">
        <f aca="true" t="shared" si="7" ref="H50:W50">SUM(H44:H49)</f>
        <v>44733271</v>
      </c>
      <c r="I50" s="35">
        <f t="shared" si="7"/>
        <v>113785251</v>
      </c>
      <c r="J50" s="38">
        <f t="shared" si="7"/>
        <v>61464915</v>
      </c>
      <c r="K50" s="38">
        <f t="shared" si="7"/>
        <v>219983437</v>
      </c>
      <c r="L50" s="37">
        <f t="shared" si="7"/>
        <v>129681092</v>
      </c>
      <c r="M50" s="35">
        <f t="shared" si="7"/>
        <v>78483742</v>
      </c>
      <c r="N50" s="38">
        <f t="shared" si="7"/>
        <v>122099567</v>
      </c>
      <c r="O50" s="38">
        <f t="shared" si="7"/>
        <v>330264401</v>
      </c>
      <c r="P50" s="37">
        <f t="shared" si="7"/>
        <v>42700874</v>
      </c>
      <c r="Q50" s="35">
        <f t="shared" si="7"/>
        <v>59813674</v>
      </c>
      <c r="R50" s="38">
        <f t="shared" si="7"/>
        <v>34832194</v>
      </c>
      <c r="S50" s="38">
        <f t="shared" si="7"/>
        <v>137346742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143792500</v>
      </c>
      <c r="E51" s="27">
        <v>123692263</v>
      </c>
      <c r="F51" s="27">
        <v>53253465</v>
      </c>
      <c r="G51" s="28">
        <f t="shared" si="5"/>
        <v>0.43053189996208574</v>
      </c>
      <c r="H51" s="29">
        <v>2323065</v>
      </c>
      <c r="I51" s="27">
        <v>9469337</v>
      </c>
      <c r="J51" s="30">
        <v>10390659</v>
      </c>
      <c r="K51" s="30">
        <v>22183061</v>
      </c>
      <c r="L51" s="29">
        <v>8399563</v>
      </c>
      <c r="M51" s="27">
        <v>6044109</v>
      </c>
      <c r="N51" s="30">
        <v>5454111</v>
      </c>
      <c r="O51" s="30">
        <v>19897783</v>
      </c>
      <c r="P51" s="29">
        <v>971076</v>
      </c>
      <c r="Q51" s="27">
        <v>5979632</v>
      </c>
      <c r="R51" s="30">
        <v>4221913</v>
      </c>
      <c r="S51" s="30">
        <v>11172621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143531000</v>
      </c>
      <c r="E52" s="27">
        <v>90789110</v>
      </c>
      <c r="F52" s="27">
        <v>62882966</v>
      </c>
      <c r="G52" s="28">
        <f t="shared" si="5"/>
        <v>0.6926267478555522</v>
      </c>
      <c r="H52" s="29">
        <v>83655</v>
      </c>
      <c r="I52" s="27">
        <v>3094540</v>
      </c>
      <c r="J52" s="30">
        <v>23966201</v>
      </c>
      <c r="K52" s="30">
        <v>27144396</v>
      </c>
      <c r="L52" s="29">
        <v>8102439</v>
      </c>
      <c r="M52" s="27">
        <v>11624349</v>
      </c>
      <c r="N52" s="30">
        <v>6261039</v>
      </c>
      <c r="O52" s="30">
        <v>25987827</v>
      </c>
      <c r="P52" s="29">
        <v>2483580</v>
      </c>
      <c r="Q52" s="27">
        <v>7267163</v>
      </c>
      <c r="R52" s="30">
        <v>0</v>
      </c>
      <c r="S52" s="30">
        <v>9750743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1897200</v>
      </c>
      <c r="E53" s="27">
        <v>93261223</v>
      </c>
      <c r="F53" s="27">
        <v>54291938</v>
      </c>
      <c r="G53" s="28">
        <f t="shared" si="5"/>
        <v>0.5821491103542573</v>
      </c>
      <c r="H53" s="29">
        <v>11297435</v>
      </c>
      <c r="I53" s="27">
        <v>8110035</v>
      </c>
      <c r="J53" s="30">
        <v>5774137</v>
      </c>
      <c r="K53" s="30">
        <v>25181607</v>
      </c>
      <c r="L53" s="29">
        <v>4382157</v>
      </c>
      <c r="M53" s="27">
        <v>3131030</v>
      </c>
      <c r="N53" s="30">
        <v>4241978</v>
      </c>
      <c r="O53" s="30">
        <v>11755165</v>
      </c>
      <c r="P53" s="29">
        <v>4241978</v>
      </c>
      <c r="Q53" s="27">
        <v>4493454</v>
      </c>
      <c r="R53" s="30">
        <v>8619734</v>
      </c>
      <c r="S53" s="30">
        <v>17355166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58807450</v>
      </c>
      <c r="E54" s="27">
        <v>58807450</v>
      </c>
      <c r="F54" s="27">
        <v>41728573</v>
      </c>
      <c r="G54" s="28">
        <f t="shared" si="5"/>
        <v>0.7095797046122557</v>
      </c>
      <c r="H54" s="29">
        <v>10291818</v>
      </c>
      <c r="I54" s="27">
        <v>4212351</v>
      </c>
      <c r="J54" s="30">
        <v>11125733</v>
      </c>
      <c r="K54" s="30">
        <v>25629902</v>
      </c>
      <c r="L54" s="29">
        <v>4757486</v>
      </c>
      <c r="M54" s="27">
        <v>280721</v>
      </c>
      <c r="N54" s="30">
        <v>658892</v>
      </c>
      <c r="O54" s="30">
        <v>5697099</v>
      </c>
      <c r="P54" s="29">
        <v>1028014</v>
      </c>
      <c r="Q54" s="27">
        <v>1369716</v>
      </c>
      <c r="R54" s="30">
        <v>8003842</v>
      </c>
      <c r="S54" s="30">
        <v>10401572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0</v>
      </c>
      <c r="E55" s="27">
        <v>576725400</v>
      </c>
      <c r="F55" s="27">
        <v>228044422</v>
      </c>
      <c r="G55" s="28">
        <f t="shared" si="5"/>
        <v>0.395412482266257</v>
      </c>
      <c r="H55" s="29">
        <v>32453067</v>
      </c>
      <c r="I55" s="27">
        <v>26157390</v>
      </c>
      <c r="J55" s="30">
        <v>26293324</v>
      </c>
      <c r="K55" s="30">
        <v>84903781</v>
      </c>
      <c r="L55" s="29">
        <v>25746915</v>
      </c>
      <c r="M55" s="27">
        <v>37755569</v>
      </c>
      <c r="N55" s="30">
        <v>29122616</v>
      </c>
      <c r="O55" s="30">
        <v>92625100</v>
      </c>
      <c r="P55" s="29">
        <v>19576868</v>
      </c>
      <c r="Q55" s="27">
        <v>60237</v>
      </c>
      <c r="R55" s="30">
        <v>30878436</v>
      </c>
      <c r="S55" s="30">
        <v>50515541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122</v>
      </c>
      <c r="C56" s="33"/>
      <c r="D56" s="34">
        <f>SUM(D51:D55)</f>
        <v>348028150</v>
      </c>
      <c r="E56" s="35">
        <f>SUM(E51:E55)</f>
        <v>943275446</v>
      </c>
      <c r="F56" s="35">
        <f>SUM(F51:F55)</f>
        <v>440201364</v>
      </c>
      <c r="G56" s="36">
        <f t="shared" si="5"/>
        <v>0.46667319272084606</v>
      </c>
      <c r="H56" s="37">
        <f aca="true" t="shared" si="8" ref="H56:W56">SUM(H51:H55)</f>
        <v>56449040</v>
      </c>
      <c r="I56" s="35">
        <f t="shared" si="8"/>
        <v>51043653</v>
      </c>
      <c r="J56" s="38">
        <f t="shared" si="8"/>
        <v>77550054</v>
      </c>
      <c r="K56" s="38">
        <f t="shared" si="8"/>
        <v>185042747</v>
      </c>
      <c r="L56" s="37">
        <f t="shared" si="8"/>
        <v>51388560</v>
      </c>
      <c r="M56" s="35">
        <f t="shared" si="8"/>
        <v>58835778</v>
      </c>
      <c r="N56" s="38">
        <f t="shared" si="8"/>
        <v>45738636</v>
      </c>
      <c r="O56" s="38">
        <f t="shared" si="8"/>
        <v>155962974</v>
      </c>
      <c r="P56" s="37">
        <f t="shared" si="8"/>
        <v>28301516</v>
      </c>
      <c r="Q56" s="35">
        <f t="shared" si="8"/>
        <v>19170202</v>
      </c>
      <c r="R56" s="38">
        <f t="shared" si="8"/>
        <v>51723925</v>
      </c>
      <c r="S56" s="38">
        <f t="shared" si="8"/>
        <v>99195643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5701779659</v>
      </c>
      <c r="E57" s="43">
        <f>SUM(E5:E6,E8:E17,E19:E26,E28:E36,E38:E42,E44:E49,E51:E55)</f>
        <v>7136245432</v>
      </c>
      <c r="F57" s="43">
        <f>SUM(F5:F6,F8:F17,F19:F26,F28:F36,F38:F42,F44:F49,F51:F55)</f>
        <v>3448553818</v>
      </c>
      <c r="G57" s="44">
        <f t="shared" si="5"/>
        <v>0.48324484504641124</v>
      </c>
      <c r="H57" s="45">
        <f aca="true" t="shared" si="9" ref="H57:W57">SUM(H5:H6,H8:H17,H19:H26,H28:H36,H38:H42,H44:H49,H51:H55)</f>
        <v>171218305</v>
      </c>
      <c r="I57" s="43">
        <f t="shared" si="9"/>
        <v>328258637</v>
      </c>
      <c r="J57" s="46">
        <f t="shared" si="9"/>
        <v>319135826</v>
      </c>
      <c r="K57" s="46">
        <f t="shared" si="9"/>
        <v>818612768</v>
      </c>
      <c r="L57" s="45">
        <f t="shared" si="9"/>
        <v>433661968</v>
      </c>
      <c r="M57" s="43">
        <f t="shared" si="9"/>
        <v>410903784</v>
      </c>
      <c r="N57" s="46">
        <f t="shared" si="9"/>
        <v>568560382</v>
      </c>
      <c r="O57" s="46">
        <f t="shared" si="9"/>
        <v>1413126134</v>
      </c>
      <c r="P57" s="45">
        <f t="shared" si="9"/>
        <v>203115099</v>
      </c>
      <c r="Q57" s="43">
        <f t="shared" si="9"/>
        <v>495049289</v>
      </c>
      <c r="R57" s="46">
        <f t="shared" si="9"/>
        <v>518650528</v>
      </c>
      <c r="S57" s="46">
        <f t="shared" si="9"/>
        <v>1216814916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865988708</v>
      </c>
      <c r="E60" s="27">
        <v>1291817852</v>
      </c>
      <c r="F60" s="27">
        <v>531160906</v>
      </c>
      <c r="G60" s="28">
        <f aca="true" t="shared" si="10" ref="G60:G89">IF($E60=0,0,$F60/$E60)</f>
        <v>0.411173220108124</v>
      </c>
      <c r="H60" s="29">
        <v>17573875</v>
      </c>
      <c r="I60" s="27">
        <v>41278123</v>
      </c>
      <c r="J60" s="30">
        <v>44270461</v>
      </c>
      <c r="K60" s="30">
        <v>103122459</v>
      </c>
      <c r="L60" s="29">
        <v>59008666</v>
      </c>
      <c r="M60" s="27">
        <v>60598184</v>
      </c>
      <c r="N60" s="30">
        <v>67382870</v>
      </c>
      <c r="O60" s="30">
        <v>186989720</v>
      </c>
      <c r="P60" s="29">
        <v>35707152</v>
      </c>
      <c r="Q60" s="27">
        <v>75438124</v>
      </c>
      <c r="R60" s="30">
        <v>129903451</v>
      </c>
      <c r="S60" s="30">
        <v>241048727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28</v>
      </c>
      <c r="C61" s="33"/>
      <c r="D61" s="34">
        <f>D60</f>
        <v>865988708</v>
      </c>
      <c r="E61" s="35">
        <f>E60</f>
        <v>1291817852</v>
      </c>
      <c r="F61" s="35">
        <f>F60</f>
        <v>531160906</v>
      </c>
      <c r="G61" s="36">
        <f t="shared" si="10"/>
        <v>0.411173220108124</v>
      </c>
      <c r="H61" s="37">
        <f aca="true" t="shared" si="11" ref="H61:W61">H60</f>
        <v>17573875</v>
      </c>
      <c r="I61" s="35">
        <f t="shared" si="11"/>
        <v>41278123</v>
      </c>
      <c r="J61" s="38">
        <f t="shared" si="11"/>
        <v>44270461</v>
      </c>
      <c r="K61" s="38">
        <f t="shared" si="11"/>
        <v>103122459</v>
      </c>
      <c r="L61" s="37">
        <f t="shared" si="11"/>
        <v>59008666</v>
      </c>
      <c r="M61" s="35">
        <f t="shared" si="11"/>
        <v>60598184</v>
      </c>
      <c r="N61" s="38">
        <f t="shared" si="11"/>
        <v>67382870</v>
      </c>
      <c r="O61" s="38">
        <f t="shared" si="11"/>
        <v>186989720</v>
      </c>
      <c r="P61" s="37">
        <f t="shared" si="11"/>
        <v>35707152</v>
      </c>
      <c r="Q61" s="35">
        <f t="shared" si="11"/>
        <v>75438124</v>
      </c>
      <c r="R61" s="38">
        <f t="shared" si="11"/>
        <v>129903451</v>
      </c>
      <c r="S61" s="38">
        <f t="shared" si="11"/>
        <v>241048727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44812314</v>
      </c>
      <c r="E62" s="27">
        <v>45294000</v>
      </c>
      <c r="F62" s="27">
        <v>14648732</v>
      </c>
      <c r="G62" s="28">
        <f t="shared" si="10"/>
        <v>0.3234144036737758</v>
      </c>
      <c r="H62" s="29">
        <v>3452023</v>
      </c>
      <c r="I62" s="27">
        <v>948851</v>
      </c>
      <c r="J62" s="30">
        <v>1590088</v>
      </c>
      <c r="K62" s="30">
        <v>5990962</v>
      </c>
      <c r="L62" s="29">
        <v>2670984</v>
      </c>
      <c r="M62" s="27">
        <v>3120957</v>
      </c>
      <c r="N62" s="30">
        <v>1163639</v>
      </c>
      <c r="O62" s="30">
        <v>6955580</v>
      </c>
      <c r="P62" s="29">
        <v>1611291</v>
      </c>
      <c r="Q62" s="27">
        <v>90899</v>
      </c>
      <c r="R62" s="30">
        <v>0</v>
      </c>
      <c r="S62" s="30">
        <v>1702190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51271000</v>
      </c>
      <c r="E63" s="27">
        <v>51271000</v>
      </c>
      <c r="F63" s="27">
        <v>32974382</v>
      </c>
      <c r="G63" s="28">
        <f t="shared" si="10"/>
        <v>0.6431390454642976</v>
      </c>
      <c r="H63" s="29">
        <v>3640521</v>
      </c>
      <c r="I63" s="27">
        <v>7244013</v>
      </c>
      <c r="J63" s="30">
        <v>4049034</v>
      </c>
      <c r="K63" s="30">
        <v>14933568</v>
      </c>
      <c r="L63" s="29">
        <v>0</v>
      </c>
      <c r="M63" s="27">
        <v>6635965</v>
      </c>
      <c r="N63" s="30">
        <v>2922651</v>
      </c>
      <c r="O63" s="30">
        <v>9558616</v>
      </c>
      <c r="P63" s="29">
        <v>4150966</v>
      </c>
      <c r="Q63" s="27">
        <v>2017745</v>
      </c>
      <c r="R63" s="30">
        <v>2313487</v>
      </c>
      <c r="S63" s="30">
        <v>8482198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50819640</v>
      </c>
      <c r="E64" s="27">
        <v>43197722</v>
      </c>
      <c r="F64" s="27">
        <v>20282912</v>
      </c>
      <c r="G64" s="28">
        <f t="shared" si="10"/>
        <v>0.4695366112129709</v>
      </c>
      <c r="H64" s="29">
        <v>397119</v>
      </c>
      <c r="I64" s="27">
        <v>5502937</v>
      </c>
      <c r="J64" s="30">
        <v>849696</v>
      </c>
      <c r="K64" s="30">
        <v>6749752</v>
      </c>
      <c r="L64" s="29">
        <v>6682599</v>
      </c>
      <c r="M64" s="27">
        <v>935554</v>
      </c>
      <c r="N64" s="30">
        <v>1917719</v>
      </c>
      <c r="O64" s="30">
        <v>9535872</v>
      </c>
      <c r="P64" s="29">
        <v>1251381</v>
      </c>
      <c r="Q64" s="27">
        <v>742737</v>
      </c>
      <c r="R64" s="30">
        <v>2003170</v>
      </c>
      <c r="S64" s="30">
        <v>3997288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29337800</v>
      </c>
      <c r="E65" s="27">
        <v>29337800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4346000</v>
      </c>
      <c r="E66" s="27">
        <v>1324913</v>
      </c>
      <c r="F66" s="27">
        <v>256162</v>
      </c>
      <c r="G66" s="28">
        <f t="shared" si="10"/>
        <v>0.19334250626267535</v>
      </c>
      <c r="H66" s="29">
        <v>0</v>
      </c>
      <c r="I66" s="27">
        <v>0</v>
      </c>
      <c r="J66" s="30">
        <v>39260</v>
      </c>
      <c r="K66" s="30">
        <v>39260</v>
      </c>
      <c r="L66" s="29">
        <v>33132</v>
      </c>
      <c r="M66" s="27">
        <v>0</v>
      </c>
      <c r="N66" s="30">
        <v>0</v>
      </c>
      <c r="O66" s="30">
        <v>33132</v>
      </c>
      <c r="P66" s="29">
        <v>0</v>
      </c>
      <c r="Q66" s="27">
        <v>183770</v>
      </c>
      <c r="R66" s="30">
        <v>0</v>
      </c>
      <c r="S66" s="30">
        <v>183770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180586754</v>
      </c>
      <c r="E67" s="35">
        <f>SUM(E62:E66)</f>
        <v>170425435</v>
      </c>
      <c r="F67" s="35">
        <f>SUM(F62:F66)</f>
        <v>68162188</v>
      </c>
      <c r="G67" s="36">
        <f t="shared" si="10"/>
        <v>0.3999531407973229</v>
      </c>
      <c r="H67" s="37">
        <f aca="true" t="shared" si="12" ref="H67:W67">SUM(H62:H66)</f>
        <v>7489663</v>
      </c>
      <c r="I67" s="35">
        <f t="shared" si="12"/>
        <v>13695801</v>
      </c>
      <c r="J67" s="38">
        <f t="shared" si="12"/>
        <v>6528078</v>
      </c>
      <c r="K67" s="38">
        <f t="shared" si="12"/>
        <v>27713542</v>
      </c>
      <c r="L67" s="37">
        <f t="shared" si="12"/>
        <v>9386715</v>
      </c>
      <c r="M67" s="35">
        <f t="shared" si="12"/>
        <v>10692476</v>
      </c>
      <c r="N67" s="38">
        <f t="shared" si="12"/>
        <v>6004009</v>
      </c>
      <c r="O67" s="38">
        <f t="shared" si="12"/>
        <v>26083200</v>
      </c>
      <c r="P67" s="37">
        <f t="shared" si="12"/>
        <v>7013638</v>
      </c>
      <c r="Q67" s="35">
        <f t="shared" si="12"/>
        <v>3035151</v>
      </c>
      <c r="R67" s="38">
        <f t="shared" si="12"/>
        <v>4316657</v>
      </c>
      <c r="S67" s="38">
        <f t="shared" si="12"/>
        <v>14365446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61046052</v>
      </c>
      <c r="E68" s="27">
        <v>61046052</v>
      </c>
      <c r="F68" s="27">
        <v>14319410</v>
      </c>
      <c r="G68" s="28">
        <f t="shared" si="10"/>
        <v>0.2345673394243415</v>
      </c>
      <c r="H68" s="29">
        <v>815930</v>
      </c>
      <c r="I68" s="27">
        <v>1721443</v>
      </c>
      <c r="J68" s="30">
        <v>474328</v>
      </c>
      <c r="K68" s="30">
        <v>3011701</v>
      </c>
      <c r="L68" s="29">
        <v>3001666</v>
      </c>
      <c r="M68" s="27">
        <v>2578333</v>
      </c>
      <c r="N68" s="30">
        <v>330907</v>
      </c>
      <c r="O68" s="30">
        <v>5910906</v>
      </c>
      <c r="P68" s="29">
        <v>494080</v>
      </c>
      <c r="Q68" s="27">
        <v>2233197</v>
      </c>
      <c r="R68" s="30">
        <v>2669526</v>
      </c>
      <c r="S68" s="30">
        <v>5396803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57353901</v>
      </c>
      <c r="E69" s="27">
        <v>57353901</v>
      </c>
      <c r="F69" s="27">
        <v>18949216</v>
      </c>
      <c r="G69" s="28">
        <f t="shared" si="10"/>
        <v>0.3303910574452468</v>
      </c>
      <c r="H69" s="29">
        <v>3402992</v>
      </c>
      <c r="I69" s="27">
        <v>3799674</v>
      </c>
      <c r="J69" s="30">
        <v>0</v>
      </c>
      <c r="K69" s="30">
        <v>7202666</v>
      </c>
      <c r="L69" s="29">
        <v>1132512</v>
      </c>
      <c r="M69" s="27">
        <v>5080600</v>
      </c>
      <c r="N69" s="30">
        <v>4596199</v>
      </c>
      <c r="O69" s="30">
        <v>10809311</v>
      </c>
      <c r="P69" s="29">
        <v>0</v>
      </c>
      <c r="Q69" s="27">
        <v>0</v>
      </c>
      <c r="R69" s="30">
        <v>937239</v>
      </c>
      <c r="S69" s="30">
        <v>937239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31309000</v>
      </c>
      <c r="E70" s="27">
        <v>31309000</v>
      </c>
      <c r="F70" s="27">
        <v>20998451</v>
      </c>
      <c r="G70" s="28">
        <f t="shared" si="10"/>
        <v>0.6706841802676546</v>
      </c>
      <c r="H70" s="29">
        <v>14762</v>
      </c>
      <c r="I70" s="27">
        <v>120266</v>
      </c>
      <c r="J70" s="30">
        <v>2178051</v>
      </c>
      <c r="K70" s="30">
        <v>2313079</v>
      </c>
      <c r="L70" s="29">
        <v>5755152</v>
      </c>
      <c r="M70" s="27">
        <v>1795170</v>
      </c>
      <c r="N70" s="30">
        <v>2590553</v>
      </c>
      <c r="O70" s="30">
        <v>10140875</v>
      </c>
      <c r="P70" s="29">
        <v>2567076</v>
      </c>
      <c r="Q70" s="27">
        <v>3606811</v>
      </c>
      <c r="R70" s="30">
        <v>2370610</v>
      </c>
      <c r="S70" s="30">
        <v>8544497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212482000</v>
      </c>
      <c r="E71" s="27">
        <v>211882000</v>
      </c>
      <c r="F71" s="27">
        <v>111563598</v>
      </c>
      <c r="G71" s="28">
        <f t="shared" si="10"/>
        <v>0.5265364589724469</v>
      </c>
      <c r="H71" s="29">
        <v>26947437</v>
      </c>
      <c r="I71" s="27">
        <v>13800716</v>
      </c>
      <c r="J71" s="30">
        <v>5611287</v>
      </c>
      <c r="K71" s="30">
        <v>46359440</v>
      </c>
      <c r="L71" s="29">
        <v>26139840</v>
      </c>
      <c r="M71" s="27">
        <v>12429668</v>
      </c>
      <c r="N71" s="30">
        <v>11267461</v>
      </c>
      <c r="O71" s="30">
        <v>49836969</v>
      </c>
      <c r="P71" s="29">
        <v>0</v>
      </c>
      <c r="Q71" s="27">
        <v>11468920</v>
      </c>
      <c r="R71" s="30">
        <v>3898269</v>
      </c>
      <c r="S71" s="30">
        <v>15367189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83715144</v>
      </c>
      <c r="E72" s="27">
        <v>76101000</v>
      </c>
      <c r="F72" s="27">
        <v>45563316</v>
      </c>
      <c r="G72" s="28">
        <f t="shared" si="10"/>
        <v>0.5987216462332953</v>
      </c>
      <c r="H72" s="29">
        <v>10776497</v>
      </c>
      <c r="I72" s="27">
        <v>5638483</v>
      </c>
      <c r="J72" s="30">
        <v>3728017</v>
      </c>
      <c r="K72" s="30">
        <v>20142997</v>
      </c>
      <c r="L72" s="29">
        <v>694225</v>
      </c>
      <c r="M72" s="27">
        <v>7259918</v>
      </c>
      <c r="N72" s="30">
        <v>3868283</v>
      </c>
      <c r="O72" s="30">
        <v>11822426</v>
      </c>
      <c r="P72" s="29">
        <v>3477551</v>
      </c>
      <c r="Q72" s="27">
        <v>1864951</v>
      </c>
      <c r="R72" s="30">
        <v>8255391</v>
      </c>
      <c r="S72" s="30">
        <v>13597893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3975100</v>
      </c>
      <c r="E73" s="27">
        <v>2610700</v>
      </c>
      <c r="F73" s="27">
        <v>1921137</v>
      </c>
      <c r="G73" s="28">
        <f t="shared" si="10"/>
        <v>0.7358704561994868</v>
      </c>
      <c r="H73" s="29">
        <v>67168</v>
      </c>
      <c r="I73" s="27">
        <v>39064</v>
      </c>
      <c r="J73" s="30">
        <v>64389</v>
      </c>
      <c r="K73" s="30">
        <v>170621</v>
      </c>
      <c r="L73" s="29">
        <v>989617</v>
      </c>
      <c r="M73" s="27">
        <v>448592</v>
      </c>
      <c r="N73" s="30">
        <v>25435</v>
      </c>
      <c r="O73" s="30">
        <v>1463644</v>
      </c>
      <c r="P73" s="29">
        <v>134039</v>
      </c>
      <c r="Q73" s="27">
        <v>60209</v>
      </c>
      <c r="R73" s="30">
        <v>92624</v>
      </c>
      <c r="S73" s="30">
        <v>286872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150</v>
      </c>
      <c r="C74" s="33"/>
      <c r="D74" s="34">
        <f>SUM(D68:D73)</f>
        <v>449881197</v>
      </c>
      <c r="E74" s="35">
        <f>SUM(E68:E73)</f>
        <v>440302653</v>
      </c>
      <c r="F74" s="35">
        <f>SUM(F68:F73)</f>
        <v>213315128</v>
      </c>
      <c r="G74" s="36">
        <f t="shared" si="10"/>
        <v>0.4844738648440531</v>
      </c>
      <c r="H74" s="37">
        <f aca="true" t="shared" si="13" ref="H74:W74">SUM(H68:H73)</f>
        <v>42024786</v>
      </c>
      <c r="I74" s="35">
        <f t="shared" si="13"/>
        <v>25119646</v>
      </c>
      <c r="J74" s="38">
        <f t="shared" si="13"/>
        <v>12056072</v>
      </c>
      <c r="K74" s="38">
        <f t="shared" si="13"/>
        <v>79200504</v>
      </c>
      <c r="L74" s="37">
        <f t="shared" si="13"/>
        <v>37713012</v>
      </c>
      <c r="M74" s="35">
        <f t="shared" si="13"/>
        <v>29592281</v>
      </c>
      <c r="N74" s="38">
        <f t="shared" si="13"/>
        <v>22678838</v>
      </c>
      <c r="O74" s="38">
        <f t="shared" si="13"/>
        <v>89984131</v>
      </c>
      <c r="P74" s="37">
        <f t="shared" si="13"/>
        <v>6672746</v>
      </c>
      <c r="Q74" s="35">
        <f t="shared" si="13"/>
        <v>19234088</v>
      </c>
      <c r="R74" s="38">
        <f t="shared" si="13"/>
        <v>18223659</v>
      </c>
      <c r="S74" s="38">
        <f t="shared" si="13"/>
        <v>44130493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80108796</v>
      </c>
      <c r="E75" s="27">
        <v>86671710</v>
      </c>
      <c r="F75" s="27">
        <v>52650076</v>
      </c>
      <c r="G75" s="28">
        <f t="shared" si="10"/>
        <v>0.6074655271022114</v>
      </c>
      <c r="H75" s="29">
        <v>114152</v>
      </c>
      <c r="I75" s="27">
        <v>6976218</v>
      </c>
      <c r="J75" s="30">
        <v>7255755</v>
      </c>
      <c r="K75" s="30">
        <v>14346125</v>
      </c>
      <c r="L75" s="29">
        <v>5746036</v>
      </c>
      <c r="M75" s="27">
        <v>5530691</v>
      </c>
      <c r="N75" s="30">
        <v>10662090</v>
      </c>
      <c r="O75" s="30">
        <v>21938817</v>
      </c>
      <c r="P75" s="29">
        <v>5794738</v>
      </c>
      <c r="Q75" s="27">
        <v>6618214</v>
      </c>
      <c r="R75" s="30">
        <v>3952182</v>
      </c>
      <c r="S75" s="30">
        <v>16365134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90645857</v>
      </c>
      <c r="E76" s="27">
        <v>90645857</v>
      </c>
      <c r="F76" s="27">
        <v>51434471</v>
      </c>
      <c r="G76" s="28">
        <f t="shared" si="10"/>
        <v>0.5674221933827599</v>
      </c>
      <c r="H76" s="29">
        <v>12998336</v>
      </c>
      <c r="I76" s="27">
        <v>6105101</v>
      </c>
      <c r="J76" s="30">
        <v>2535458</v>
      </c>
      <c r="K76" s="30">
        <v>21638895</v>
      </c>
      <c r="L76" s="29">
        <v>4570143</v>
      </c>
      <c r="M76" s="27">
        <v>4371815</v>
      </c>
      <c r="N76" s="30">
        <v>6050779</v>
      </c>
      <c r="O76" s="30">
        <v>14992737</v>
      </c>
      <c r="P76" s="29">
        <v>437215</v>
      </c>
      <c r="Q76" s="27">
        <v>6396253</v>
      </c>
      <c r="R76" s="30">
        <v>7969371</v>
      </c>
      <c r="S76" s="30">
        <v>14802839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68696809</v>
      </c>
      <c r="E77" s="27">
        <v>68696809</v>
      </c>
      <c r="F77" s="27">
        <v>27301754</v>
      </c>
      <c r="G77" s="28">
        <f t="shared" si="10"/>
        <v>0.39742390363430125</v>
      </c>
      <c r="H77" s="29">
        <v>7674102</v>
      </c>
      <c r="I77" s="27">
        <v>4682966</v>
      </c>
      <c r="J77" s="30">
        <v>1438993</v>
      </c>
      <c r="K77" s="30">
        <v>13796061</v>
      </c>
      <c r="L77" s="29">
        <v>1440682</v>
      </c>
      <c r="M77" s="27">
        <v>2732669</v>
      </c>
      <c r="N77" s="30">
        <v>5051477</v>
      </c>
      <c r="O77" s="30">
        <v>9224828</v>
      </c>
      <c r="P77" s="29">
        <v>530403</v>
      </c>
      <c r="Q77" s="27">
        <v>950009</v>
      </c>
      <c r="R77" s="30">
        <v>2800453</v>
      </c>
      <c r="S77" s="30">
        <v>4280865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397133000</v>
      </c>
      <c r="E78" s="27">
        <v>438257668</v>
      </c>
      <c r="F78" s="27">
        <v>195863695</v>
      </c>
      <c r="G78" s="28">
        <f t="shared" si="10"/>
        <v>0.4469144736105336</v>
      </c>
      <c r="H78" s="29">
        <v>9745191</v>
      </c>
      <c r="I78" s="27">
        <v>33169060</v>
      </c>
      <c r="J78" s="30">
        <v>13106302</v>
      </c>
      <c r="K78" s="30">
        <v>56020553</v>
      </c>
      <c r="L78" s="29">
        <v>34259750</v>
      </c>
      <c r="M78" s="27">
        <v>31578094</v>
      </c>
      <c r="N78" s="30">
        <v>21400209</v>
      </c>
      <c r="O78" s="30">
        <v>87238053</v>
      </c>
      <c r="P78" s="29">
        <v>11452745</v>
      </c>
      <c r="Q78" s="27">
        <v>7161955</v>
      </c>
      <c r="R78" s="30">
        <v>33990389</v>
      </c>
      <c r="S78" s="30">
        <v>52605089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46827000</v>
      </c>
      <c r="E79" s="27">
        <v>46827000</v>
      </c>
      <c r="F79" s="27">
        <v>37493602</v>
      </c>
      <c r="G79" s="28">
        <f t="shared" si="10"/>
        <v>0.8006834091442971</v>
      </c>
      <c r="H79" s="29">
        <v>369261</v>
      </c>
      <c r="I79" s="27">
        <v>2679893</v>
      </c>
      <c r="J79" s="30">
        <v>2559254</v>
      </c>
      <c r="K79" s="30">
        <v>5608408</v>
      </c>
      <c r="L79" s="29">
        <v>3753847</v>
      </c>
      <c r="M79" s="27">
        <v>3367850</v>
      </c>
      <c r="N79" s="30">
        <v>3801371</v>
      </c>
      <c r="O79" s="30">
        <v>10923068</v>
      </c>
      <c r="P79" s="29">
        <v>5058197</v>
      </c>
      <c r="Q79" s="27">
        <v>8748495</v>
      </c>
      <c r="R79" s="30">
        <v>7155434</v>
      </c>
      <c r="S79" s="30">
        <v>20962126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31637510</v>
      </c>
      <c r="E80" s="27">
        <v>31637510</v>
      </c>
      <c r="F80" s="27">
        <v>28277465</v>
      </c>
      <c r="G80" s="28">
        <f t="shared" si="10"/>
        <v>0.8937955294206149</v>
      </c>
      <c r="H80" s="29">
        <v>2679030</v>
      </c>
      <c r="I80" s="27">
        <v>6663557</v>
      </c>
      <c r="J80" s="30">
        <v>2812031</v>
      </c>
      <c r="K80" s="30">
        <v>12154618</v>
      </c>
      <c r="L80" s="29">
        <v>0</v>
      </c>
      <c r="M80" s="27">
        <v>7949678</v>
      </c>
      <c r="N80" s="30">
        <v>2671340</v>
      </c>
      <c r="O80" s="30">
        <v>10621018</v>
      </c>
      <c r="P80" s="29">
        <v>120862</v>
      </c>
      <c r="Q80" s="27">
        <v>4522628</v>
      </c>
      <c r="R80" s="30">
        <v>858339</v>
      </c>
      <c r="S80" s="30">
        <v>5501829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5000000</v>
      </c>
      <c r="E81" s="27">
        <v>5000000</v>
      </c>
      <c r="F81" s="27">
        <v>1171907</v>
      </c>
      <c r="G81" s="28">
        <f t="shared" si="10"/>
        <v>0.2343814</v>
      </c>
      <c r="H81" s="29">
        <v>79111</v>
      </c>
      <c r="I81" s="27">
        <v>131790</v>
      </c>
      <c r="J81" s="30">
        <v>142595</v>
      </c>
      <c r="K81" s="30">
        <v>353496</v>
      </c>
      <c r="L81" s="29">
        <v>30231</v>
      </c>
      <c r="M81" s="27">
        <v>9870</v>
      </c>
      <c r="N81" s="30">
        <v>1159</v>
      </c>
      <c r="O81" s="30">
        <v>41260</v>
      </c>
      <c r="P81" s="29">
        <v>15465</v>
      </c>
      <c r="Q81" s="27">
        <v>409233</v>
      </c>
      <c r="R81" s="30">
        <v>352453</v>
      </c>
      <c r="S81" s="30">
        <v>777151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165</v>
      </c>
      <c r="C82" s="33"/>
      <c r="D82" s="34">
        <f>SUM(D75:D81)</f>
        <v>720048972</v>
      </c>
      <c r="E82" s="35">
        <f>SUM(E75:E81)</f>
        <v>767736554</v>
      </c>
      <c r="F82" s="35">
        <f>SUM(F75:F81)</f>
        <v>394192970</v>
      </c>
      <c r="G82" s="36">
        <f t="shared" si="10"/>
        <v>0.5134482238030834</v>
      </c>
      <c r="H82" s="37">
        <f aca="true" t="shared" si="14" ref="H82:W82">SUM(H75:H81)</f>
        <v>33659183</v>
      </c>
      <c r="I82" s="35">
        <f t="shared" si="14"/>
        <v>60408585</v>
      </c>
      <c r="J82" s="38">
        <f t="shared" si="14"/>
        <v>29850388</v>
      </c>
      <c r="K82" s="38">
        <f t="shared" si="14"/>
        <v>123918156</v>
      </c>
      <c r="L82" s="37">
        <f t="shared" si="14"/>
        <v>49800689</v>
      </c>
      <c r="M82" s="35">
        <f t="shared" si="14"/>
        <v>55540667</v>
      </c>
      <c r="N82" s="38">
        <f t="shared" si="14"/>
        <v>49638425</v>
      </c>
      <c r="O82" s="38">
        <f t="shared" si="14"/>
        <v>154979781</v>
      </c>
      <c r="P82" s="37">
        <f t="shared" si="14"/>
        <v>23409625</v>
      </c>
      <c r="Q82" s="35">
        <f t="shared" si="14"/>
        <v>34806787</v>
      </c>
      <c r="R82" s="38">
        <f t="shared" si="14"/>
        <v>57078621</v>
      </c>
      <c r="S82" s="38">
        <f t="shared" si="14"/>
        <v>115295033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95524263</v>
      </c>
      <c r="E83" s="27">
        <v>95524263</v>
      </c>
      <c r="F83" s="27">
        <v>8316003</v>
      </c>
      <c r="G83" s="28">
        <f t="shared" si="10"/>
        <v>0.08705644763781113</v>
      </c>
      <c r="H83" s="29">
        <v>0</v>
      </c>
      <c r="I83" s="27">
        <v>0</v>
      </c>
      <c r="J83" s="30">
        <v>1445708</v>
      </c>
      <c r="K83" s="30">
        <v>1445708</v>
      </c>
      <c r="L83" s="29">
        <v>0</v>
      </c>
      <c r="M83" s="27">
        <v>4571190</v>
      </c>
      <c r="N83" s="30">
        <v>0</v>
      </c>
      <c r="O83" s="30">
        <v>4571190</v>
      </c>
      <c r="P83" s="29">
        <v>0</v>
      </c>
      <c r="Q83" s="27">
        <v>0</v>
      </c>
      <c r="R83" s="30">
        <v>2299105</v>
      </c>
      <c r="S83" s="30">
        <v>2299105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73889000</v>
      </c>
      <c r="E84" s="27">
        <v>95289000</v>
      </c>
      <c r="F84" s="27">
        <v>42298050</v>
      </c>
      <c r="G84" s="28">
        <f t="shared" si="10"/>
        <v>0.44389226458457953</v>
      </c>
      <c r="H84" s="29">
        <v>4443333</v>
      </c>
      <c r="I84" s="27">
        <v>2857884</v>
      </c>
      <c r="J84" s="30">
        <v>4428982</v>
      </c>
      <c r="K84" s="30">
        <v>11730199</v>
      </c>
      <c r="L84" s="29">
        <v>4331041</v>
      </c>
      <c r="M84" s="27">
        <v>6796541</v>
      </c>
      <c r="N84" s="30">
        <v>6935979</v>
      </c>
      <c r="O84" s="30">
        <v>18063561</v>
      </c>
      <c r="P84" s="29">
        <v>370724</v>
      </c>
      <c r="Q84" s="27">
        <v>4566023</v>
      </c>
      <c r="R84" s="30">
        <v>7567543</v>
      </c>
      <c r="S84" s="30">
        <v>12504290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163587530</v>
      </c>
      <c r="E85" s="27">
        <v>126197300</v>
      </c>
      <c r="F85" s="27">
        <v>30085989</v>
      </c>
      <c r="G85" s="28">
        <f t="shared" si="10"/>
        <v>0.23840437949147883</v>
      </c>
      <c r="H85" s="29">
        <v>0</v>
      </c>
      <c r="I85" s="27">
        <v>5908512</v>
      </c>
      <c r="J85" s="30">
        <v>875547</v>
      </c>
      <c r="K85" s="30">
        <v>6784059</v>
      </c>
      <c r="L85" s="29">
        <v>3786204</v>
      </c>
      <c r="M85" s="27">
        <v>2406845</v>
      </c>
      <c r="N85" s="30">
        <v>2372730</v>
      </c>
      <c r="O85" s="30">
        <v>8565779</v>
      </c>
      <c r="P85" s="29">
        <v>5011606</v>
      </c>
      <c r="Q85" s="27">
        <v>4204772</v>
      </c>
      <c r="R85" s="30">
        <v>5519773</v>
      </c>
      <c r="S85" s="30">
        <v>14736151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36445600</v>
      </c>
      <c r="E86" s="27">
        <v>39705661</v>
      </c>
      <c r="F86" s="27">
        <v>20608035</v>
      </c>
      <c r="G86" s="28">
        <f t="shared" si="10"/>
        <v>0.51902007121856</v>
      </c>
      <c r="H86" s="29">
        <v>4345341</v>
      </c>
      <c r="I86" s="27">
        <v>1501646</v>
      </c>
      <c r="J86" s="30">
        <v>1418048</v>
      </c>
      <c r="K86" s="30">
        <v>7265035</v>
      </c>
      <c r="L86" s="29">
        <v>801850</v>
      </c>
      <c r="M86" s="27">
        <v>2209373</v>
      </c>
      <c r="N86" s="30">
        <v>2282013</v>
      </c>
      <c r="O86" s="30">
        <v>5293236</v>
      </c>
      <c r="P86" s="29">
        <v>287634</v>
      </c>
      <c r="Q86" s="27">
        <v>2123191</v>
      </c>
      <c r="R86" s="30">
        <v>5638939</v>
      </c>
      <c r="S86" s="30">
        <v>8049764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3795800</v>
      </c>
      <c r="E87" s="27">
        <v>3700800</v>
      </c>
      <c r="F87" s="27">
        <v>1371459</v>
      </c>
      <c r="G87" s="28">
        <f t="shared" si="10"/>
        <v>0.3705844682230869</v>
      </c>
      <c r="H87" s="29">
        <v>44181</v>
      </c>
      <c r="I87" s="27">
        <v>182120</v>
      </c>
      <c r="J87" s="30">
        <v>34065</v>
      </c>
      <c r="K87" s="30">
        <v>260366</v>
      </c>
      <c r="L87" s="29">
        <v>18639</v>
      </c>
      <c r="M87" s="27">
        <v>10440</v>
      </c>
      <c r="N87" s="30">
        <v>254580</v>
      </c>
      <c r="O87" s="30">
        <v>283659</v>
      </c>
      <c r="P87" s="29">
        <v>31744</v>
      </c>
      <c r="Q87" s="27">
        <v>260397</v>
      </c>
      <c r="R87" s="30">
        <v>535293</v>
      </c>
      <c r="S87" s="30">
        <v>827434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176</v>
      </c>
      <c r="C88" s="33"/>
      <c r="D88" s="34">
        <f>SUM(D83:D87)</f>
        <v>373242193</v>
      </c>
      <c r="E88" s="35">
        <f>SUM(E83:E87)</f>
        <v>360417024</v>
      </c>
      <c r="F88" s="35">
        <f>SUM(F83:F87)</f>
        <v>102679536</v>
      </c>
      <c r="G88" s="36">
        <f t="shared" si="10"/>
        <v>0.2848909156965904</v>
      </c>
      <c r="H88" s="37">
        <f aca="true" t="shared" si="15" ref="H88:W88">SUM(H83:H87)</f>
        <v>8832855</v>
      </c>
      <c r="I88" s="35">
        <f t="shared" si="15"/>
        <v>10450162</v>
      </c>
      <c r="J88" s="38">
        <f t="shared" si="15"/>
        <v>8202350</v>
      </c>
      <c r="K88" s="38">
        <f t="shared" si="15"/>
        <v>27485367</v>
      </c>
      <c r="L88" s="37">
        <f t="shared" si="15"/>
        <v>8937734</v>
      </c>
      <c r="M88" s="35">
        <f t="shared" si="15"/>
        <v>15994389</v>
      </c>
      <c r="N88" s="38">
        <f t="shared" si="15"/>
        <v>11845302</v>
      </c>
      <c r="O88" s="38">
        <f t="shared" si="15"/>
        <v>36777425</v>
      </c>
      <c r="P88" s="37">
        <f t="shared" si="15"/>
        <v>5701708</v>
      </c>
      <c r="Q88" s="35">
        <f t="shared" si="15"/>
        <v>11154383</v>
      </c>
      <c r="R88" s="38">
        <f t="shared" si="15"/>
        <v>21560653</v>
      </c>
      <c r="S88" s="38">
        <f t="shared" si="15"/>
        <v>38416744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177</v>
      </c>
      <c r="C89" s="41"/>
      <c r="D89" s="42">
        <f>SUM(D60,D62:D66,D68:D73,D75:D81,D83:D87)</f>
        <v>2589747824</v>
      </c>
      <c r="E89" s="43">
        <f>SUM(E60,E62:E66,E68:E73,E75:E81,E83:E87)</f>
        <v>3030699518</v>
      </c>
      <c r="F89" s="43">
        <f>SUM(F60,F62:F66,F68:F73,F75:F81,F83:F87)</f>
        <v>1309510728</v>
      </c>
      <c r="G89" s="44">
        <f t="shared" si="10"/>
        <v>0.43208200622414855</v>
      </c>
      <c r="H89" s="45">
        <f aca="true" t="shared" si="16" ref="H89:W89">SUM(H60,H62:H66,H68:H73,H75:H81,H83:H87)</f>
        <v>109580362</v>
      </c>
      <c r="I89" s="43">
        <f t="shared" si="16"/>
        <v>150952317</v>
      </c>
      <c r="J89" s="46">
        <f t="shared" si="16"/>
        <v>100907349</v>
      </c>
      <c r="K89" s="46">
        <f t="shared" si="16"/>
        <v>361440028</v>
      </c>
      <c r="L89" s="45">
        <f t="shared" si="16"/>
        <v>164846816</v>
      </c>
      <c r="M89" s="43">
        <f t="shared" si="16"/>
        <v>172417997</v>
      </c>
      <c r="N89" s="46">
        <f t="shared" si="16"/>
        <v>157549444</v>
      </c>
      <c r="O89" s="46">
        <f t="shared" si="16"/>
        <v>494814257</v>
      </c>
      <c r="P89" s="45">
        <f t="shared" si="16"/>
        <v>78504869</v>
      </c>
      <c r="Q89" s="43">
        <f t="shared" si="16"/>
        <v>143668533</v>
      </c>
      <c r="R89" s="46">
        <f t="shared" si="16"/>
        <v>231083041</v>
      </c>
      <c r="S89" s="46">
        <f t="shared" si="16"/>
        <v>453256443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2980932710</v>
      </c>
      <c r="E92" s="27">
        <v>2987419379</v>
      </c>
      <c r="F92" s="27">
        <v>1338324962</v>
      </c>
      <c r="G92" s="28">
        <f aca="true" t="shared" si="17" ref="G92:G98">IF($E92=0,0,$F92/$E92)</f>
        <v>0.44798697210298843</v>
      </c>
      <c r="H92" s="29">
        <v>27723489</v>
      </c>
      <c r="I92" s="27">
        <v>101727618</v>
      </c>
      <c r="J92" s="30">
        <v>158071302</v>
      </c>
      <c r="K92" s="30">
        <v>287522409</v>
      </c>
      <c r="L92" s="29">
        <v>250637219</v>
      </c>
      <c r="M92" s="27">
        <v>237572741</v>
      </c>
      <c r="N92" s="30">
        <v>240566710</v>
      </c>
      <c r="O92" s="30">
        <v>728776670</v>
      </c>
      <c r="P92" s="29">
        <v>96325825</v>
      </c>
      <c r="Q92" s="27">
        <v>109075921</v>
      </c>
      <c r="R92" s="30">
        <v>116624137</v>
      </c>
      <c r="S92" s="30">
        <v>322025883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7595073000</v>
      </c>
      <c r="E93" s="27">
        <v>7700263000</v>
      </c>
      <c r="F93" s="27">
        <v>2807820000</v>
      </c>
      <c r="G93" s="28">
        <f t="shared" si="17"/>
        <v>0.3646394934822356</v>
      </c>
      <c r="H93" s="29">
        <v>65249000</v>
      </c>
      <c r="I93" s="27">
        <v>181740000</v>
      </c>
      <c r="J93" s="30">
        <v>273906000</v>
      </c>
      <c r="K93" s="30">
        <v>520895000</v>
      </c>
      <c r="L93" s="29">
        <v>278332000</v>
      </c>
      <c r="M93" s="27">
        <v>311821000</v>
      </c>
      <c r="N93" s="30">
        <v>350653000</v>
      </c>
      <c r="O93" s="30">
        <v>940806000</v>
      </c>
      <c r="P93" s="29">
        <v>302035000</v>
      </c>
      <c r="Q93" s="27">
        <v>472218200</v>
      </c>
      <c r="R93" s="30">
        <v>571865800</v>
      </c>
      <c r="S93" s="30">
        <v>1346119000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4345256415</v>
      </c>
      <c r="E94" s="27">
        <v>4507590226</v>
      </c>
      <c r="F94" s="27">
        <v>2364544852</v>
      </c>
      <c r="G94" s="28">
        <f t="shared" si="17"/>
        <v>0.5245696111330596</v>
      </c>
      <c r="H94" s="29">
        <v>15149929</v>
      </c>
      <c r="I94" s="27">
        <v>174108956</v>
      </c>
      <c r="J94" s="30">
        <v>323983387</v>
      </c>
      <c r="K94" s="30">
        <v>513242272</v>
      </c>
      <c r="L94" s="29">
        <v>393485131</v>
      </c>
      <c r="M94" s="27">
        <v>319940275</v>
      </c>
      <c r="N94" s="30">
        <v>466139927</v>
      </c>
      <c r="O94" s="30">
        <v>1179565333</v>
      </c>
      <c r="P94" s="29">
        <v>92945764</v>
      </c>
      <c r="Q94" s="27">
        <v>247036585</v>
      </c>
      <c r="R94" s="30">
        <v>331754898</v>
      </c>
      <c r="S94" s="30">
        <v>671737247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28</v>
      </c>
      <c r="C95" s="33"/>
      <c r="D95" s="34">
        <f>SUM(D92:D94)</f>
        <v>14921262125</v>
      </c>
      <c r="E95" s="35">
        <f>SUM(E92:E94)</f>
        <v>15195272605</v>
      </c>
      <c r="F95" s="35">
        <f>SUM(F92:F94)</f>
        <v>6510689814</v>
      </c>
      <c r="G95" s="36">
        <f t="shared" si="17"/>
        <v>0.4284681152648528</v>
      </c>
      <c r="H95" s="37">
        <f aca="true" t="shared" si="18" ref="H95:W95">SUM(H92:H94)</f>
        <v>108122418</v>
      </c>
      <c r="I95" s="35">
        <f t="shared" si="18"/>
        <v>457576574</v>
      </c>
      <c r="J95" s="38">
        <f t="shared" si="18"/>
        <v>755960689</v>
      </c>
      <c r="K95" s="38">
        <f t="shared" si="18"/>
        <v>1321659681</v>
      </c>
      <c r="L95" s="37">
        <f t="shared" si="18"/>
        <v>922454350</v>
      </c>
      <c r="M95" s="35">
        <f t="shared" si="18"/>
        <v>869334016</v>
      </c>
      <c r="N95" s="38">
        <f t="shared" si="18"/>
        <v>1057359637</v>
      </c>
      <c r="O95" s="38">
        <f t="shared" si="18"/>
        <v>2849148003</v>
      </c>
      <c r="P95" s="37">
        <f t="shared" si="18"/>
        <v>491306589</v>
      </c>
      <c r="Q95" s="35">
        <f t="shared" si="18"/>
        <v>828330706</v>
      </c>
      <c r="R95" s="38">
        <f t="shared" si="18"/>
        <v>1020244835</v>
      </c>
      <c r="S95" s="38">
        <f t="shared" si="18"/>
        <v>2339882130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326103788</v>
      </c>
      <c r="E96" s="27">
        <v>335203789</v>
      </c>
      <c r="F96" s="27">
        <v>117325493</v>
      </c>
      <c r="G96" s="28">
        <f t="shared" si="17"/>
        <v>0.35001243079624017</v>
      </c>
      <c r="H96" s="29">
        <v>2256362</v>
      </c>
      <c r="I96" s="27">
        <v>22158534</v>
      </c>
      <c r="J96" s="30">
        <v>22530284</v>
      </c>
      <c r="K96" s="30">
        <v>46945180</v>
      </c>
      <c r="L96" s="29">
        <v>11451386</v>
      </c>
      <c r="M96" s="27">
        <v>16653680</v>
      </c>
      <c r="N96" s="30">
        <v>16069801</v>
      </c>
      <c r="O96" s="30">
        <v>44174867</v>
      </c>
      <c r="P96" s="29">
        <v>9462025</v>
      </c>
      <c r="Q96" s="27">
        <v>5806378</v>
      </c>
      <c r="R96" s="30">
        <v>10937043</v>
      </c>
      <c r="S96" s="30">
        <v>26205446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152467500</v>
      </c>
      <c r="E97" s="27">
        <v>96907417</v>
      </c>
      <c r="F97" s="27">
        <v>36831780</v>
      </c>
      <c r="G97" s="28">
        <f t="shared" si="17"/>
        <v>0.38007183701945124</v>
      </c>
      <c r="H97" s="29">
        <v>1490032</v>
      </c>
      <c r="I97" s="27">
        <v>47661</v>
      </c>
      <c r="J97" s="30">
        <v>7641000</v>
      </c>
      <c r="K97" s="30">
        <v>9178693</v>
      </c>
      <c r="L97" s="29">
        <v>2952321</v>
      </c>
      <c r="M97" s="27">
        <v>6717000</v>
      </c>
      <c r="N97" s="30">
        <v>2167350</v>
      </c>
      <c r="O97" s="30">
        <v>11836671</v>
      </c>
      <c r="P97" s="29">
        <v>4064997</v>
      </c>
      <c r="Q97" s="27">
        <v>2229892</v>
      </c>
      <c r="R97" s="30">
        <v>9521527</v>
      </c>
      <c r="S97" s="30">
        <v>15816416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62493371</v>
      </c>
      <c r="E98" s="27">
        <v>56428582</v>
      </c>
      <c r="F98" s="27">
        <v>12510148</v>
      </c>
      <c r="G98" s="28">
        <f t="shared" si="17"/>
        <v>0.22169878378301267</v>
      </c>
      <c r="H98" s="29">
        <v>0</v>
      </c>
      <c r="I98" s="27">
        <v>868745</v>
      </c>
      <c r="J98" s="30">
        <v>7200</v>
      </c>
      <c r="K98" s="30">
        <v>875945</v>
      </c>
      <c r="L98" s="29">
        <v>2808255</v>
      </c>
      <c r="M98" s="27">
        <v>901917</v>
      </c>
      <c r="N98" s="30">
        <v>457003</v>
      </c>
      <c r="O98" s="30">
        <v>4167175</v>
      </c>
      <c r="P98" s="29">
        <v>49527</v>
      </c>
      <c r="Q98" s="27">
        <v>2047577</v>
      </c>
      <c r="R98" s="30">
        <v>5369924</v>
      </c>
      <c r="S98" s="30">
        <v>7467028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17702113</v>
      </c>
      <c r="E99" s="27">
        <v>22602113</v>
      </c>
      <c r="F99" s="27">
        <v>16976803</v>
      </c>
      <c r="G99" s="28">
        <f aca="true" t="shared" si="19" ref="G99:G107">IF($E99=0,0,$F99/$E99)</f>
        <v>0.7511157474524617</v>
      </c>
      <c r="H99" s="29">
        <v>3477289</v>
      </c>
      <c r="I99" s="27">
        <v>1915324</v>
      </c>
      <c r="J99" s="30">
        <v>2004309</v>
      </c>
      <c r="K99" s="30">
        <v>7396922</v>
      </c>
      <c r="L99" s="29">
        <v>2596041</v>
      </c>
      <c r="M99" s="27">
        <v>1168215</v>
      </c>
      <c r="N99" s="30">
        <v>1153992</v>
      </c>
      <c r="O99" s="30">
        <v>4918248</v>
      </c>
      <c r="P99" s="29">
        <v>1207683</v>
      </c>
      <c r="Q99" s="27">
        <v>2588997</v>
      </c>
      <c r="R99" s="30">
        <v>864953</v>
      </c>
      <c r="S99" s="30">
        <v>4661633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193</v>
      </c>
      <c r="C100" s="33"/>
      <c r="D100" s="34">
        <f>SUM(D96:D99)</f>
        <v>558766772</v>
      </c>
      <c r="E100" s="35">
        <f>SUM(E96:E99)</f>
        <v>511141901</v>
      </c>
      <c r="F100" s="35">
        <f>SUM(F96:F99)</f>
        <v>183644224</v>
      </c>
      <c r="G100" s="36">
        <f t="shared" si="19"/>
        <v>0.35928227296709137</v>
      </c>
      <c r="H100" s="37">
        <f aca="true" t="shared" si="20" ref="H100:W100">SUM(H96:H99)</f>
        <v>7223683</v>
      </c>
      <c r="I100" s="35">
        <f t="shared" si="20"/>
        <v>24990264</v>
      </c>
      <c r="J100" s="38">
        <f t="shared" si="20"/>
        <v>32182793</v>
      </c>
      <c r="K100" s="38">
        <f t="shared" si="20"/>
        <v>64396740</v>
      </c>
      <c r="L100" s="37">
        <f t="shared" si="20"/>
        <v>19808003</v>
      </c>
      <c r="M100" s="35">
        <f t="shared" si="20"/>
        <v>25440812</v>
      </c>
      <c r="N100" s="38">
        <f t="shared" si="20"/>
        <v>19848146</v>
      </c>
      <c r="O100" s="38">
        <f t="shared" si="20"/>
        <v>65096961</v>
      </c>
      <c r="P100" s="37">
        <f t="shared" si="20"/>
        <v>14784232</v>
      </c>
      <c r="Q100" s="35">
        <f t="shared" si="20"/>
        <v>12672844</v>
      </c>
      <c r="R100" s="38">
        <f t="shared" si="20"/>
        <v>26693447</v>
      </c>
      <c r="S100" s="38">
        <f t="shared" si="20"/>
        <v>54150523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220581836</v>
      </c>
      <c r="E101" s="27">
        <v>253812488</v>
      </c>
      <c r="F101" s="27">
        <v>144049784</v>
      </c>
      <c r="G101" s="28">
        <f t="shared" si="19"/>
        <v>0.5675441154810318</v>
      </c>
      <c r="H101" s="29">
        <v>0</v>
      </c>
      <c r="I101" s="27">
        <v>9558221</v>
      </c>
      <c r="J101" s="30">
        <v>14748331</v>
      </c>
      <c r="K101" s="30">
        <v>24306552</v>
      </c>
      <c r="L101" s="29">
        <v>24138642</v>
      </c>
      <c r="M101" s="27">
        <v>27825045</v>
      </c>
      <c r="N101" s="30">
        <v>15155579</v>
      </c>
      <c r="O101" s="30">
        <v>67119266</v>
      </c>
      <c r="P101" s="29">
        <v>27087092</v>
      </c>
      <c r="Q101" s="27">
        <v>13630519</v>
      </c>
      <c r="R101" s="30">
        <v>11906355</v>
      </c>
      <c r="S101" s="30">
        <v>52623966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114851847</v>
      </c>
      <c r="E102" s="27">
        <v>126958060</v>
      </c>
      <c r="F102" s="27">
        <v>31689521</v>
      </c>
      <c r="G102" s="28">
        <f t="shared" si="19"/>
        <v>0.24960621641509015</v>
      </c>
      <c r="H102" s="29">
        <v>1832993</v>
      </c>
      <c r="I102" s="27">
        <v>5587923</v>
      </c>
      <c r="J102" s="30">
        <v>2399352</v>
      </c>
      <c r="K102" s="30">
        <v>9820268</v>
      </c>
      <c r="L102" s="29">
        <v>3372852</v>
      </c>
      <c r="M102" s="27">
        <v>3223541</v>
      </c>
      <c r="N102" s="30">
        <v>3444570</v>
      </c>
      <c r="O102" s="30">
        <v>10040963</v>
      </c>
      <c r="P102" s="29">
        <v>3235899</v>
      </c>
      <c r="Q102" s="27">
        <v>4848568</v>
      </c>
      <c r="R102" s="30">
        <v>3743823</v>
      </c>
      <c r="S102" s="30">
        <v>11828290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84901000</v>
      </c>
      <c r="E103" s="27">
        <v>84901000</v>
      </c>
      <c r="F103" s="27">
        <v>59531979</v>
      </c>
      <c r="G103" s="28">
        <f t="shared" si="19"/>
        <v>0.7011929070328972</v>
      </c>
      <c r="H103" s="29">
        <v>15954866</v>
      </c>
      <c r="I103" s="27">
        <v>2688085</v>
      </c>
      <c r="J103" s="30">
        <v>6741408</v>
      </c>
      <c r="K103" s="30">
        <v>25384359</v>
      </c>
      <c r="L103" s="29">
        <v>1889794</v>
      </c>
      <c r="M103" s="27">
        <v>17874993</v>
      </c>
      <c r="N103" s="30">
        <v>7777144</v>
      </c>
      <c r="O103" s="30">
        <v>27541931</v>
      </c>
      <c r="P103" s="29">
        <v>0</v>
      </c>
      <c r="Q103" s="27">
        <v>3477951</v>
      </c>
      <c r="R103" s="30">
        <v>3127738</v>
      </c>
      <c r="S103" s="30">
        <v>6605689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354952994</v>
      </c>
      <c r="E104" s="27">
        <v>295456308</v>
      </c>
      <c r="F104" s="27">
        <v>87059953</v>
      </c>
      <c r="G104" s="28">
        <f t="shared" si="19"/>
        <v>0.2946626984860313</v>
      </c>
      <c r="H104" s="29">
        <v>4630222</v>
      </c>
      <c r="I104" s="27">
        <v>11725547</v>
      </c>
      <c r="J104" s="30">
        <v>9655340</v>
      </c>
      <c r="K104" s="30">
        <v>26011109</v>
      </c>
      <c r="L104" s="29">
        <v>10162901</v>
      </c>
      <c r="M104" s="27">
        <v>17178436</v>
      </c>
      <c r="N104" s="30">
        <v>17178436</v>
      </c>
      <c r="O104" s="30">
        <v>44519773</v>
      </c>
      <c r="P104" s="29">
        <v>700078</v>
      </c>
      <c r="Q104" s="27">
        <v>11612199</v>
      </c>
      <c r="R104" s="30">
        <v>4216794</v>
      </c>
      <c r="S104" s="30">
        <v>16529071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5360000</v>
      </c>
      <c r="E105" s="27">
        <v>2975770</v>
      </c>
      <c r="F105" s="27">
        <v>2001462</v>
      </c>
      <c r="G105" s="28">
        <f t="shared" si="19"/>
        <v>0.6725862549861045</v>
      </c>
      <c r="H105" s="29">
        <v>1180593</v>
      </c>
      <c r="I105" s="27">
        <v>2098888</v>
      </c>
      <c r="J105" s="30">
        <v>0</v>
      </c>
      <c r="K105" s="30">
        <v>3279481</v>
      </c>
      <c r="L105" s="29">
        <v>447419</v>
      </c>
      <c r="M105" s="27">
        <v>0</v>
      </c>
      <c r="N105" s="30">
        <v>1014019</v>
      </c>
      <c r="O105" s="30">
        <v>1461438</v>
      </c>
      <c r="P105" s="29">
        <v>0</v>
      </c>
      <c r="Q105" s="27">
        <v>-2855149</v>
      </c>
      <c r="R105" s="30">
        <v>115692</v>
      </c>
      <c r="S105" s="30">
        <v>-2739457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204</v>
      </c>
      <c r="C106" s="33"/>
      <c r="D106" s="34">
        <f>SUM(D101:D105)</f>
        <v>780647677</v>
      </c>
      <c r="E106" s="35">
        <f>SUM(E101:E105)</f>
        <v>764103626</v>
      </c>
      <c r="F106" s="35">
        <f>SUM(F101:F105)</f>
        <v>324332699</v>
      </c>
      <c r="G106" s="36">
        <f t="shared" si="19"/>
        <v>0.42446166719276895</v>
      </c>
      <c r="H106" s="37">
        <f aca="true" t="shared" si="21" ref="H106:W106">SUM(H101:H105)</f>
        <v>23598674</v>
      </c>
      <c r="I106" s="35">
        <f t="shared" si="21"/>
        <v>31658664</v>
      </c>
      <c r="J106" s="38">
        <f t="shared" si="21"/>
        <v>33544431</v>
      </c>
      <c r="K106" s="38">
        <f t="shared" si="21"/>
        <v>88801769</v>
      </c>
      <c r="L106" s="37">
        <f t="shared" si="21"/>
        <v>40011608</v>
      </c>
      <c r="M106" s="35">
        <f t="shared" si="21"/>
        <v>66102015</v>
      </c>
      <c r="N106" s="38">
        <f t="shared" si="21"/>
        <v>44569748</v>
      </c>
      <c r="O106" s="38">
        <f t="shared" si="21"/>
        <v>150683371</v>
      </c>
      <c r="P106" s="37">
        <f t="shared" si="21"/>
        <v>31023069</v>
      </c>
      <c r="Q106" s="35">
        <f t="shared" si="21"/>
        <v>30714088</v>
      </c>
      <c r="R106" s="38">
        <f t="shared" si="21"/>
        <v>23110402</v>
      </c>
      <c r="S106" s="38">
        <f t="shared" si="21"/>
        <v>84847559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205</v>
      </c>
      <c r="C107" s="41"/>
      <c r="D107" s="42">
        <f>SUM(D92:D94,D96:D99,D101:D105)</f>
        <v>16260676574</v>
      </c>
      <c r="E107" s="43">
        <f>SUM(E92:E94,E96:E99,E101:E105)</f>
        <v>16470518132</v>
      </c>
      <c r="F107" s="43">
        <f>SUM(F92:F94,F96:F99,F101:F105)</f>
        <v>7018666737</v>
      </c>
      <c r="G107" s="44">
        <f t="shared" si="19"/>
        <v>0.42613515135044083</v>
      </c>
      <c r="H107" s="45">
        <f aca="true" t="shared" si="22" ref="H107:W107">SUM(H92:H94,H96:H99,H101:H105)</f>
        <v>138944775</v>
      </c>
      <c r="I107" s="43">
        <f t="shared" si="22"/>
        <v>514225502</v>
      </c>
      <c r="J107" s="46">
        <f t="shared" si="22"/>
        <v>821687913</v>
      </c>
      <c r="K107" s="46">
        <f t="shared" si="22"/>
        <v>1474858190</v>
      </c>
      <c r="L107" s="45">
        <f t="shared" si="22"/>
        <v>982273961</v>
      </c>
      <c r="M107" s="43">
        <f t="shared" si="22"/>
        <v>960876843</v>
      </c>
      <c r="N107" s="46">
        <f t="shared" si="22"/>
        <v>1121777531</v>
      </c>
      <c r="O107" s="46">
        <f t="shared" si="22"/>
        <v>3064928335</v>
      </c>
      <c r="P107" s="45">
        <f t="shared" si="22"/>
        <v>537113890</v>
      </c>
      <c r="Q107" s="43">
        <f t="shared" si="22"/>
        <v>871717638</v>
      </c>
      <c r="R107" s="46">
        <f t="shared" si="22"/>
        <v>1070048684</v>
      </c>
      <c r="S107" s="46">
        <f t="shared" si="22"/>
        <v>2478880212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5466767000</v>
      </c>
      <c r="E110" s="27">
        <v>5469812000</v>
      </c>
      <c r="F110" s="27">
        <v>3195407600</v>
      </c>
      <c r="G110" s="28">
        <f aca="true" t="shared" si="23" ref="G110:G141">IF($E110=0,0,$F110/$E110)</f>
        <v>0.5841896577067</v>
      </c>
      <c r="H110" s="29">
        <v>212942000</v>
      </c>
      <c r="I110" s="27">
        <v>259735000</v>
      </c>
      <c r="J110" s="30">
        <v>341576000</v>
      </c>
      <c r="K110" s="30">
        <v>814253000</v>
      </c>
      <c r="L110" s="29">
        <v>413855000</v>
      </c>
      <c r="M110" s="27">
        <v>405797000</v>
      </c>
      <c r="N110" s="30">
        <v>474177000</v>
      </c>
      <c r="O110" s="30">
        <v>1293829000</v>
      </c>
      <c r="P110" s="29">
        <v>226540000</v>
      </c>
      <c r="Q110" s="27">
        <v>367338600</v>
      </c>
      <c r="R110" s="30">
        <v>493447000</v>
      </c>
      <c r="S110" s="30">
        <v>1087325600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28</v>
      </c>
      <c r="C111" s="33"/>
      <c r="D111" s="34">
        <f>D110</f>
        <v>5466767000</v>
      </c>
      <c r="E111" s="35">
        <f>E110</f>
        <v>5469812000</v>
      </c>
      <c r="F111" s="35">
        <f>F110</f>
        <v>3195407600</v>
      </c>
      <c r="G111" s="36">
        <f t="shared" si="23"/>
        <v>0.5841896577067</v>
      </c>
      <c r="H111" s="37">
        <f aca="true" t="shared" si="24" ref="H111:W111">H110</f>
        <v>212942000</v>
      </c>
      <c r="I111" s="35">
        <f t="shared" si="24"/>
        <v>259735000</v>
      </c>
      <c r="J111" s="38">
        <f t="shared" si="24"/>
        <v>341576000</v>
      </c>
      <c r="K111" s="38">
        <f t="shared" si="24"/>
        <v>814253000</v>
      </c>
      <c r="L111" s="37">
        <f t="shared" si="24"/>
        <v>413855000</v>
      </c>
      <c r="M111" s="35">
        <f t="shared" si="24"/>
        <v>405797000</v>
      </c>
      <c r="N111" s="38">
        <f t="shared" si="24"/>
        <v>474177000</v>
      </c>
      <c r="O111" s="38">
        <f t="shared" si="24"/>
        <v>1293829000</v>
      </c>
      <c r="P111" s="37">
        <f t="shared" si="24"/>
        <v>226540000</v>
      </c>
      <c r="Q111" s="35">
        <f t="shared" si="24"/>
        <v>367338600</v>
      </c>
      <c r="R111" s="38">
        <f t="shared" si="24"/>
        <v>493447000</v>
      </c>
      <c r="S111" s="38">
        <f t="shared" si="24"/>
        <v>1087325600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23613586</v>
      </c>
      <c r="E112" s="27">
        <v>31914189</v>
      </c>
      <c r="F112" s="27">
        <v>16450920</v>
      </c>
      <c r="G112" s="28">
        <f t="shared" si="23"/>
        <v>0.5154735406248299</v>
      </c>
      <c r="H112" s="29">
        <v>2786264</v>
      </c>
      <c r="I112" s="27">
        <v>0</v>
      </c>
      <c r="J112" s="30">
        <v>2568547</v>
      </c>
      <c r="K112" s="30">
        <v>5354811</v>
      </c>
      <c r="L112" s="29">
        <v>2964523</v>
      </c>
      <c r="M112" s="27">
        <v>1599820</v>
      </c>
      <c r="N112" s="30">
        <v>2383834</v>
      </c>
      <c r="O112" s="30">
        <v>6948177</v>
      </c>
      <c r="P112" s="29">
        <v>1639572</v>
      </c>
      <c r="Q112" s="27">
        <v>685790</v>
      </c>
      <c r="R112" s="30">
        <v>1822570</v>
      </c>
      <c r="S112" s="30">
        <v>4147932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29100650</v>
      </c>
      <c r="E113" s="27">
        <v>48862444</v>
      </c>
      <c r="F113" s="27">
        <v>13274906</v>
      </c>
      <c r="G113" s="28">
        <f t="shared" si="23"/>
        <v>0.27167912435980485</v>
      </c>
      <c r="H113" s="29">
        <v>0</v>
      </c>
      <c r="I113" s="27">
        <v>117780</v>
      </c>
      <c r="J113" s="30">
        <v>1379679</v>
      </c>
      <c r="K113" s="30">
        <v>1497459</v>
      </c>
      <c r="L113" s="29">
        <v>1540984</v>
      </c>
      <c r="M113" s="27">
        <v>448234</v>
      </c>
      <c r="N113" s="30">
        <v>1916331</v>
      </c>
      <c r="O113" s="30">
        <v>3905549</v>
      </c>
      <c r="P113" s="29">
        <v>5830782</v>
      </c>
      <c r="Q113" s="27">
        <v>1090949</v>
      </c>
      <c r="R113" s="30">
        <v>950167</v>
      </c>
      <c r="S113" s="30">
        <v>7871898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44269000</v>
      </c>
      <c r="E114" s="27">
        <v>48469000</v>
      </c>
      <c r="F114" s="27">
        <v>36893430</v>
      </c>
      <c r="G114" s="28">
        <f t="shared" si="23"/>
        <v>0.7611758030906353</v>
      </c>
      <c r="H114" s="29">
        <v>1926522</v>
      </c>
      <c r="I114" s="27">
        <v>2466060</v>
      </c>
      <c r="J114" s="30">
        <v>34246</v>
      </c>
      <c r="K114" s="30">
        <v>4426828</v>
      </c>
      <c r="L114" s="29">
        <v>3945416</v>
      </c>
      <c r="M114" s="27">
        <v>4577656</v>
      </c>
      <c r="N114" s="30">
        <v>5007933</v>
      </c>
      <c r="O114" s="30">
        <v>13531005</v>
      </c>
      <c r="P114" s="29">
        <v>6703209</v>
      </c>
      <c r="Q114" s="27">
        <v>5856427</v>
      </c>
      <c r="R114" s="30">
        <v>6375961</v>
      </c>
      <c r="S114" s="30">
        <v>18935597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39853603</v>
      </c>
      <c r="E115" s="27">
        <v>44286392</v>
      </c>
      <c r="F115" s="27">
        <v>15271723</v>
      </c>
      <c r="G115" s="28">
        <f t="shared" si="23"/>
        <v>0.344840080898891</v>
      </c>
      <c r="H115" s="29">
        <v>2381494</v>
      </c>
      <c r="I115" s="27">
        <v>2143620</v>
      </c>
      <c r="J115" s="30">
        <v>1884439</v>
      </c>
      <c r="K115" s="30">
        <v>6409553</v>
      </c>
      <c r="L115" s="29">
        <v>2605207</v>
      </c>
      <c r="M115" s="27">
        <v>122591</v>
      </c>
      <c r="N115" s="30">
        <v>2478962</v>
      </c>
      <c r="O115" s="30">
        <v>5206760</v>
      </c>
      <c r="P115" s="29">
        <v>-41631</v>
      </c>
      <c r="Q115" s="27">
        <v>2288504</v>
      </c>
      <c r="R115" s="30">
        <v>1408537</v>
      </c>
      <c r="S115" s="30">
        <v>3655410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17325000</v>
      </c>
      <c r="E116" s="27">
        <v>18109000</v>
      </c>
      <c r="F116" s="27">
        <v>5568916</v>
      </c>
      <c r="G116" s="28">
        <f t="shared" si="23"/>
        <v>0.3075220056325584</v>
      </c>
      <c r="H116" s="29">
        <v>1057092</v>
      </c>
      <c r="I116" s="27">
        <v>116789</v>
      </c>
      <c r="J116" s="30">
        <v>1012944</v>
      </c>
      <c r="K116" s="30">
        <v>2186825</v>
      </c>
      <c r="L116" s="29">
        <v>2143065</v>
      </c>
      <c r="M116" s="27">
        <v>935915</v>
      </c>
      <c r="N116" s="30">
        <v>0</v>
      </c>
      <c r="O116" s="30">
        <v>3078980</v>
      </c>
      <c r="P116" s="29">
        <v>303111</v>
      </c>
      <c r="Q116" s="27">
        <v>0</v>
      </c>
      <c r="R116" s="30">
        <v>0</v>
      </c>
      <c r="S116" s="30">
        <v>303111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139521500</v>
      </c>
      <c r="E117" s="27">
        <v>129138256</v>
      </c>
      <c r="F117" s="27">
        <v>35728904</v>
      </c>
      <c r="G117" s="28">
        <f t="shared" si="23"/>
        <v>0.2766717246049846</v>
      </c>
      <c r="H117" s="29">
        <v>446493</v>
      </c>
      <c r="I117" s="27">
        <v>1908903</v>
      </c>
      <c r="J117" s="30">
        <v>3634297</v>
      </c>
      <c r="K117" s="30">
        <v>5989693</v>
      </c>
      <c r="L117" s="29">
        <v>1941154</v>
      </c>
      <c r="M117" s="27">
        <v>7197009</v>
      </c>
      <c r="N117" s="30">
        <v>5864060</v>
      </c>
      <c r="O117" s="30">
        <v>15002223</v>
      </c>
      <c r="P117" s="29">
        <v>1354257</v>
      </c>
      <c r="Q117" s="27">
        <v>6064327</v>
      </c>
      <c r="R117" s="30">
        <v>7318404</v>
      </c>
      <c r="S117" s="30">
        <v>14736988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375044912</v>
      </c>
      <c r="E118" s="27">
        <v>342943221</v>
      </c>
      <c r="F118" s="27">
        <v>178973356</v>
      </c>
      <c r="G118" s="28">
        <f t="shared" si="23"/>
        <v>0.5218745991774539</v>
      </c>
      <c r="H118" s="29">
        <v>2431917</v>
      </c>
      <c r="I118" s="27">
        <v>25361626</v>
      </c>
      <c r="J118" s="30">
        <v>21916370</v>
      </c>
      <c r="K118" s="30">
        <v>49709913</v>
      </c>
      <c r="L118" s="29">
        <v>10963495</v>
      </c>
      <c r="M118" s="27">
        <v>34013354</v>
      </c>
      <c r="N118" s="30">
        <v>36640404</v>
      </c>
      <c r="O118" s="30">
        <v>81617253</v>
      </c>
      <c r="P118" s="29">
        <v>3579715</v>
      </c>
      <c r="Q118" s="27">
        <v>18688422</v>
      </c>
      <c r="R118" s="30">
        <v>25378053</v>
      </c>
      <c r="S118" s="30">
        <v>47646190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223</v>
      </c>
      <c r="C119" s="33"/>
      <c r="D119" s="34">
        <f>SUM(D112:D118)</f>
        <v>668728251</v>
      </c>
      <c r="E119" s="35">
        <f>SUM(E112:E118)</f>
        <v>663722502</v>
      </c>
      <c r="F119" s="35">
        <f>SUM(F112:F118)</f>
        <v>302162155</v>
      </c>
      <c r="G119" s="36">
        <f t="shared" si="23"/>
        <v>0.45525374548774905</v>
      </c>
      <c r="H119" s="37">
        <f aca="true" t="shared" si="25" ref="H119:W119">SUM(H112:H118)</f>
        <v>11029782</v>
      </c>
      <c r="I119" s="35">
        <f t="shared" si="25"/>
        <v>32114778</v>
      </c>
      <c r="J119" s="38">
        <f t="shared" si="25"/>
        <v>32430522</v>
      </c>
      <c r="K119" s="38">
        <f t="shared" si="25"/>
        <v>75575082</v>
      </c>
      <c r="L119" s="37">
        <f t="shared" si="25"/>
        <v>26103844</v>
      </c>
      <c r="M119" s="35">
        <f t="shared" si="25"/>
        <v>48894579</v>
      </c>
      <c r="N119" s="38">
        <f t="shared" si="25"/>
        <v>54291524</v>
      </c>
      <c r="O119" s="38">
        <f t="shared" si="25"/>
        <v>129289947</v>
      </c>
      <c r="P119" s="37">
        <f t="shared" si="25"/>
        <v>19369015</v>
      </c>
      <c r="Q119" s="35">
        <f t="shared" si="25"/>
        <v>34674419</v>
      </c>
      <c r="R119" s="38">
        <f t="shared" si="25"/>
        <v>43253692</v>
      </c>
      <c r="S119" s="38">
        <f t="shared" si="25"/>
        <v>97297126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33318000</v>
      </c>
      <c r="E120" s="27">
        <v>44703000</v>
      </c>
      <c r="F120" s="27">
        <v>15715639</v>
      </c>
      <c r="G120" s="28">
        <f t="shared" si="23"/>
        <v>0.3515566964185849</v>
      </c>
      <c r="H120" s="29">
        <v>1199661</v>
      </c>
      <c r="I120" s="27">
        <v>2696529</v>
      </c>
      <c r="J120" s="30">
        <v>2240462</v>
      </c>
      <c r="K120" s="30">
        <v>6136652</v>
      </c>
      <c r="L120" s="29">
        <v>1497491</v>
      </c>
      <c r="M120" s="27">
        <v>1791855</v>
      </c>
      <c r="N120" s="30">
        <v>723532</v>
      </c>
      <c r="O120" s="30">
        <v>4012878</v>
      </c>
      <c r="P120" s="29">
        <v>549183</v>
      </c>
      <c r="Q120" s="27">
        <v>2063215</v>
      </c>
      <c r="R120" s="30">
        <v>2953711</v>
      </c>
      <c r="S120" s="30">
        <v>5566109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32262000</v>
      </c>
      <c r="E121" s="27">
        <v>43386357</v>
      </c>
      <c r="F121" s="27">
        <v>19141508</v>
      </c>
      <c r="G121" s="28">
        <f t="shared" si="23"/>
        <v>0.4411872607787743</v>
      </c>
      <c r="H121" s="29">
        <v>0</v>
      </c>
      <c r="I121" s="27">
        <v>829585</v>
      </c>
      <c r="J121" s="30">
        <v>4443138</v>
      </c>
      <c r="K121" s="30">
        <v>5272723</v>
      </c>
      <c r="L121" s="29">
        <v>2967263</v>
      </c>
      <c r="M121" s="27">
        <v>1187474</v>
      </c>
      <c r="N121" s="30">
        <v>4185492</v>
      </c>
      <c r="O121" s="30">
        <v>8340229</v>
      </c>
      <c r="P121" s="29">
        <v>0</v>
      </c>
      <c r="Q121" s="27">
        <v>3039377</v>
      </c>
      <c r="R121" s="30">
        <v>2489179</v>
      </c>
      <c r="S121" s="30">
        <v>5528556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14071000</v>
      </c>
      <c r="E122" s="27">
        <v>12271000</v>
      </c>
      <c r="F122" s="27">
        <v>8681186</v>
      </c>
      <c r="G122" s="28">
        <f t="shared" si="23"/>
        <v>0.7074554641023552</v>
      </c>
      <c r="H122" s="29">
        <v>0</v>
      </c>
      <c r="I122" s="27">
        <v>16060</v>
      </c>
      <c r="J122" s="30">
        <v>0</v>
      </c>
      <c r="K122" s="30">
        <v>16060</v>
      </c>
      <c r="L122" s="29">
        <v>939425</v>
      </c>
      <c r="M122" s="27">
        <v>1982701</v>
      </c>
      <c r="N122" s="30">
        <v>1037000</v>
      </c>
      <c r="O122" s="30">
        <v>3959126</v>
      </c>
      <c r="P122" s="29">
        <v>0</v>
      </c>
      <c r="Q122" s="27">
        <v>2353000</v>
      </c>
      <c r="R122" s="30">
        <v>2353000</v>
      </c>
      <c r="S122" s="30">
        <v>4706000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0</v>
      </c>
      <c r="E123" s="27">
        <v>21767000</v>
      </c>
      <c r="F123" s="27">
        <v>21407471</v>
      </c>
      <c r="G123" s="28">
        <f t="shared" si="23"/>
        <v>0.9834828409978408</v>
      </c>
      <c r="H123" s="29">
        <v>4036635</v>
      </c>
      <c r="I123" s="27">
        <v>1397606</v>
      </c>
      <c r="J123" s="30">
        <v>2846174</v>
      </c>
      <c r="K123" s="30">
        <v>8280415</v>
      </c>
      <c r="L123" s="29">
        <v>3150784</v>
      </c>
      <c r="M123" s="27">
        <v>1611161</v>
      </c>
      <c r="N123" s="30">
        <v>3472112</v>
      </c>
      <c r="O123" s="30">
        <v>8234057</v>
      </c>
      <c r="P123" s="29">
        <v>672248</v>
      </c>
      <c r="Q123" s="27">
        <v>2121024</v>
      </c>
      <c r="R123" s="30">
        <v>2099727</v>
      </c>
      <c r="S123" s="30">
        <v>4892999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443157508</v>
      </c>
      <c r="E124" s="27">
        <v>523134404</v>
      </c>
      <c r="F124" s="27">
        <v>128916260</v>
      </c>
      <c r="G124" s="28">
        <f t="shared" si="23"/>
        <v>0.24643047563738515</v>
      </c>
      <c r="H124" s="29">
        <v>163771</v>
      </c>
      <c r="I124" s="27">
        <v>7723603</v>
      </c>
      <c r="J124" s="30">
        <v>21392316</v>
      </c>
      <c r="K124" s="30">
        <v>29279690</v>
      </c>
      <c r="L124" s="29">
        <v>18183525</v>
      </c>
      <c r="M124" s="27">
        <v>19330509</v>
      </c>
      <c r="N124" s="30">
        <v>11271562</v>
      </c>
      <c r="O124" s="30">
        <v>48785596</v>
      </c>
      <c r="P124" s="29">
        <v>29898456</v>
      </c>
      <c r="Q124" s="27">
        <v>10312382</v>
      </c>
      <c r="R124" s="30">
        <v>10640136</v>
      </c>
      <c r="S124" s="30">
        <v>50850974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17927000</v>
      </c>
      <c r="E125" s="27">
        <v>14427000</v>
      </c>
      <c r="F125" s="27">
        <v>8742448</v>
      </c>
      <c r="G125" s="28">
        <f t="shared" si="23"/>
        <v>0.6059782352533444</v>
      </c>
      <c r="H125" s="29">
        <v>1156273</v>
      </c>
      <c r="I125" s="27">
        <v>0</v>
      </c>
      <c r="J125" s="30">
        <v>1507789</v>
      </c>
      <c r="K125" s="30">
        <v>2664062</v>
      </c>
      <c r="L125" s="29">
        <v>65318</v>
      </c>
      <c r="M125" s="27">
        <v>1458481</v>
      </c>
      <c r="N125" s="30">
        <v>0</v>
      </c>
      <c r="O125" s="30">
        <v>1523799</v>
      </c>
      <c r="P125" s="29">
        <v>429146</v>
      </c>
      <c r="Q125" s="27">
        <v>634841</v>
      </c>
      <c r="R125" s="30">
        <v>3490600</v>
      </c>
      <c r="S125" s="30">
        <v>4554587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19315250</v>
      </c>
      <c r="E126" s="27">
        <v>34641385</v>
      </c>
      <c r="F126" s="27">
        <v>11580718</v>
      </c>
      <c r="G126" s="28">
        <f t="shared" si="23"/>
        <v>0.33430297316345753</v>
      </c>
      <c r="H126" s="29">
        <v>297006</v>
      </c>
      <c r="I126" s="27">
        <v>657759</v>
      </c>
      <c r="J126" s="30">
        <v>2257053</v>
      </c>
      <c r="K126" s="30">
        <v>3211818</v>
      </c>
      <c r="L126" s="29">
        <v>721295</v>
      </c>
      <c r="M126" s="27">
        <v>1860488</v>
      </c>
      <c r="N126" s="30">
        <v>1989613</v>
      </c>
      <c r="O126" s="30">
        <v>4571396</v>
      </c>
      <c r="P126" s="29">
        <v>343073</v>
      </c>
      <c r="Q126" s="27">
        <v>1221942</v>
      </c>
      <c r="R126" s="30">
        <v>2232489</v>
      </c>
      <c r="S126" s="30">
        <v>3797504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334505000</v>
      </c>
      <c r="E127" s="27">
        <v>272101000</v>
      </c>
      <c r="F127" s="27">
        <v>102586707</v>
      </c>
      <c r="G127" s="28">
        <f t="shared" si="23"/>
        <v>0.37701701574047874</v>
      </c>
      <c r="H127" s="29">
        <v>266218</v>
      </c>
      <c r="I127" s="27">
        <v>10506394</v>
      </c>
      <c r="J127" s="30">
        <v>8783131</v>
      </c>
      <c r="K127" s="30">
        <v>19555743</v>
      </c>
      <c r="L127" s="29">
        <v>9815372</v>
      </c>
      <c r="M127" s="27">
        <v>16763885</v>
      </c>
      <c r="N127" s="30">
        <v>23786816</v>
      </c>
      <c r="O127" s="30">
        <v>50366073</v>
      </c>
      <c r="P127" s="29">
        <v>11950746</v>
      </c>
      <c r="Q127" s="27">
        <v>10950079</v>
      </c>
      <c r="R127" s="30">
        <v>9764066</v>
      </c>
      <c r="S127" s="30">
        <v>32664891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240</v>
      </c>
      <c r="C128" s="33"/>
      <c r="D128" s="34">
        <f>SUM(D120:D127)</f>
        <v>894555758</v>
      </c>
      <c r="E128" s="35">
        <f>SUM(E120:E127)</f>
        <v>966431146</v>
      </c>
      <c r="F128" s="35">
        <f>SUM(F120:F127)</f>
        <v>316771937</v>
      </c>
      <c r="G128" s="36">
        <f t="shared" si="23"/>
        <v>0.32777496701249736</v>
      </c>
      <c r="H128" s="37">
        <f aca="true" t="shared" si="26" ref="H128:W128">SUM(H120:H127)</f>
        <v>7119564</v>
      </c>
      <c r="I128" s="35">
        <f t="shared" si="26"/>
        <v>23827536</v>
      </c>
      <c r="J128" s="38">
        <f t="shared" si="26"/>
        <v>43470063</v>
      </c>
      <c r="K128" s="38">
        <f t="shared" si="26"/>
        <v>74417163</v>
      </c>
      <c r="L128" s="37">
        <f t="shared" si="26"/>
        <v>37340473</v>
      </c>
      <c r="M128" s="35">
        <f t="shared" si="26"/>
        <v>45986554</v>
      </c>
      <c r="N128" s="38">
        <f t="shared" si="26"/>
        <v>46466127</v>
      </c>
      <c r="O128" s="38">
        <f t="shared" si="26"/>
        <v>129793154</v>
      </c>
      <c r="P128" s="37">
        <f t="shared" si="26"/>
        <v>43842852</v>
      </c>
      <c r="Q128" s="35">
        <f t="shared" si="26"/>
        <v>32695860</v>
      </c>
      <c r="R128" s="38">
        <f t="shared" si="26"/>
        <v>36022908</v>
      </c>
      <c r="S128" s="38">
        <f t="shared" si="26"/>
        <v>112561620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129412000</v>
      </c>
      <c r="E129" s="27">
        <v>151237967</v>
      </c>
      <c r="F129" s="27">
        <v>82151224</v>
      </c>
      <c r="G129" s="28">
        <f t="shared" si="23"/>
        <v>0.5431918031535031</v>
      </c>
      <c r="H129" s="29">
        <v>4037099</v>
      </c>
      <c r="I129" s="27">
        <v>7832675</v>
      </c>
      <c r="J129" s="30">
        <v>10456048</v>
      </c>
      <c r="K129" s="30">
        <v>22325822</v>
      </c>
      <c r="L129" s="29">
        <v>12937952</v>
      </c>
      <c r="M129" s="27">
        <v>11546145</v>
      </c>
      <c r="N129" s="30">
        <v>11489781</v>
      </c>
      <c r="O129" s="30">
        <v>35973878</v>
      </c>
      <c r="P129" s="29">
        <v>2958156</v>
      </c>
      <c r="Q129" s="27">
        <v>11481062</v>
      </c>
      <c r="R129" s="30">
        <v>9412306</v>
      </c>
      <c r="S129" s="30">
        <v>23851524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51436027</v>
      </c>
      <c r="E130" s="27">
        <v>50074526</v>
      </c>
      <c r="F130" s="27">
        <v>15745242</v>
      </c>
      <c r="G130" s="28">
        <f t="shared" si="23"/>
        <v>0.314436166604952</v>
      </c>
      <c r="H130" s="29">
        <v>477737</v>
      </c>
      <c r="I130" s="27">
        <v>368441</v>
      </c>
      <c r="J130" s="30">
        <v>3782741</v>
      </c>
      <c r="K130" s="30">
        <v>4628919</v>
      </c>
      <c r="L130" s="29">
        <v>1277000</v>
      </c>
      <c r="M130" s="27">
        <v>970000</v>
      </c>
      <c r="N130" s="30">
        <v>2337000</v>
      </c>
      <c r="O130" s="30">
        <v>4584000</v>
      </c>
      <c r="P130" s="29">
        <v>1789350</v>
      </c>
      <c r="Q130" s="27">
        <v>4742973</v>
      </c>
      <c r="R130" s="30">
        <v>0</v>
      </c>
      <c r="S130" s="30">
        <v>6532323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39671000</v>
      </c>
      <c r="E131" s="27">
        <v>57596000</v>
      </c>
      <c r="F131" s="27">
        <v>17289173</v>
      </c>
      <c r="G131" s="28">
        <f t="shared" si="23"/>
        <v>0.30018009931245226</v>
      </c>
      <c r="H131" s="29">
        <v>0</v>
      </c>
      <c r="I131" s="27">
        <v>1606960</v>
      </c>
      <c r="J131" s="30">
        <v>1298869</v>
      </c>
      <c r="K131" s="30">
        <v>2905829</v>
      </c>
      <c r="L131" s="29">
        <v>3667538</v>
      </c>
      <c r="M131" s="27">
        <v>0</v>
      </c>
      <c r="N131" s="30">
        <v>4607834</v>
      </c>
      <c r="O131" s="30">
        <v>8275372</v>
      </c>
      <c r="P131" s="29">
        <v>2072270</v>
      </c>
      <c r="Q131" s="27">
        <v>2339415</v>
      </c>
      <c r="R131" s="30">
        <v>1696287</v>
      </c>
      <c r="S131" s="30">
        <v>6107972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52090000</v>
      </c>
      <c r="E132" s="27">
        <v>65770480</v>
      </c>
      <c r="F132" s="27">
        <v>54679639</v>
      </c>
      <c r="G132" s="28">
        <f t="shared" si="23"/>
        <v>0.831370532798301</v>
      </c>
      <c r="H132" s="29">
        <v>2587920</v>
      </c>
      <c r="I132" s="27">
        <v>12746126</v>
      </c>
      <c r="J132" s="30">
        <v>6705225</v>
      </c>
      <c r="K132" s="30">
        <v>22039271</v>
      </c>
      <c r="L132" s="29">
        <v>6161642</v>
      </c>
      <c r="M132" s="27">
        <v>11359961</v>
      </c>
      <c r="N132" s="30">
        <v>5450610</v>
      </c>
      <c r="O132" s="30">
        <v>22972213</v>
      </c>
      <c r="P132" s="29">
        <v>1591025</v>
      </c>
      <c r="Q132" s="27">
        <v>5900399</v>
      </c>
      <c r="R132" s="30">
        <v>2176731</v>
      </c>
      <c r="S132" s="30">
        <v>9668155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39443361</v>
      </c>
      <c r="E133" s="27">
        <v>25584378</v>
      </c>
      <c r="F133" s="27">
        <v>45661000</v>
      </c>
      <c r="G133" s="28">
        <f t="shared" si="23"/>
        <v>1.7847219111600054</v>
      </c>
      <c r="H133" s="29">
        <v>16594000</v>
      </c>
      <c r="I133" s="27">
        <v>0</v>
      </c>
      <c r="J133" s="30">
        <v>0</v>
      </c>
      <c r="K133" s="30">
        <v>16594000</v>
      </c>
      <c r="L133" s="29">
        <v>0</v>
      </c>
      <c r="M133" s="27">
        <v>0</v>
      </c>
      <c r="N133" s="30">
        <v>0</v>
      </c>
      <c r="O133" s="30">
        <v>0</v>
      </c>
      <c r="P133" s="29">
        <v>2247000</v>
      </c>
      <c r="Q133" s="27">
        <v>0</v>
      </c>
      <c r="R133" s="30">
        <v>26820000</v>
      </c>
      <c r="S133" s="30">
        <v>29067000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196037000</v>
      </c>
      <c r="E134" s="27">
        <v>196037000</v>
      </c>
      <c r="F134" s="27">
        <v>150088382</v>
      </c>
      <c r="G134" s="28">
        <f t="shared" si="23"/>
        <v>0.7656125221259252</v>
      </c>
      <c r="H134" s="29">
        <v>34755945</v>
      </c>
      <c r="I134" s="27">
        <v>20018681</v>
      </c>
      <c r="J134" s="30">
        <v>17468067</v>
      </c>
      <c r="K134" s="30">
        <v>72242693</v>
      </c>
      <c r="L134" s="29">
        <v>14802926</v>
      </c>
      <c r="M134" s="27">
        <v>13789229</v>
      </c>
      <c r="N134" s="30">
        <v>8036593</v>
      </c>
      <c r="O134" s="30">
        <v>36628748</v>
      </c>
      <c r="P134" s="29">
        <v>6919735</v>
      </c>
      <c r="Q134" s="27">
        <v>21586000</v>
      </c>
      <c r="R134" s="30">
        <v>12711206</v>
      </c>
      <c r="S134" s="30">
        <v>41216941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253</v>
      </c>
      <c r="C135" s="33"/>
      <c r="D135" s="34">
        <f>SUM(D129:D134)</f>
        <v>508089388</v>
      </c>
      <c r="E135" s="35">
        <f>SUM(E129:E134)</f>
        <v>546300351</v>
      </c>
      <c r="F135" s="35">
        <f>SUM(F129:F134)</f>
        <v>365614660</v>
      </c>
      <c r="G135" s="36">
        <f t="shared" si="23"/>
        <v>0.6692557662295919</v>
      </c>
      <c r="H135" s="37">
        <f aca="true" t="shared" si="27" ref="H135:W135">SUM(H129:H134)</f>
        <v>58452701</v>
      </c>
      <c r="I135" s="35">
        <f t="shared" si="27"/>
        <v>42572883</v>
      </c>
      <c r="J135" s="38">
        <f t="shared" si="27"/>
        <v>39710950</v>
      </c>
      <c r="K135" s="38">
        <f t="shared" si="27"/>
        <v>140736534</v>
      </c>
      <c r="L135" s="37">
        <f t="shared" si="27"/>
        <v>38847058</v>
      </c>
      <c r="M135" s="35">
        <f t="shared" si="27"/>
        <v>37665335</v>
      </c>
      <c r="N135" s="38">
        <f t="shared" si="27"/>
        <v>31921818</v>
      </c>
      <c r="O135" s="38">
        <f t="shared" si="27"/>
        <v>108434211</v>
      </c>
      <c r="P135" s="37">
        <f t="shared" si="27"/>
        <v>17577536</v>
      </c>
      <c r="Q135" s="35">
        <f t="shared" si="27"/>
        <v>46049849</v>
      </c>
      <c r="R135" s="38">
        <f t="shared" si="27"/>
        <v>52816530</v>
      </c>
      <c r="S135" s="38">
        <f t="shared" si="27"/>
        <v>116443915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35308713</v>
      </c>
      <c r="E136" s="27">
        <v>31078008</v>
      </c>
      <c r="F136" s="27">
        <v>12502240</v>
      </c>
      <c r="G136" s="28">
        <f t="shared" si="23"/>
        <v>0.40228575782591985</v>
      </c>
      <c r="H136" s="29">
        <v>0</v>
      </c>
      <c r="I136" s="27">
        <v>233329</v>
      </c>
      <c r="J136" s="30">
        <v>1936808</v>
      </c>
      <c r="K136" s="30">
        <v>2170137</v>
      </c>
      <c r="L136" s="29">
        <v>1951901</v>
      </c>
      <c r="M136" s="27">
        <v>792136</v>
      </c>
      <c r="N136" s="30">
        <v>1289671</v>
      </c>
      <c r="O136" s="30">
        <v>4033708</v>
      </c>
      <c r="P136" s="29">
        <v>740240</v>
      </c>
      <c r="Q136" s="27">
        <v>2565261</v>
      </c>
      <c r="R136" s="30">
        <v>2992894</v>
      </c>
      <c r="S136" s="30">
        <v>6298395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73269379</v>
      </c>
      <c r="E137" s="27">
        <v>73269379</v>
      </c>
      <c r="F137" s="27">
        <v>29752030</v>
      </c>
      <c r="G137" s="28">
        <f t="shared" si="23"/>
        <v>0.4060636299374122</v>
      </c>
      <c r="H137" s="29">
        <v>1335660</v>
      </c>
      <c r="I137" s="27">
        <v>2864969</v>
      </c>
      <c r="J137" s="30">
        <v>3597880</v>
      </c>
      <c r="K137" s="30">
        <v>7798509</v>
      </c>
      <c r="L137" s="29">
        <v>3214865</v>
      </c>
      <c r="M137" s="27">
        <v>3638890</v>
      </c>
      <c r="N137" s="30">
        <v>4549364</v>
      </c>
      <c r="O137" s="30">
        <v>11403119</v>
      </c>
      <c r="P137" s="29">
        <v>3142488</v>
      </c>
      <c r="Q137" s="27">
        <v>2663150</v>
      </c>
      <c r="R137" s="30">
        <v>4744764</v>
      </c>
      <c r="S137" s="30">
        <v>10550402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37994000</v>
      </c>
      <c r="E138" s="27">
        <v>150000</v>
      </c>
      <c r="F138" s="27">
        <v>27436493</v>
      </c>
      <c r="G138" s="28">
        <f t="shared" si="23"/>
        <v>182.90995333333333</v>
      </c>
      <c r="H138" s="29">
        <v>183848</v>
      </c>
      <c r="I138" s="27">
        <v>5475099</v>
      </c>
      <c r="J138" s="30">
        <v>4702552</v>
      </c>
      <c r="K138" s="30">
        <v>10361499</v>
      </c>
      <c r="L138" s="29">
        <v>1318983</v>
      </c>
      <c r="M138" s="27">
        <v>2178196</v>
      </c>
      <c r="N138" s="30">
        <v>6599909</v>
      </c>
      <c r="O138" s="30">
        <v>10097088</v>
      </c>
      <c r="P138" s="29">
        <v>0</v>
      </c>
      <c r="Q138" s="27">
        <v>5555084</v>
      </c>
      <c r="R138" s="30">
        <v>1422822</v>
      </c>
      <c r="S138" s="30">
        <v>6977906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31585000</v>
      </c>
      <c r="E139" s="27">
        <v>31585000</v>
      </c>
      <c r="F139" s="27">
        <v>18592771</v>
      </c>
      <c r="G139" s="28">
        <f t="shared" si="23"/>
        <v>0.588658255501029</v>
      </c>
      <c r="H139" s="29">
        <v>0</v>
      </c>
      <c r="I139" s="27">
        <v>0</v>
      </c>
      <c r="J139" s="30">
        <v>8264350</v>
      </c>
      <c r="K139" s="30">
        <v>8264350</v>
      </c>
      <c r="L139" s="29">
        <v>7299852</v>
      </c>
      <c r="M139" s="27">
        <v>95313</v>
      </c>
      <c r="N139" s="30">
        <v>0</v>
      </c>
      <c r="O139" s="30">
        <v>7395165</v>
      </c>
      <c r="P139" s="29">
        <v>602970</v>
      </c>
      <c r="Q139" s="27">
        <v>186001</v>
      </c>
      <c r="R139" s="30">
        <v>2144285</v>
      </c>
      <c r="S139" s="30">
        <v>2933256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250424000</v>
      </c>
      <c r="E140" s="27">
        <v>383773000</v>
      </c>
      <c r="F140" s="27">
        <v>150731495</v>
      </c>
      <c r="G140" s="28">
        <f t="shared" si="23"/>
        <v>0.39276211458336047</v>
      </c>
      <c r="H140" s="29">
        <v>0</v>
      </c>
      <c r="I140" s="27">
        <v>8172356</v>
      </c>
      <c r="J140" s="30">
        <v>15521428</v>
      </c>
      <c r="K140" s="30">
        <v>23693784</v>
      </c>
      <c r="L140" s="29">
        <v>18677654</v>
      </c>
      <c r="M140" s="27">
        <v>26083454</v>
      </c>
      <c r="N140" s="30">
        <v>6840428</v>
      </c>
      <c r="O140" s="30">
        <v>51601536</v>
      </c>
      <c r="P140" s="29">
        <v>6606382</v>
      </c>
      <c r="Q140" s="27">
        <v>34776040</v>
      </c>
      <c r="R140" s="30">
        <v>34053753</v>
      </c>
      <c r="S140" s="30">
        <v>75436175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264</v>
      </c>
      <c r="C141" s="33"/>
      <c r="D141" s="34">
        <f>SUM(D136:D140)</f>
        <v>428581092</v>
      </c>
      <c r="E141" s="35">
        <f>SUM(E136:E140)</f>
        <v>519855387</v>
      </c>
      <c r="F141" s="35">
        <f>SUM(F136:F140)</f>
        <v>239015029</v>
      </c>
      <c r="G141" s="36">
        <f t="shared" si="23"/>
        <v>0.4597721500575698</v>
      </c>
      <c r="H141" s="37">
        <f aca="true" t="shared" si="28" ref="H141:W141">SUM(H136:H140)</f>
        <v>1519508</v>
      </c>
      <c r="I141" s="35">
        <f t="shared" si="28"/>
        <v>16745753</v>
      </c>
      <c r="J141" s="38">
        <f t="shared" si="28"/>
        <v>34023018</v>
      </c>
      <c r="K141" s="38">
        <f t="shared" si="28"/>
        <v>52288279</v>
      </c>
      <c r="L141" s="37">
        <f t="shared" si="28"/>
        <v>32463255</v>
      </c>
      <c r="M141" s="35">
        <f t="shared" si="28"/>
        <v>32787989</v>
      </c>
      <c r="N141" s="38">
        <f t="shared" si="28"/>
        <v>19279372</v>
      </c>
      <c r="O141" s="38">
        <f t="shared" si="28"/>
        <v>84530616</v>
      </c>
      <c r="P141" s="37">
        <f t="shared" si="28"/>
        <v>11092080</v>
      </c>
      <c r="Q141" s="35">
        <f t="shared" si="28"/>
        <v>45745536</v>
      </c>
      <c r="R141" s="38">
        <f t="shared" si="28"/>
        <v>45358518</v>
      </c>
      <c r="S141" s="38">
        <f t="shared" si="28"/>
        <v>102196134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409228521</v>
      </c>
      <c r="E142" s="27">
        <v>493450659</v>
      </c>
      <c r="F142" s="27">
        <v>201289174</v>
      </c>
      <c r="G142" s="28">
        <f aca="true" t="shared" si="29" ref="G142:G173">IF($E142=0,0,$F142/$E142)</f>
        <v>0.40792158309793647</v>
      </c>
      <c r="H142" s="29">
        <v>4046688</v>
      </c>
      <c r="I142" s="27">
        <v>21540195</v>
      </c>
      <c r="J142" s="30">
        <v>24635499</v>
      </c>
      <c r="K142" s="30">
        <v>50222382</v>
      </c>
      <c r="L142" s="29">
        <v>26430756</v>
      </c>
      <c r="M142" s="27">
        <v>32669086</v>
      </c>
      <c r="N142" s="30">
        <v>36734922</v>
      </c>
      <c r="O142" s="30">
        <v>95834764</v>
      </c>
      <c r="P142" s="29">
        <v>10351695</v>
      </c>
      <c r="Q142" s="27">
        <v>16299803</v>
      </c>
      <c r="R142" s="30">
        <v>28580530</v>
      </c>
      <c r="S142" s="30">
        <v>55232028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10332000</v>
      </c>
      <c r="E143" s="27">
        <v>1847000</v>
      </c>
      <c r="F143" s="27">
        <v>5565711</v>
      </c>
      <c r="G143" s="28">
        <f t="shared" si="29"/>
        <v>3.013378992961559</v>
      </c>
      <c r="H143" s="29">
        <v>577801</v>
      </c>
      <c r="I143" s="27">
        <v>737220</v>
      </c>
      <c r="J143" s="30">
        <v>1172021</v>
      </c>
      <c r="K143" s="30">
        <v>2487042</v>
      </c>
      <c r="L143" s="29">
        <v>1503137</v>
      </c>
      <c r="M143" s="27">
        <v>737274</v>
      </c>
      <c r="N143" s="30">
        <v>325650</v>
      </c>
      <c r="O143" s="30">
        <v>2566061</v>
      </c>
      <c r="P143" s="29">
        <v>8540</v>
      </c>
      <c r="Q143" s="27">
        <v>16000</v>
      </c>
      <c r="R143" s="30">
        <v>488068</v>
      </c>
      <c r="S143" s="30">
        <v>512608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70390200</v>
      </c>
      <c r="E144" s="27">
        <v>37138970</v>
      </c>
      <c r="F144" s="27">
        <v>14151719</v>
      </c>
      <c r="G144" s="28">
        <f t="shared" si="29"/>
        <v>0.3810476973378637</v>
      </c>
      <c r="H144" s="29">
        <v>0</v>
      </c>
      <c r="I144" s="27">
        <v>66097</v>
      </c>
      <c r="J144" s="30">
        <v>4545091</v>
      </c>
      <c r="K144" s="30">
        <v>4611188</v>
      </c>
      <c r="L144" s="29">
        <v>5886907</v>
      </c>
      <c r="M144" s="27">
        <v>283509</v>
      </c>
      <c r="N144" s="30">
        <v>185404</v>
      </c>
      <c r="O144" s="30">
        <v>6355820</v>
      </c>
      <c r="P144" s="29">
        <v>1867541</v>
      </c>
      <c r="Q144" s="27">
        <v>983124</v>
      </c>
      <c r="R144" s="30">
        <v>334046</v>
      </c>
      <c r="S144" s="30">
        <v>3184711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60499000</v>
      </c>
      <c r="E145" s="27">
        <v>61622859</v>
      </c>
      <c r="F145" s="27">
        <v>46568949</v>
      </c>
      <c r="G145" s="28">
        <f t="shared" si="29"/>
        <v>0.7557089975328798</v>
      </c>
      <c r="H145" s="29">
        <v>1252573</v>
      </c>
      <c r="I145" s="27">
        <v>4370815</v>
      </c>
      <c r="J145" s="30">
        <v>3375000</v>
      </c>
      <c r="K145" s="30">
        <v>8998388</v>
      </c>
      <c r="L145" s="29">
        <v>15576543</v>
      </c>
      <c r="M145" s="27">
        <v>9395023</v>
      </c>
      <c r="N145" s="30">
        <v>4047015</v>
      </c>
      <c r="O145" s="30">
        <v>29018581</v>
      </c>
      <c r="P145" s="29">
        <v>118024</v>
      </c>
      <c r="Q145" s="27">
        <v>8054486</v>
      </c>
      <c r="R145" s="30">
        <v>379470</v>
      </c>
      <c r="S145" s="30">
        <v>8551980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273</v>
      </c>
      <c r="C146" s="33"/>
      <c r="D146" s="34">
        <f>SUM(D142:D145)</f>
        <v>550449721</v>
      </c>
      <c r="E146" s="35">
        <f>SUM(E142:E145)</f>
        <v>594059488</v>
      </c>
      <c r="F146" s="35">
        <f>SUM(F142:F145)</f>
        <v>267575553</v>
      </c>
      <c r="G146" s="36">
        <f t="shared" si="29"/>
        <v>0.4504187853321518</v>
      </c>
      <c r="H146" s="37">
        <f aca="true" t="shared" si="30" ref="H146:W146">SUM(H142:H145)</f>
        <v>5877062</v>
      </c>
      <c r="I146" s="35">
        <f t="shared" si="30"/>
        <v>26714327</v>
      </c>
      <c r="J146" s="38">
        <f t="shared" si="30"/>
        <v>33727611</v>
      </c>
      <c r="K146" s="38">
        <f t="shared" si="30"/>
        <v>66319000</v>
      </c>
      <c r="L146" s="37">
        <f t="shared" si="30"/>
        <v>49397343</v>
      </c>
      <c r="M146" s="35">
        <f t="shared" si="30"/>
        <v>43084892</v>
      </c>
      <c r="N146" s="38">
        <f t="shared" si="30"/>
        <v>41292991</v>
      </c>
      <c r="O146" s="38">
        <f t="shared" si="30"/>
        <v>133775226</v>
      </c>
      <c r="P146" s="37">
        <f t="shared" si="30"/>
        <v>12345800</v>
      </c>
      <c r="Q146" s="35">
        <f t="shared" si="30"/>
        <v>25353413</v>
      </c>
      <c r="R146" s="38">
        <f t="shared" si="30"/>
        <v>29782114</v>
      </c>
      <c r="S146" s="38">
        <f t="shared" si="30"/>
        <v>67481327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21051000</v>
      </c>
      <c r="E147" s="27">
        <v>18351000</v>
      </c>
      <c r="F147" s="27">
        <v>7108724</v>
      </c>
      <c r="G147" s="28">
        <f t="shared" si="29"/>
        <v>0.3873752928995695</v>
      </c>
      <c r="H147" s="29">
        <v>129819</v>
      </c>
      <c r="I147" s="27">
        <v>151151</v>
      </c>
      <c r="J147" s="30">
        <v>763774</v>
      </c>
      <c r="K147" s="30">
        <v>1044744</v>
      </c>
      <c r="L147" s="29">
        <v>2534442</v>
      </c>
      <c r="M147" s="27">
        <v>1435</v>
      </c>
      <c r="N147" s="30">
        <v>1986134</v>
      </c>
      <c r="O147" s="30">
        <v>4522011</v>
      </c>
      <c r="P147" s="29">
        <v>0</v>
      </c>
      <c r="Q147" s="27">
        <v>523698</v>
      </c>
      <c r="R147" s="30">
        <v>1018271</v>
      </c>
      <c r="S147" s="30">
        <v>1541969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57627250</v>
      </c>
      <c r="E148" s="27">
        <v>65735750</v>
      </c>
      <c r="F148" s="27">
        <v>26054127</v>
      </c>
      <c r="G148" s="28">
        <f t="shared" si="29"/>
        <v>0.39634638685950946</v>
      </c>
      <c r="H148" s="29">
        <v>0</v>
      </c>
      <c r="I148" s="27">
        <v>242175</v>
      </c>
      <c r="J148" s="30">
        <v>1534754</v>
      </c>
      <c r="K148" s="30">
        <v>1776929</v>
      </c>
      <c r="L148" s="29">
        <v>2825489</v>
      </c>
      <c r="M148" s="27">
        <v>7362073</v>
      </c>
      <c r="N148" s="30">
        <v>2203574</v>
      </c>
      <c r="O148" s="30">
        <v>12391136</v>
      </c>
      <c r="P148" s="29">
        <v>2617154</v>
      </c>
      <c r="Q148" s="27">
        <v>1986004</v>
      </c>
      <c r="R148" s="30">
        <v>7282904</v>
      </c>
      <c r="S148" s="30">
        <v>11886062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5792982</v>
      </c>
      <c r="E149" s="27">
        <v>45041000</v>
      </c>
      <c r="F149" s="27">
        <v>32159197</v>
      </c>
      <c r="G149" s="28">
        <f t="shared" si="29"/>
        <v>0.7139982904464821</v>
      </c>
      <c r="H149" s="29">
        <v>64283</v>
      </c>
      <c r="I149" s="27">
        <v>1848460</v>
      </c>
      <c r="J149" s="30">
        <v>6719325</v>
      </c>
      <c r="K149" s="30">
        <v>8632068</v>
      </c>
      <c r="L149" s="29">
        <v>1697400</v>
      </c>
      <c r="M149" s="27">
        <v>6491663</v>
      </c>
      <c r="N149" s="30">
        <v>1211198</v>
      </c>
      <c r="O149" s="30">
        <v>9400261</v>
      </c>
      <c r="P149" s="29">
        <v>5428325</v>
      </c>
      <c r="Q149" s="27">
        <v>6013170</v>
      </c>
      <c r="R149" s="30">
        <v>2685373</v>
      </c>
      <c r="S149" s="30">
        <v>14126868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95675000</v>
      </c>
      <c r="E150" s="27">
        <v>72806025</v>
      </c>
      <c r="F150" s="27">
        <v>46532963</v>
      </c>
      <c r="G150" s="28">
        <f t="shared" si="29"/>
        <v>0.6391361566573646</v>
      </c>
      <c r="H150" s="29">
        <v>8715138</v>
      </c>
      <c r="I150" s="27">
        <v>2898205</v>
      </c>
      <c r="J150" s="30">
        <v>6899649</v>
      </c>
      <c r="K150" s="30">
        <v>18512992</v>
      </c>
      <c r="L150" s="29">
        <v>6779197</v>
      </c>
      <c r="M150" s="27">
        <v>2646344</v>
      </c>
      <c r="N150" s="30">
        <v>3637737</v>
      </c>
      <c r="O150" s="30">
        <v>13063278</v>
      </c>
      <c r="P150" s="29">
        <v>1578568</v>
      </c>
      <c r="Q150" s="27">
        <v>8254660</v>
      </c>
      <c r="R150" s="30">
        <v>5123465</v>
      </c>
      <c r="S150" s="30">
        <v>14956693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35381000</v>
      </c>
      <c r="E151" s="27">
        <v>35381000</v>
      </c>
      <c r="F151" s="27">
        <v>19701220</v>
      </c>
      <c r="G151" s="28">
        <f t="shared" si="29"/>
        <v>0.5568305022469687</v>
      </c>
      <c r="H151" s="29">
        <v>721436</v>
      </c>
      <c r="I151" s="27">
        <v>10034890</v>
      </c>
      <c r="J151" s="30">
        <v>432870</v>
      </c>
      <c r="K151" s="30">
        <v>11189196</v>
      </c>
      <c r="L151" s="29">
        <v>637042</v>
      </c>
      <c r="M151" s="27">
        <v>3854473</v>
      </c>
      <c r="N151" s="30">
        <v>796397</v>
      </c>
      <c r="O151" s="30">
        <v>5287912</v>
      </c>
      <c r="P151" s="29">
        <v>0</v>
      </c>
      <c r="Q151" s="27">
        <v>845711</v>
      </c>
      <c r="R151" s="30">
        <v>2378401</v>
      </c>
      <c r="S151" s="30">
        <v>3224112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403253401</v>
      </c>
      <c r="E152" s="27">
        <v>405328401</v>
      </c>
      <c r="F152" s="27">
        <v>267187839</v>
      </c>
      <c r="G152" s="28">
        <f t="shared" si="29"/>
        <v>0.6591885452408749</v>
      </c>
      <c r="H152" s="29">
        <v>18678100</v>
      </c>
      <c r="I152" s="27">
        <v>21760414</v>
      </c>
      <c r="J152" s="30">
        <v>38579912</v>
      </c>
      <c r="K152" s="30">
        <v>79018426</v>
      </c>
      <c r="L152" s="29">
        <v>25940187</v>
      </c>
      <c r="M152" s="27">
        <v>27682568</v>
      </c>
      <c r="N152" s="30">
        <v>30413383</v>
      </c>
      <c r="O152" s="30">
        <v>84036138</v>
      </c>
      <c r="P152" s="29">
        <v>13388104</v>
      </c>
      <c r="Q152" s="27">
        <v>52272473</v>
      </c>
      <c r="R152" s="30">
        <v>38472698</v>
      </c>
      <c r="S152" s="30">
        <v>104133275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286</v>
      </c>
      <c r="C153" s="33"/>
      <c r="D153" s="34">
        <f>SUM(D147:D152)</f>
        <v>618780633</v>
      </c>
      <c r="E153" s="35">
        <f>SUM(E147:E152)</f>
        <v>642643176</v>
      </c>
      <c r="F153" s="35">
        <f>SUM(F147:F152)</f>
        <v>398744070</v>
      </c>
      <c r="G153" s="36">
        <f t="shared" si="29"/>
        <v>0.6204750706012321</v>
      </c>
      <c r="H153" s="37">
        <f aca="true" t="shared" si="31" ref="H153:W153">SUM(H147:H152)</f>
        <v>28308776</v>
      </c>
      <c r="I153" s="35">
        <f t="shared" si="31"/>
        <v>36935295</v>
      </c>
      <c r="J153" s="38">
        <f t="shared" si="31"/>
        <v>54930284</v>
      </c>
      <c r="K153" s="38">
        <f t="shared" si="31"/>
        <v>120174355</v>
      </c>
      <c r="L153" s="37">
        <f t="shared" si="31"/>
        <v>40413757</v>
      </c>
      <c r="M153" s="35">
        <f t="shared" si="31"/>
        <v>48038556</v>
      </c>
      <c r="N153" s="38">
        <f t="shared" si="31"/>
        <v>40248423</v>
      </c>
      <c r="O153" s="38">
        <f t="shared" si="31"/>
        <v>128700736</v>
      </c>
      <c r="P153" s="37">
        <f t="shared" si="31"/>
        <v>23012151</v>
      </c>
      <c r="Q153" s="35">
        <f t="shared" si="31"/>
        <v>69895716</v>
      </c>
      <c r="R153" s="38">
        <f t="shared" si="31"/>
        <v>56961112</v>
      </c>
      <c r="S153" s="38">
        <f t="shared" si="31"/>
        <v>149868979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49174094</v>
      </c>
      <c r="E154" s="27">
        <v>49174094</v>
      </c>
      <c r="F154" s="27">
        <v>24995909</v>
      </c>
      <c r="G154" s="28">
        <f t="shared" si="29"/>
        <v>0.5083145812508513</v>
      </c>
      <c r="H154" s="29">
        <v>709823</v>
      </c>
      <c r="I154" s="27">
        <v>437564</v>
      </c>
      <c r="J154" s="30">
        <v>2860991</v>
      </c>
      <c r="K154" s="30">
        <v>4008378</v>
      </c>
      <c r="L154" s="29">
        <v>534632</v>
      </c>
      <c r="M154" s="27">
        <v>3783564</v>
      </c>
      <c r="N154" s="30">
        <v>1289159</v>
      </c>
      <c r="O154" s="30">
        <v>5607355</v>
      </c>
      <c r="P154" s="29">
        <v>4972049</v>
      </c>
      <c r="Q154" s="27">
        <v>7211852</v>
      </c>
      <c r="R154" s="30">
        <v>3196275</v>
      </c>
      <c r="S154" s="30">
        <v>15380176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55571000</v>
      </c>
      <c r="E155" s="27">
        <v>60250859</v>
      </c>
      <c r="F155" s="27">
        <v>33035469</v>
      </c>
      <c r="G155" s="28">
        <f t="shared" si="29"/>
        <v>0.5482987221808738</v>
      </c>
      <c r="H155" s="29">
        <v>573866</v>
      </c>
      <c r="I155" s="27">
        <v>5298467</v>
      </c>
      <c r="J155" s="30">
        <v>3710862</v>
      </c>
      <c r="K155" s="30">
        <v>9583195</v>
      </c>
      <c r="L155" s="29">
        <v>7166726</v>
      </c>
      <c r="M155" s="27">
        <v>4332905</v>
      </c>
      <c r="N155" s="30">
        <v>3051942</v>
      </c>
      <c r="O155" s="30">
        <v>14551573</v>
      </c>
      <c r="P155" s="29">
        <v>482104</v>
      </c>
      <c r="Q155" s="27">
        <v>5595959</v>
      </c>
      <c r="R155" s="30">
        <v>2822638</v>
      </c>
      <c r="S155" s="30">
        <v>8900701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10995000</v>
      </c>
      <c r="E156" s="27">
        <v>10995000</v>
      </c>
      <c r="F156" s="27">
        <v>5347558</v>
      </c>
      <c r="G156" s="28">
        <f t="shared" si="29"/>
        <v>0.48636271032287404</v>
      </c>
      <c r="H156" s="29">
        <v>475731</v>
      </c>
      <c r="I156" s="27">
        <v>2196799</v>
      </c>
      <c r="J156" s="30">
        <v>605495</v>
      </c>
      <c r="K156" s="30">
        <v>3278025</v>
      </c>
      <c r="L156" s="29">
        <v>971271</v>
      </c>
      <c r="M156" s="27">
        <v>0</v>
      </c>
      <c r="N156" s="30">
        <v>562193</v>
      </c>
      <c r="O156" s="30">
        <v>1533464</v>
      </c>
      <c r="P156" s="29">
        <v>0</v>
      </c>
      <c r="Q156" s="27">
        <v>0</v>
      </c>
      <c r="R156" s="30">
        <v>536069</v>
      </c>
      <c r="S156" s="30">
        <v>536069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13537124</v>
      </c>
      <c r="E157" s="27">
        <v>15334453</v>
      </c>
      <c r="F157" s="27">
        <v>4458767</v>
      </c>
      <c r="G157" s="28">
        <f t="shared" si="29"/>
        <v>0.29076791979472627</v>
      </c>
      <c r="H157" s="29">
        <v>0</v>
      </c>
      <c r="I157" s="27">
        <v>394859</v>
      </c>
      <c r="J157" s="30">
        <v>597977</v>
      </c>
      <c r="K157" s="30">
        <v>992836</v>
      </c>
      <c r="L157" s="29">
        <v>894985</v>
      </c>
      <c r="M157" s="27">
        <v>0</v>
      </c>
      <c r="N157" s="30">
        <v>363179</v>
      </c>
      <c r="O157" s="30">
        <v>1258164</v>
      </c>
      <c r="P157" s="29">
        <v>1033007</v>
      </c>
      <c r="Q157" s="27">
        <v>0</v>
      </c>
      <c r="R157" s="30">
        <v>1174760</v>
      </c>
      <c r="S157" s="30">
        <v>2207767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30449000</v>
      </c>
      <c r="E158" s="27">
        <v>39653659</v>
      </c>
      <c r="F158" s="27">
        <v>22898984</v>
      </c>
      <c r="G158" s="28">
        <f t="shared" si="29"/>
        <v>0.577474678944508</v>
      </c>
      <c r="H158" s="29">
        <v>3678964</v>
      </c>
      <c r="I158" s="27">
        <v>3698081</v>
      </c>
      <c r="J158" s="30">
        <v>1192057</v>
      </c>
      <c r="K158" s="30">
        <v>8569102</v>
      </c>
      <c r="L158" s="29">
        <v>0</v>
      </c>
      <c r="M158" s="27">
        <v>2916891</v>
      </c>
      <c r="N158" s="30">
        <v>8423331</v>
      </c>
      <c r="O158" s="30">
        <v>11340222</v>
      </c>
      <c r="P158" s="29">
        <v>786659</v>
      </c>
      <c r="Q158" s="27">
        <v>1195043</v>
      </c>
      <c r="R158" s="30">
        <v>1007958</v>
      </c>
      <c r="S158" s="30">
        <v>2989660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241505000</v>
      </c>
      <c r="E159" s="27">
        <v>312826000</v>
      </c>
      <c r="F159" s="27">
        <v>172125794</v>
      </c>
      <c r="G159" s="28">
        <f t="shared" si="29"/>
        <v>0.5502285423845844</v>
      </c>
      <c r="H159" s="29">
        <v>18641952</v>
      </c>
      <c r="I159" s="27">
        <v>32253409</v>
      </c>
      <c r="J159" s="30">
        <v>19847551</v>
      </c>
      <c r="K159" s="30">
        <v>70742912</v>
      </c>
      <c r="L159" s="29">
        <v>19192513</v>
      </c>
      <c r="M159" s="27">
        <v>18023817</v>
      </c>
      <c r="N159" s="30">
        <v>10821205</v>
      </c>
      <c r="O159" s="30">
        <v>48037535</v>
      </c>
      <c r="P159" s="29">
        <v>10821205</v>
      </c>
      <c r="Q159" s="27">
        <v>20160215</v>
      </c>
      <c r="R159" s="30">
        <v>22363927</v>
      </c>
      <c r="S159" s="30">
        <v>53345347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53"/>
      <c r="B160" s="54" t="s">
        <v>299</v>
      </c>
      <c r="C160" s="55"/>
      <c r="D160" s="56">
        <f>SUM(D154:D159)</f>
        <v>401231218</v>
      </c>
      <c r="E160" s="57">
        <f>SUM(E154:E159)</f>
        <v>488234065</v>
      </c>
      <c r="F160" s="57">
        <f>SUM(F154:F159)</f>
        <v>262862481</v>
      </c>
      <c r="G160" s="58">
        <f t="shared" si="29"/>
        <v>0.538394388765151</v>
      </c>
      <c r="H160" s="59">
        <f aca="true" t="shared" si="32" ref="H160:W160">SUM(H154:H159)</f>
        <v>24080336</v>
      </c>
      <c r="I160" s="57">
        <f t="shared" si="32"/>
        <v>44279179</v>
      </c>
      <c r="J160" s="60">
        <f t="shared" si="32"/>
        <v>28814933</v>
      </c>
      <c r="K160" s="60">
        <f t="shared" si="32"/>
        <v>97174448</v>
      </c>
      <c r="L160" s="59">
        <f t="shared" si="32"/>
        <v>28760127</v>
      </c>
      <c r="M160" s="57">
        <f t="shared" si="32"/>
        <v>29057177</v>
      </c>
      <c r="N160" s="60">
        <f t="shared" si="32"/>
        <v>24511009</v>
      </c>
      <c r="O160" s="60">
        <f t="shared" si="32"/>
        <v>82328313</v>
      </c>
      <c r="P160" s="59">
        <f t="shared" si="32"/>
        <v>18095024</v>
      </c>
      <c r="Q160" s="57">
        <f t="shared" si="32"/>
        <v>34163069</v>
      </c>
      <c r="R160" s="60">
        <f t="shared" si="32"/>
        <v>31101627</v>
      </c>
      <c r="S160" s="60">
        <f t="shared" si="32"/>
        <v>83359720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25340000</v>
      </c>
      <c r="E161" s="27">
        <v>25340000</v>
      </c>
      <c r="F161" s="27">
        <v>23637648</v>
      </c>
      <c r="G161" s="28">
        <f t="shared" si="29"/>
        <v>0.9328195737963694</v>
      </c>
      <c r="H161" s="29">
        <v>3346629</v>
      </c>
      <c r="I161" s="27">
        <v>2129343</v>
      </c>
      <c r="J161" s="30">
        <v>4122271</v>
      </c>
      <c r="K161" s="30">
        <v>9598243</v>
      </c>
      <c r="L161" s="29">
        <v>4216704</v>
      </c>
      <c r="M161" s="27">
        <v>2993004</v>
      </c>
      <c r="N161" s="30">
        <v>2289219</v>
      </c>
      <c r="O161" s="30">
        <v>9498927</v>
      </c>
      <c r="P161" s="29">
        <v>1114813</v>
      </c>
      <c r="Q161" s="27">
        <v>1256541</v>
      </c>
      <c r="R161" s="30">
        <v>2169124</v>
      </c>
      <c r="S161" s="30">
        <v>4540478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338713600</v>
      </c>
      <c r="E162" s="27">
        <v>467889900</v>
      </c>
      <c r="F162" s="27">
        <v>104418577</v>
      </c>
      <c r="G162" s="28">
        <f t="shared" si="29"/>
        <v>0.22316911948729817</v>
      </c>
      <c r="H162" s="29">
        <v>3064434</v>
      </c>
      <c r="I162" s="27">
        <v>5496003</v>
      </c>
      <c r="J162" s="30">
        <v>15020678</v>
      </c>
      <c r="K162" s="30">
        <v>23581115</v>
      </c>
      <c r="L162" s="29">
        <v>8791316</v>
      </c>
      <c r="M162" s="27">
        <v>8202884</v>
      </c>
      <c r="N162" s="30">
        <v>12858889</v>
      </c>
      <c r="O162" s="30">
        <v>29853089</v>
      </c>
      <c r="P162" s="29">
        <v>5695052</v>
      </c>
      <c r="Q162" s="27">
        <v>20642288</v>
      </c>
      <c r="R162" s="30">
        <v>24647033</v>
      </c>
      <c r="S162" s="30">
        <v>50984373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13676000</v>
      </c>
      <c r="E163" s="27">
        <v>15358000</v>
      </c>
      <c r="F163" s="27">
        <v>8834958</v>
      </c>
      <c r="G163" s="28">
        <f t="shared" si="29"/>
        <v>0.5752674827451492</v>
      </c>
      <c r="H163" s="29">
        <v>778825</v>
      </c>
      <c r="I163" s="27">
        <v>783130</v>
      </c>
      <c r="J163" s="30">
        <v>477566</v>
      </c>
      <c r="K163" s="30">
        <v>2039521</v>
      </c>
      <c r="L163" s="29">
        <v>2089550</v>
      </c>
      <c r="M163" s="27">
        <v>774747</v>
      </c>
      <c r="N163" s="30">
        <v>1088031</v>
      </c>
      <c r="O163" s="30">
        <v>3952328</v>
      </c>
      <c r="P163" s="29">
        <v>527330</v>
      </c>
      <c r="Q163" s="27">
        <v>657469</v>
      </c>
      <c r="R163" s="30">
        <v>1658310</v>
      </c>
      <c r="S163" s="30">
        <v>2843109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45976000</v>
      </c>
      <c r="E164" s="27">
        <v>54244300</v>
      </c>
      <c r="F164" s="27">
        <v>17250673</v>
      </c>
      <c r="G164" s="28">
        <f t="shared" si="29"/>
        <v>0.3180181696510048</v>
      </c>
      <c r="H164" s="29">
        <v>340080</v>
      </c>
      <c r="I164" s="27">
        <v>2697008</v>
      </c>
      <c r="J164" s="30">
        <v>350588</v>
      </c>
      <c r="K164" s="30">
        <v>3387676</v>
      </c>
      <c r="L164" s="29">
        <v>2013688</v>
      </c>
      <c r="M164" s="27">
        <v>4310187</v>
      </c>
      <c r="N164" s="30">
        <v>1233086</v>
      </c>
      <c r="O164" s="30">
        <v>7556961</v>
      </c>
      <c r="P164" s="29">
        <v>2449059</v>
      </c>
      <c r="Q164" s="27">
        <v>3180334</v>
      </c>
      <c r="R164" s="30">
        <v>676643</v>
      </c>
      <c r="S164" s="30">
        <v>6306036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34200094</v>
      </c>
      <c r="E165" s="27">
        <v>55058382</v>
      </c>
      <c r="F165" s="27">
        <v>21691691</v>
      </c>
      <c r="G165" s="28">
        <f t="shared" si="29"/>
        <v>0.3939761796850478</v>
      </c>
      <c r="H165" s="29">
        <v>0</v>
      </c>
      <c r="I165" s="27">
        <v>112410</v>
      </c>
      <c r="J165" s="30">
        <v>5066589</v>
      </c>
      <c r="K165" s="30">
        <v>5178999</v>
      </c>
      <c r="L165" s="29">
        <v>1122014</v>
      </c>
      <c r="M165" s="27">
        <v>6206943</v>
      </c>
      <c r="N165" s="30">
        <v>2952883</v>
      </c>
      <c r="O165" s="30">
        <v>10281840</v>
      </c>
      <c r="P165" s="29">
        <v>198645</v>
      </c>
      <c r="Q165" s="27">
        <v>2000757</v>
      </c>
      <c r="R165" s="30">
        <v>4031450</v>
      </c>
      <c r="S165" s="30">
        <v>6230852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47651000</v>
      </c>
      <c r="E166" s="27">
        <v>53519870</v>
      </c>
      <c r="F166" s="27">
        <v>24257755</v>
      </c>
      <c r="G166" s="28">
        <f t="shared" si="29"/>
        <v>0.4532476442861315</v>
      </c>
      <c r="H166" s="29">
        <v>6054499</v>
      </c>
      <c r="I166" s="27">
        <v>1489098</v>
      </c>
      <c r="J166" s="30">
        <v>0</v>
      </c>
      <c r="K166" s="30">
        <v>7543597</v>
      </c>
      <c r="L166" s="29">
        <v>107087</v>
      </c>
      <c r="M166" s="27">
        <v>0</v>
      </c>
      <c r="N166" s="30">
        <v>3277907</v>
      </c>
      <c r="O166" s="30">
        <v>3384994</v>
      </c>
      <c r="P166" s="29">
        <v>2108144</v>
      </c>
      <c r="Q166" s="27">
        <v>5711995</v>
      </c>
      <c r="R166" s="30">
        <v>5509025</v>
      </c>
      <c r="S166" s="30">
        <v>13329164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277488000</v>
      </c>
      <c r="E167" s="27">
        <v>391228791</v>
      </c>
      <c r="F167" s="27">
        <v>121586439</v>
      </c>
      <c r="G167" s="28">
        <f t="shared" si="29"/>
        <v>0.31078090824864674</v>
      </c>
      <c r="H167" s="29">
        <v>1047033</v>
      </c>
      <c r="I167" s="27">
        <v>8827367</v>
      </c>
      <c r="J167" s="30">
        <v>11617133</v>
      </c>
      <c r="K167" s="30">
        <v>21491533</v>
      </c>
      <c r="L167" s="29">
        <v>15482911</v>
      </c>
      <c r="M167" s="27">
        <v>26176358</v>
      </c>
      <c r="N167" s="30">
        <v>11055488</v>
      </c>
      <c r="O167" s="30">
        <v>52714757</v>
      </c>
      <c r="P167" s="29">
        <v>8652562</v>
      </c>
      <c r="Q167" s="27">
        <v>8642774</v>
      </c>
      <c r="R167" s="30">
        <v>30084813</v>
      </c>
      <c r="S167" s="30">
        <v>47380149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314</v>
      </c>
      <c r="C168" s="33"/>
      <c r="D168" s="34">
        <f>SUM(D161:D167)</f>
        <v>783044694</v>
      </c>
      <c r="E168" s="35">
        <f>SUM(E161:E167)</f>
        <v>1062639243</v>
      </c>
      <c r="F168" s="35">
        <f>SUM(F161:F167)</f>
        <v>321677741</v>
      </c>
      <c r="G168" s="36">
        <f t="shared" si="29"/>
        <v>0.3027158493524599</v>
      </c>
      <c r="H168" s="37">
        <f aca="true" t="shared" si="33" ref="H168:W168">SUM(H161:H167)</f>
        <v>14631500</v>
      </c>
      <c r="I168" s="35">
        <f t="shared" si="33"/>
        <v>21534359</v>
      </c>
      <c r="J168" s="38">
        <f t="shared" si="33"/>
        <v>36654825</v>
      </c>
      <c r="K168" s="38">
        <f t="shared" si="33"/>
        <v>72820684</v>
      </c>
      <c r="L168" s="37">
        <f t="shared" si="33"/>
        <v>33823270</v>
      </c>
      <c r="M168" s="35">
        <f t="shared" si="33"/>
        <v>48664123</v>
      </c>
      <c r="N168" s="38">
        <f t="shared" si="33"/>
        <v>34755503</v>
      </c>
      <c r="O168" s="38">
        <f t="shared" si="33"/>
        <v>117242896</v>
      </c>
      <c r="P168" s="37">
        <f t="shared" si="33"/>
        <v>20745605</v>
      </c>
      <c r="Q168" s="35">
        <f t="shared" si="33"/>
        <v>42092158</v>
      </c>
      <c r="R168" s="38">
        <f t="shared" si="33"/>
        <v>68776398</v>
      </c>
      <c r="S168" s="38">
        <f t="shared" si="33"/>
        <v>131614161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63287500</v>
      </c>
      <c r="E169" s="27">
        <v>77477500</v>
      </c>
      <c r="F169" s="27">
        <v>20507166</v>
      </c>
      <c r="G169" s="28">
        <f t="shared" si="29"/>
        <v>0.26468543770772157</v>
      </c>
      <c r="H169" s="29">
        <v>2325671</v>
      </c>
      <c r="I169" s="27">
        <v>1281091</v>
      </c>
      <c r="J169" s="30">
        <v>2382322</v>
      </c>
      <c r="K169" s="30">
        <v>5989084</v>
      </c>
      <c r="L169" s="29">
        <v>5115979</v>
      </c>
      <c r="M169" s="27">
        <v>2162790</v>
      </c>
      <c r="N169" s="30">
        <v>3862033</v>
      </c>
      <c r="O169" s="30">
        <v>11140802</v>
      </c>
      <c r="P169" s="29">
        <v>509912</v>
      </c>
      <c r="Q169" s="27">
        <v>2867368</v>
      </c>
      <c r="R169" s="30">
        <v>0</v>
      </c>
      <c r="S169" s="30">
        <v>3377280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479841000</v>
      </c>
      <c r="E170" s="27">
        <v>475049094</v>
      </c>
      <c r="F170" s="27">
        <v>137853342</v>
      </c>
      <c r="G170" s="28">
        <f t="shared" si="29"/>
        <v>0.2901875695399179</v>
      </c>
      <c r="H170" s="29">
        <v>5361</v>
      </c>
      <c r="I170" s="27">
        <v>9977510</v>
      </c>
      <c r="J170" s="30">
        <v>12869314</v>
      </c>
      <c r="K170" s="30">
        <v>22852185</v>
      </c>
      <c r="L170" s="29">
        <v>43281362</v>
      </c>
      <c r="M170" s="27">
        <v>15151499</v>
      </c>
      <c r="N170" s="30">
        <v>25712194</v>
      </c>
      <c r="O170" s="30">
        <v>84145055</v>
      </c>
      <c r="P170" s="29">
        <v>5986372</v>
      </c>
      <c r="Q170" s="27">
        <v>8114183</v>
      </c>
      <c r="R170" s="30">
        <v>16755547</v>
      </c>
      <c r="S170" s="30">
        <v>30856102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60816000</v>
      </c>
      <c r="E171" s="27">
        <v>68851000</v>
      </c>
      <c r="F171" s="27">
        <v>19957949</v>
      </c>
      <c r="G171" s="28">
        <f t="shared" si="29"/>
        <v>0.28987159227897924</v>
      </c>
      <c r="H171" s="29">
        <v>2519260</v>
      </c>
      <c r="I171" s="27">
        <v>1014365</v>
      </c>
      <c r="J171" s="30">
        <v>1129425</v>
      </c>
      <c r="K171" s="30">
        <v>4663050</v>
      </c>
      <c r="L171" s="29">
        <v>1886914</v>
      </c>
      <c r="M171" s="27">
        <v>186428</v>
      </c>
      <c r="N171" s="30">
        <v>9859996</v>
      </c>
      <c r="O171" s="30">
        <v>11933338</v>
      </c>
      <c r="P171" s="29">
        <v>701074</v>
      </c>
      <c r="Q171" s="27">
        <v>1230430</v>
      </c>
      <c r="R171" s="30">
        <v>1430057</v>
      </c>
      <c r="S171" s="30">
        <v>3361561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61478000</v>
      </c>
      <c r="E172" s="27">
        <v>112671140</v>
      </c>
      <c r="F172" s="27">
        <v>24416458</v>
      </c>
      <c r="G172" s="28">
        <f t="shared" si="29"/>
        <v>0.2167055201536081</v>
      </c>
      <c r="H172" s="29">
        <v>4580153</v>
      </c>
      <c r="I172" s="27">
        <v>4289096</v>
      </c>
      <c r="J172" s="30">
        <v>3314139</v>
      </c>
      <c r="K172" s="30">
        <v>12183388</v>
      </c>
      <c r="L172" s="29">
        <v>2887628</v>
      </c>
      <c r="M172" s="27">
        <v>1154864</v>
      </c>
      <c r="N172" s="30">
        <v>2437598</v>
      </c>
      <c r="O172" s="30">
        <v>6480090</v>
      </c>
      <c r="P172" s="29">
        <v>0</v>
      </c>
      <c r="Q172" s="27">
        <v>3320261</v>
      </c>
      <c r="R172" s="30">
        <v>2432719</v>
      </c>
      <c r="S172" s="30">
        <v>5752980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352455123</v>
      </c>
      <c r="E173" s="27">
        <v>321734166</v>
      </c>
      <c r="F173" s="27">
        <v>210140456</v>
      </c>
      <c r="G173" s="28">
        <f t="shared" si="29"/>
        <v>0.6531493332293469</v>
      </c>
      <c r="H173" s="29">
        <v>5363551</v>
      </c>
      <c r="I173" s="27">
        <v>22439810</v>
      </c>
      <c r="J173" s="30">
        <v>15690954</v>
      </c>
      <c r="K173" s="30">
        <v>43494315</v>
      </c>
      <c r="L173" s="29">
        <v>34723060</v>
      </c>
      <c r="M173" s="27">
        <v>26362458</v>
      </c>
      <c r="N173" s="30">
        <v>34512944</v>
      </c>
      <c r="O173" s="30">
        <v>95598462</v>
      </c>
      <c r="P173" s="29">
        <v>6064639</v>
      </c>
      <c r="Q173" s="27">
        <v>17738271</v>
      </c>
      <c r="R173" s="30">
        <v>47244769</v>
      </c>
      <c r="S173" s="30">
        <v>71047679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325</v>
      </c>
      <c r="C174" s="33"/>
      <c r="D174" s="34">
        <f>SUM(D169:D173)</f>
        <v>1017877623</v>
      </c>
      <c r="E174" s="35">
        <f>SUM(E169:E173)</f>
        <v>1055782900</v>
      </c>
      <c r="F174" s="35">
        <f>SUM(F169:F173)</f>
        <v>412875371</v>
      </c>
      <c r="G174" s="36">
        <f aca="true" t="shared" si="34" ref="G174:G182">IF($E174=0,0,$F174/$E174)</f>
        <v>0.39106086203896656</v>
      </c>
      <c r="H174" s="37">
        <f aca="true" t="shared" si="35" ref="H174:W174">SUM(H169:H173)</f>
        <v>14793996</v>
      </c>
      <c r="I174" s="35">
        <f t="shared" si="35"/>
        <v>39001872</v>
      </c>
      <c r="J174" s="38">
        <f t="shared" si="35"/>
        <v>35386154</v>
      </c>
      <c r="K174" s="38">
        <f t="shared" si="35"/>
        <v>89182022</v>
      </c>
      <c r="L174" s="37">
        <f t="shared" si="35"/>
        <v>87894943</v>
      </c>
      <c r="M174" s="35">
        <f t="shared" si="35"/>
        <v>45018039</v>
      </c>
      <c r="N174" s="38">
        <f t="shared" si="35"/>
        <v>76384765</v>
      </c>
      <c r="O174" s="38">
        <f t="shared" si="35"/>
        <v>209297747</v>
      </c>
      <c r="P174" s="37">
        <f t="shared" si="35"/>
        <v>13261997</v>
      </c>
      <c r="Q174" s="35">
        <f t="shared" si="35"/>
        <v>33270513</v>
      </c>
      <c r="R174" s="38">
        <f t="shared" si="35"/>
        <v>67863092</v>
      </c>
      <c r="S174" s="38">
        <f t="shared" si="35"/>
        <v>114395602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58529500</v>
      </c>
      <c r="E175" s="27">
        <v>92262477</v>
      </c>
      <c r="F175" s="27">
        <v>35462528</v>
      </c>
      <c r="G175" s="28">
        <f t="shared" si="34"/>
        <v>0.38436566145953355</v>
      </c>
      <c r="H175" s="29">
        <v>3476615</v>
      </c>
      <c r="I175" s="27">
        <v>2600277</v>
      </c>
      <c r="J175" s="30">
        <v>3548537</v>
      </c>
      <c r="K175" s="30">
        <v>9625429</v>
      </c>
      <c r="L175" s="29">
        <v>1164996</v>
      </c>
      <c r="M175" s="27">
        <v>3204136</v>
      </c>
      <c r="N175" s="30">
        <v>5037901</v>
      </c>
      <c r="O175" s="30">
        <v>9407033</v>
      </c>
      <c r="P175" s="29">
        <v>7376297</v>
      </c>
      <c r="Q175" s="27">
        <v>3122964</v>
      </c>
      <c r="R175" s="30">
        <v>5930805</v>
      </c>
      <c r="S175" s="30">
        <v>16430066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9701000</v>
      </c>
      <c r="E176" s="27">
        <v>9701000</v>
      </c>
      <c r="F176" s="27">
        <v>2794232</v>
      </c>
      <c r="G176" s="28">
        <f t="shared" si="34"/>
        <v>0.2880354602618287</v>
      </c>
      <c r="H176" s="29">
        <v>0</v>
      </c>
      <c r="I176" s="27">
        <v>236605</v>
      </c>
      <c r="J176" s="30">
        <v>54810</v>
      </c>
      <c r="K176" s="30">
        <v>291415</v>
      </c>
      <c r="L176" s="29">
        <v>171415</v>
      </c>
      <c r="M176" s="27">
        <v>2768</v>
      </c>
      <c r="N176" s="30">
        <v>950</v>
      </c>
      <c r="O176" s="30">
        <v>175133</v>
      </c>
      <c r="P176" s="29">
        <v>199682</v>
      </c>
      <c r="Q176" s="27">
        <v>903087</v>
      </c>
      <c r="R176" s="30">
        <v>1224915</v>
      </c>
      <c r="S176" s="30">
        <v>2327684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106300000</v>
      </c>
      <c r="E177" s="27">
        <v>60136000</v>
      </c>
      <c r="F177" s="27">
        <v>20410408</v>
      </c>
      <c r="G177" s="28">
        <f t="shared" si="34"/>
        <v>0.33940415059199147</v>
      </c>
      <c r="H177" s="29">
        <v>1379698</v>
      </c>
      <c r="I177" s="27">
        <v>2869094</v>
      </c>
      <c r="J177" s="30">
        <v>4137191</v>
      </c>
      <c r="K177" s="30">
        <v>8385983</v>
      </c>
      <c r="L177" s="29">
        <v>2197380</v>
      </c>
      <c r="M177" s="27">
        <v>895692</v>
      </c>
      <c r="N177" s="30">
        <v>481519</v>
      </c>
      <c r="O177" s="30">
        <v>3574591</v>
      </c>
      <c r="P177" s="29">
        <v>721878</v>
      </c>
      <c r="Q177" s="27">
        <v>4443236</v>
      </c>
      <c r="R177" s="30">
        <v>3284720</v>
      </c>
      <c r="S177" s="30">
        <v>8449834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38608139</v>
      </c>
      <c r="E178" s="27">
        <v>31663971</v>
      </c>
      <c r="F178" s="27">
        <v>22330386</v>
      </c>
      <c r="G178" s="28">
        <f t="shared" si="34"/>
        <v>0.7052301178522429</v>
      </c>
      <c r="H178" s="29">
        <v>905353</v>
      </c>
      <c r="I178" s="27">
        <v>1967187</v>
      </c>
      <c r="J178" s="30">
        <v>2284393</v>
      </c>
      <c r="K178" s="30">
        <v>5156933</v>
      </c>
      <c r="L178" s="29">
        <v>2149394</v>
      </c>
      <c r="M178" s="27">
        <v>1787377</v>
      </c>
      <c r="N178" s="30">
        <v>3481053</v>
      </c>
      <c r="O178" s="30">
        <v>7417824</v>
      </c>
      <c r="P178" s="29">
        <v>3339759</v>
      </c>
      <c r="Q178" s="27">
        <v>2182785</v>
      </c>
      <c r="R178" s="30">
        <v>4233085</v>
      </c>
      <c r="S178" s="30">
        <v>9755629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107639000</v>
      </c>
      <c r="E179" s="27">
        <v>88770108</v>
      </c>
      <c r="F179" s="27">
        <v>66506108</v>
      </c>
      <c r="G179" s="28">
        <f t="shared" si="34"/>
        <v>0.7491948528439325</v>
      </c>
      <c r="H179" s="29">
        <v>0</v>
      </c>
      <c r="I179" s="27">
        <v>13331886</v>
      </c>
      <c r="J179" s="30">
        <v>10506052</v>
      </c>
      <c r="K179" s="30">
        <v>23837938</v>
      </c>
      <c r="L179" s="29">
        <v>4522275</v>
      </c>
      <c r="M179" s="27">
        <v>11582265</v>
      </c>
      <c r="N179" s="30">
        <v>12301368</v>
      </c>
      <c r="O179" s="30">
        <v>28405908</v>
      </c>
      <c r="P179" s="29">
        <v>2957818</v>
      </c>
      <c r="Q179" s="27">
        <v>4048345</v>
      </c>
      <c r="R179" s="30">
        <v>7256099</v>
      </c>
      <c r="S179" s="30">
        <v>14262262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227233640</v>
      </c>
      <c r="E180" s="27">
        <v>210969127</v>
      </c>
      <c r="F180" s="27">
        <v>168208573</v>
      </c>
      <c r="G180" s="28">
        <f t="shared" si="34"/>
        <v>0.7973136894101097</v>
      </c>
      <c r="H180" s="29">
        <v>12069457</v>
      </c>
      <c r="I180" s="27">
        <v>24855285</v>
      </c>
      <c r="J180" s="30">
        <v>13839114</v>
      </c>
      <c r="K180" s="30">
        <v>50763856</v>
      </c>
      <c r="L180" s="29">
        <v>18084747</v>
      </c>
      <c r="M180" s="27">
        <v>19501635</v>
      </c>
      <c r="N180" s="30">
        <v>29403437</v>
      </c>
      <c r="O180" s="30">
        <v>66989819</v>
      </c>
      <c r="P180" s="29">
        <v>11194475</v>
      </c>
      <c r="Q180" s="27">
        <v>16193878</v>
      </c>
      <c r="R180" s="30">
        <v>23066545</v>
      </c>
      <c r="S180" s="30">
        <v>50454898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338</v>
      </c>
      <c r="C181" s="55"/>
      <c r="D181" s="56">
        <f>SUM(D175:D180)</f>
        <v>548011279</v>
      </c>
      <c r="E181" s="57">
        <f>SUM(E175:E180)</f>
        <v>493502683</v>
      </c>
      <c r="F181" s="57">
        <f>SUM(F175:F180)</f>
        <v>315712235</v>
      </c>
      <c r="G181" s="58">
        <f t="shared" si="34"/>
        <v>0.6397376263099263</v>
      </c>
      <c r="H181" s="59">
        <f aca="true" t="shared" si="36" ref="H181:W181">SUM(H175:H180)</f>
        <v>17831123</v>
      </c>
      <c r="I181" s="57">
        <f t="shared" si="36"/>
        <v>45860334</v>
      </c>
      <c r="J181" s="60">
        <f t="shared" si="36"/>
        <v>34370097</v>
      </c>
      <c r="K181" s="60">
        <f t="shared" si="36"/>
        <v>98061554</v>
      </c>
      <c r="L181" s="59">
        <f t="shared" si="36"/>
        <v>28290207</v>
      </c>
      <c r="M181" s="57">
        <f t="shared" si="36"/>
        <v>36973873</v>
      </c>
      <c r="N181" s="60">
        <f t="shared" si="36"/>
        <v>50706228</v>
      </c>
      <c r="O181" s="60">
        <f t="shared" si="36"/>
        <v>115970308</v>
      </c>
      <c r="P181" s="59">
        <f t="shared" si="36"/>
        <v>25789909</v>
      </c>
      <c r="Q181" s="57">
        <f t="shared" si="36"/>
        <v>30894295</v>
      </c>
      <c r="R181" s="60">
        <f t="shared" si="36"/>
        <v>44996169</v>
      </c>
      <c r="S181" s="60">
        <f t="shared" si="36"/>
        <v>101680373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11886116657</v>
      </c>
      <c r="E182" s="43">
        <f>SUM(E110,E112:E118,E120:E127,E129:E134,E136:E140,E142:E145,E147:E152,E154:E159,E161:E167,E169:E173,E175:E180)</f>
        <v>12502982941</v>
      </c>
      <c r="F182" s="43">
        <f>SUM(F110,F112:F118,F120:F127,F129:F134,F136:F140,F142:F145,F147:F152,F154:F159,F161:F167,F169:F173,F175:F180)</f>
        <v>6398418832</v>
      </c>
      <c r="G182" s="44">
        <f t="shared" si="34"/>
        <v>0.5117513846250397</v>
      </c>
      <c r="H182" s="45">
        <f aca="true" t="shared" si="37" ref="H182:W182">SUM(H110,H112:H118,H120:H127,H129:H134,H136:H140,H142:H145,H147:H152,H154:H159,H161:H167,H169:H173,H175:H180)</f>
        <v>396586348</v>
      </c>
      <c r="I182" s="43">
        <f t="shared" si="37"/>
        <v>589321316</v>
      </c>
      <c r="J182" s="46">
        <f t="shared" si="37"/>
        <v>715094457</v>
      </c>
      <c r="K182" s="46">
        <f t="shared" si="37"/>
        <v>1701002121</v>
      </c>
      <c r="L182" s="45">
        <f t="shared" si="37"/>
        <v>817189277</v>
      </c>
      <c r="M182" s="43">
        <f t="shared" si="37"/>
        <v>821968117</v>
      </c>
      <c r="N182" s="46">
        <f t="shared" si="37"/>
        <v>894034760</v>
      </c>
      <c r="O182" s="46">
        <f t="shared" si="37"/>
        <v>2533192154</v>
      </c>
      <c r="P182" s="45">
        <f t="shared" si="37"/>
        <v>431671969</v>
      </c>
      <c r="Q182" s="43">
        <f t="shared" si="37"/>
        <v>762173428</v>
      </c>
      <c r="R182" s="46">
        <f t="shared" si="37"/>
        <v>970379160</v>
      </c>
      <c r="S182" s="46">
        <f t="shared" si="37"/>
        <v>2164224557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90333211</v>
      </c>
      <c r="E185" s="27">
        <v>90333211</v>
      </c>
      <c r="F185" s="27">
        <v>51501887</v>
      </c>
      <c r="G185" s="28">
        <f aca="true" t="shared" si="38" ref="G185:G220">IF($E185=0,0,$F185/$E185)</f>
        <v>0.5701323625039744</v>
      </c>
      <c r="H185" s="29">
        <v>384955</v>
      </c>
      <c r="I185" s="27">
        <v>10752805</v>
      </c>
      <c r="J185" s="30">
        <v>5594904</v>
      </c>
      <c r="K185" s="30">
        <v>16732664</v>
      </c>
      <c r="L185" s="29">
        <v>6732777</v>
      </c>
      <c r="M185" s="27">
        <v>8524968</v>
      </c>
      <c r="N185" s="30">
        <v>8653350</v>
      </c>
      <c r="O185" s="30">
        <v>23911095</v>
      </c>
      <c r="P185" s="29">
        <v>1693558</v>
      </c>
      <c r="Q185" s="27">
        <v>3431060</v>
      </c>
      <c r="R185" s="30">
        <v>5733510</v>
      </c>
      <c r="S185" s="30">
        <v>10858128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165783000</v>
      </c>
      <c r="E186" s="27">
        <v>177780921</v>
      </c>
      <c r="F186" s="27">
        <v>39867568</v>
      </c>
      <c r="G186" s="28">
        <f t="shared" si="38"/>
        <v>0.22425110510030488</v>
      </c>
      <c r="H186" s="29">
        <v>2974571</v>
      </c>
      <c r="I186" s="27">
        <v>4277570</v>
      </c>
      <c r="J186" s="30">
        <v>4364632</v>
      </c>
      <c r="K186" s="30">
        <v>11616773</v>
      </c>
      <c r="L186" s="29">
        <v>7560630</v>
      </c>
      <c r="M186" s="27">
        <v>5184392</v>
      </c>
      <c r="N186" s="30">
        <v>3828040</v>
      </c>
      <c r="O186" s="30">
        <v>16573062</v>
      </c>
      <c r="P186" s="29">
        <v>5224851</v>
      </c>
      <c r="Q186" s="27">
        <v>2138542</v>
      </c>
      <c r="R186" s="30">
        <v>4314340</v>
      </c>
      <c r="S186" s="30">
        <v>11677733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165629847</v>
      </c>
      <c r="E187" s="27">
        <v>212458601</v>
      </c>
      <c r="F187" s="27">
        <v>62899930</v>
      </c>
      <c r="G187" s="28">
        <f t="shared" si="38"/>
        <v>0.2960573481324957</v>
      </c>
      <c r="H187" s="29">
        <v>2446182</v>
      </c>
      <c r="I187" s="27">
        <v>3531472</v>
      </c>
      <c r="J187" s="30">
        <v>12233688</v>
      </c>
      <c r="K187" s="30">
        <v>18211342</v>
      </c>
      <c r="L187" s="29">
        <v>4078339</v>
      </c>
      <c r="M187" s="27">
        <v>8863411</v>
      </c>
      <c r="N187" s="30">
        <v>11789039</v>
      </c>
      <c r="O187" s="30">
        <v>24730789</v>
      </c>
      <c r="P187" s="29">
        <v>3745798</v>
      </c>
      <c r="Q187" s="27">
        <v>3249695</v>
      </c>
      <c r="R187" s="30">
        <v>12962306</v>
      </c>
      <c r="S187" s="30">
        <v>19957799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60620000</v>
      </c>
      <c r="E188" s="27">
        <v>48530153</v>
      </c>
      <c r="F188" s="27">
        <v>28653012</v>
      </c>
      <c r="G188" s="28">
        <f t="shared" si="38"/>
        <v>0.5904166838295358</v>
      </c>
      <c r="H188" s="29">
        <v>8666886</v>
      </c>
      <c r="I188" s="27">
        <v>2579679</v>
      </c>
      <c r="J188" s="30">
        <v>285360</v>
      </c>
      <c r="K188" s="30">
        <v>11531925</v>
      </c>
      <c r="L188" s="29">
        <v>1413952</v>
      </c>
      <c r="M188" s="27">
        <v>6862089</v>
      </c>
      <c r="N188" s="30">
        <v>2896625</v>
      </c>
      <c r="O188" s="30">
        <v>11172666</v>
      </c>
      <c r="P188" s="29">
        <v>2045758</v>
      </c>
      <c r="Q188" s="27">
        <v>735041</v>
      </c>
      <c r="R188" s="30">
        <v>3167622</v>
      </c>
      <c r="S188" s="30">
        <v>5948421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39742490</v>
      </c>
      <c r="E189" s="27">
        <v>43433410</v>
      </c>
      <c r="F189" s="27">
        <v>26816302</v>
      </c>
      <c r="G189" s="28">
        <f t="shared" si="38"/>
        <v>0.6174118495416316</v>
      </c>
      <c r="H189" s="29">
        <v>29276</v>
      </c>
      <c r="I189" s="27">
        <v>4321292</v>
      </c>
      <c r="J189" s="30">
        <v>1860142</v>
      </c>
      <c r="K189" s="30">
        <v>6210710</v>
      </c>
      <c r="L189" s="29">
        <v>2973134</v>
      </c>
      <c r="M189" s="27">
        <v>5880516</v>
      </c>
      <c r="N189" s="30">
        <v>4684896</v>
      </c>
      <c r="O189" s="30">
        <v>13538546</v>
      </c>
      <c r="P189" s="29">
        <v>1989401</v>
      </c>
      <c r="Q189" s="27">
        <v>2076599</v>
      </c>
      <c r="R189" s="30">
        <v>3001046</v>
      </c>
      <c r="S189" s="30">
        <v>7067046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543693400</v>
      </c>
      <c r="E190" s="27">
        <v>539386872</v>
      </c>
      <c r="F190" s="27">
        <v>181906321</v>
      </c>
      <c r="G190" s="28">
        <f t="shared" si="38"/>
        <v>0.33724647454897644</v>
      </c>
      <c r="H190" s="29">
        <v>0</v>
      </c>
      <c r="I190" s="27">
        <v>15227336</v>
      </c>
      <c r="J190" s="30">
        <v>20837273</v>
      </c>
      <c r="K190" s="30">
        <v>36064609</v>
      </c>
      <c r="L190" s="29">
        <v>23869127</v>
      </c>
      <c r="M190" s="27">
        <v>13783438</v>
      </c>
      <c r="N190" s="30">
        <v>40763584</v>
      </c>
      <c r="O190" s="30">
        <v>78416149</v>
      </c>
      <c r="P190" s="29">
        <v>8461378</v>
      </c>
      <c r="Q190" s="27">
        <v>28846408</v>
      </c>
      <c r="R190" s="30">
        <v>30117777</v>
      </c>
      <c r="S190" s="30">
        <v>67425563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353</v>
      </c>
      <c r="C191" s="33"/>
      <c r="D191" s="34">
        <f>SUM(D185:D190)</f>
        <v>1065801948</v>
      </c>
      <c r="E191" s="35">
        <f>SUM(E185:E190)</f>
        <v>1111923168</v>
      </c>
      <c r="F191" s="35">
        <f>SUM(F185:F190)</f>
        <v>391645020</v>
      </c>
      <c r="G191" s="36">
        <f t="shared" si="38"/>
        <v>0.35222309532811175</v>
      </c>
      <c r="H191" s="37">
        <f aca="true" t="shared" si="39" ref="H191:W191">SUM(H185:H190)</f>
        <v>14501870</v>
      </c>
      <c r="I191" s="35">
        <f t="shared" si="39"/>
        <v>40690154</v>
      </c>
      <c r="J191" s="38">
        <f t="shared" si="39"/>
        <v>45175999</v>
      </c>
      <c r="K191" s="38">
        <f t="shared" si="39"/>
        <v>100368023</v>
      </c>
      <c r="L191" s="37">
        <f t="shared" si="39"/>
        <v>46627959</v>
      </c>
      <c r="M191" s="35">
        <f t="shared" si="39"/>
        <v>49098814</v>
      </c>
      <c r="N191" s="38">
        <f t="shared" si="39"/>
        <v>72615534</v>
      </c>
      <c r="O191" s="38">
        <f t="shared" si="39"/>
        <v>168342307</v>
      </c>
      <c r="P191" s="37">
        <f t="shared" si="39"/>
        <v>23160744</v>
      </c>
      <c r="Q191" s="35">
        <f t="shared" si="39"/>
        <v>40477345</v>
      </c>
      <c r="R191" s="38">
        <f t="shared" si="39"/>
        <v>59296601</v>
      </c>
      <c r="S191" s="38">
        <f t="shared" si="39"/>
        <v>122934690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49684000</v>
      </c>
      <c r="E192" s="27">
        <v>49684000</v>
      </c>
      <c r="F192" s="27">
        <v>13445892</v>
      </c>
      <c r="G192" s="28">
        <f t="shared" si="38"/>
        <v>0.27062821028902667</v>
      </c>
      <c r="H192" s="29">
        <v>1863160</v>
      </c>
      <c r="I192" s="27">
        <v>1005376</v>
      </c>
      <c r="J192" s="30">
        <v>0</v>
      </c>
      <c r="K192" s="30">
        <v>2868536</v>
      </c>
      <c r="L192" s="29">
        <v>1402579</v>
      </c>
      <c r="M192" s="27">
        <v>2023144</v>
      </c>
      <c r="N192" s="30">
        <v>1502559</v>
      </c>
      <c r="O192" s="30">
        <v>4928282</v>
      </c>
      <c r="P192" s="29">
        <v>2237692</v>
      </c>
      <c r="Q192" s="27">
        <v>641440</v>
      </c>
      <c r="R192" s="30">
        <v>2769942</v>
      </c>
      <c r="S192" s="30">
        <v>5649074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28423000</v>
      </c>
      <c r="E193" s="27">
        <v>47028215</v>
      </c>
      <c r="F193" s="27">
        <v>19283127</v>
      </c>
      <c r="G193" s="28">
        <f t="shared" si="38"/>
        <v>0.4100331471224243</v>
      </c>
      <c r="H193" s="29">
        <v>1174927</v>
      </c>
      <c r="I193" s="27">
        <v>443537</v>
      </c>
      <c r="J193" s="30">
        <v>557663</v>
      </c>
      <c r="K193" s="30">
        <v>2176127</v>
      </c>
      <c r="L193" s="29">
        <v>6717662</v>
      </c>
      <c r="M193" s="27">
        <v>0</v>
      </c>
      <c r="N193" s="30">
        <v>5428384</v>
      </c>
      <c r="O193" s="30">
        <v>12146046</v>
      </c>
      <c r="P193" s="29">
        <v>0</v>
      </c>
      <c r="Q193" s="27">
        <v>2176543</v>
      </c>
      <c r="R193" s="30">
        <v>2784411</v>
      </c>
      <c r="S193" s="30">
        <v>4960954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190526000</v>
      </c>
      <c r="E194" s="27">
        <v>190526000</v>
      </c>
      <c r="F194" s="27">
        <v>83871026</v>
      </c>
      <c r="G194" s="28">
        <f t="shared" si="38"/>
        <v>0.44020777216757817</v>
      </c>
      <c r="H194" s="29">
        <v>5932208</v>
      </c>
      <c r="I194" s="27">
        <v>22168276</v>
      </c>
      <c r="J194" s="30">
        <v>4220062</v>
      </c>
      <c r="K194" s="30">
        <v>32320546</v>
      </c>
      <c r="L194" s="29">
        <v>15936602</v>
      </c>
      <c r="M194" s="27">
        <v>16878179</v>
      </c>
      <c r="N194" s="30">
        <v>498932</v>
      </c>
      <c r="O194" s="30">
        <v>33313713</v>
      </c>
      <c r="P194" s="29">
        <v>1339994</v>
      </c>
      <c r="Q194" s="27">
        <v>8042940</v>
      </c>
      <c r="R194" s="30">
        <v>8853833</v>
      </c>
      <c r="S194" s="30">
        <v>18236767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134399038</v>
      </c>
      <c r="E195" s="27">
        <v>134962999</v>
      </c>
      <c r="F195" s="27">
        <v>81827326</v>
      </c>
      <c r="G195" s="28">
        <f t="shared" si="38"/>
        <v>0.6062945148395821</v>
      </c>
      <c r="H195" s="29">
        <v>658677</v>
      </c>
      <c r="I195" s="27">
        <v>16698894</v>
      </c>
      <c r="J195" s="30">
        <v>8451026</v>
      </c>
      <c r="K195" s="30">
        <v>25808597</v>
      </c>
      <c r="L195" s="29">
        <v>12997064</v>
      </c>
      <c r="M195" s="27">
        <v>8893004</v>
      </c>
      <c r="N195" s="30">
        <v>13608326</v>
      </c>
      <c r="O195" s="30">
        <v>35498394</v>
      </c>
      <c r="P195" s="29">
        <v>1640078</v>
      </c>
      <c r="Q195" s="27">
        <v>13089784</v>
      </c>
      <c r="R195" s="30">
        <v>5790473</v>
      </c>
      <c r="S195" s="30">
        <v>20520335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582869548</v>
      </c>
      <c r="E196" s="27">
        <v>637105550</v>
      </c>
      <c r="F196" s="27">
        <v>244045375</v>
      </c>
      <c r="G196" s="28">
        <f t="shared" si="38"/>
        <v>0.38305328685333223</v>
      </c>
      <c r="H196" s="29">
        <v>9976827</v>
      </c>
      <c r="I196" s="27">
        <v>31862303</v>
      </c>
      <c r="J196" s="30">
        <v>33828849</v>
      </c>
      <c r="K196" s="30">
        <v>75667979</v>
      </c>
      <c r="L196" s="29">
        <v>45909535</v>
      </c>
      <c r="M196" s="27">
        <v>45909535</v>
      </c>
      <c r="N196" s="30">
        <v>30873332</v>
      </c>
      <c r="O196" s="30">
        <v>122692402</v>
      </c>
      <c r="P196" s="29">
        <v>21896157</v>
      </c>
      <c r="Q196" s="27">
        <v>0</v>
      </c>
      <c r="R196" s="30">
        <v>23788837</v>
      </c>
      <c r="S196" s="30">
        <v>45684994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364</v>
      </c>
      <c r="C197" s="33"/>
      <c r="D197" s="34">
        <f>SUM(D192:D196)</f>
        <v>985901586</v>
      </c>
      <c r="E197" s="35">
        <f>SUM(E192:E196)</f>
        <v>1059306764</v>
      </c>
      <c r="F197" s="35">
        <f>SUM(F192:F196)</f>
        <v>442472746</v>
      </c>
      <c r="G197" s="36">
        <f t="shared" si="38"/>
        <v>0.41770029328350444</v>
      </c>
      <c r="H197" s="37">
        <f aca="true" t="shared" si="40" ref="H197:W197">SUM(H192:H196)</f>
        <v>19605799</v>
      </c>
      <c r="I197" s="35">
        <f t="shared" si="40"/>
        <v>72178386</v>
      </c>
      <c r="J197" s="38">
        <f t="shared" si="40"/>
        <v>47057600</v>
      </c>
      <c r="K197" s="38">
        <f t="shared" si="40"/>
        <v>138841785</v>
      </c>
      <c r="L197" s="37">
        <f t="shared" si="40"/>
        <v>82963442</v>
      </c>
      <c r="M197" s="35">
        <f t="shared" si="40"/>
        <v>73703862</v>
      </c>
      <c r="N197" s="38">
        <f t="shared" si="40"/>
        <v>51911533</v>
      </c>
      <c r="O197" s="38">
        <f t="shared" si="40"/>
        <v>208578837</v>
      </c>
      <c r="P197" s="37">
        <f t="shared" si="40"/>
        <v>27113921</v>
      </c>
      <c r="Q197" s="35">
        <f t="shared" si="40"/>
        <v>23950707</v>
      </c>
      <c r="R197" s="38">
        <f t="shared" si="40"/>
        <v>43987496</v>
      </c>
      <c r="S197" s="38">
        <f t="shared" si="40"/>
        <v>95052124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46480347</v>
      </c>
      <c r="E198" s="27">
        <v>53682685</v>
      </c>
      <c r="F198" s="27">
        <v>11465158</v>
      </c>
      <c r="G198" s="28">
        <f t="shared" si="38"/>
        <v>0.21357273765274595</v>
      </c>
      <c r="H198" s="29">
        <v>0</v>
      </c>
      <c r="I198" s="27">
        <v>27270</v>
      </c>
      <c r="J198" s="30">
        <v>1191430</v>
      </c>
      <c r="K198" s="30">
        <v>1218700</v>
      </c>
      <c r="L198" s="29">
        <v>1218345</v>
      </c>
      <c r="M198" s="27">
        <v>1238317</v>
      </c>
      <c r="N198" s="30">
        <v>791974</v>
      </c>
      <c r="O198" s="30">
        <v>3248636</v>
      </c>
      <c r="P198" s="29">
        <v>0</v>
      </c>
      <c r="Q198" s="27">
        <v>4569864</v>
      </c>
      <c r="R198" s="30">
        <v>2427958</v>
      </c>
      <c r="S198" s="30">
        <v>6997822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47905743</v>
      </c>
      <c r="E199" s="27">
        <v>61141500</v>
      </c>
      <c r="F199" s="27">
        <v>26385554</v>
      </c>
      <c r="G199" s="28">
        <f t="shared" si="38"/>
        <v>0.4315490133542684</v>
      </c>
      <c r="H199" s="29">
        <v>804700</v>
      </c>
      <c r="I199" s="27">
        <v>1154377</v>
      </c>
      <c r="J199" s="30">
        <v>853943</v>
      </c>
      <c r="K199" s="30">
        <v>2813020</v>
      </c>
      <c r="L199" s="29">
        <v>5911656</v>
      </c>
      <c r="M199" s="27">
        <v>4001351</v>
      </c>
      <c r="N199" s="30">
        <v>4118953</v>
      </c>
      <c r="O199" s="30">
        <v>14031960</v>
      </c>
      <c r="P199" s="29">
        <v>2914763</v>
      </c>
      <c r="Q199" s="27">
        <v>5460525</v>
      </c>
      <c r="R199" s="30">
        <v>1165286</v>
      </c>
      <c r="S199" s="30">
        <v>9540574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40474395</v>
      </c>
      <c r="E200" s="27">
        <v>43695460</v>
      </c>
      <c r="F200" s="27">
        <v>12231749</v>
      </c>
      <c r="G200" s="28">
        <f t="shared" si="38"/>
        <v>0.2799318052722182</v>
      </c>
      <c r="H200" s="29">
        <v>0</v>
      </c>
      <c r="I200" s="27">
        <v>7614474</v>
      </c>
      <c r="J200" s="30">
        <v>843692</v>
      </c>
      <c r="K200" s="30">
        <v>8458166</v>
      </c>
      <c r="L200" s="29">
        <v>17419</v>
      </c>
      <c r="M200" s="27">
        <v>0</v>
      </c>
      <c r="N200" s="30">
        <v>1216224</v>
      </c>
      <c r="O200" s="30">
        <v>1233643</v>
      </c>
      <c r="P200" s="29">
        <v>264152</v>
      </c>
      <c r="Q200" s="27">
        <v>64580</v>
      </c>
      <c r="R200" s="30">
        <v>2211208</v>
      </c>
      <c r="S200" s="30">
        <v>2539940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504007000</v>
      </c>
      <c r="E201" s="27">
        <v>504007000</v>
      </c>
      <c r="F201" s="27">
        <v>184902698</v>
      </c>
      <c r="G201" s="28">
        <f t="shared" si="38"/>
        <v>0.36686533718777714</v>
      </c>
      <c r="H201" s="29">
        <v>10987236</v>
      </c>
      <c r="I201" s="27">
        <v>17859391</v>
      </c>
      <c r="J201" s="30">
        <v>15993627</v>
      </c>
      <c r="K201" s="30">
        <v>44840254</v>
      </c>
      <c r="L201" s="29">
        <v>42394427</v>
      </c>
      <c r="M201" s="27">
        <v>35056821</v>
      </c>
      <c r="N201" s="30">
        <v>40560955</v>
      </c>
      <c r="O201" s="30">
        <v>118012203</v>
      </c>
      <c r="P201" s="29">
        <v>19491106</v>
      </c>
      <c r="Q201" s="27">
        <v>2559135</v>
      </c>
      <c r="R201" s="30">
        <v>0</v>
      </c>
      <c r="S201" s="30">
        <v>22050241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108028198</v>
      </c>
      <c r="E202" s="27">
        <v>98302147</v>
      </c>
      <c r="F202" s="27">
        <v>7785917</v>
      </c>
      <c r="G202" s="28">
        <f t="shared" si="38"/>
        <v>0.07920393641046314</v>
      </c>
      <c r="H202" s="29">
        <v>697527</v>
      </c>
      <c r="I202" s="27">
        <v>43280</v>
      </c>
      <c r="J202" s="30">
        <v>651100</v>
      </c>
      <c r="K202" s="30">
        <v>1391907</v>
      </c>
      <c r="L202" s="29">
        <v>1426770</v>
      </c>
      <c r="M202" s="27">
        <v>0</v>
      </c>
      <c r="N202" s="30">
        <v>1056934</v>
      </c>
      <c r="O202" s="30">
        <v>2483704</v>
      </c>
      <c r="P202" s="29">
        <v>1981645</v>
      </c>
      <c r="Q202" s="27">
        <v>453727</v>
      </c>
      <c r="R202" s="30">
        <v>1474934</v>
      </c>
      <c r="S202" s="30">
        <v>3910306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272653145</v>
      </c>
      <c r="E203" s="27">
        <v>325760508</v>
      </c>
      <c r="F203" s="27">
        <v>79331506</v>
      </c>
      <c r="G203" s="28">
        <f t="shared" si="38"/>
        <v>0.24352708217166705</v>
      </c>
      <c r="H203" s="29">
        <v>3276183</v>
      </c>
      <c r="I203" s="27">
        <v>2136915</v>
      </c>
      <c r="J203" s="30">
        <v>1057813</v>
      </c>
      <c r="K203" s="30">
        <v>6470911</v>
      </c>
      <c r="L203" s="29">
        <v>11635214</v>
      </c>
      <c r="M203" s="27">
        <v>10072197</v>
      </c>
      <c r="N203" s="30">
        <v>11024627</v>
      </c>
      <c r="O203" s="30">
        <v>32732038</v>
      </c>
      <c r="P203" s="29">
        <v>12181444</v>
      </c>
      <c r="Q203" s="27">
        <v>15588748</v>
      </c>
      <c r="R203" s="30">
        <v>12358365</v>
      </c>
      <c r="S203" s="30">
        <v>40128557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377</v>
      </c>
      <c r="C204" s="33"/>
      <c r="D204" s="34">
        <f>SUM(D198:D203)</f>
        <v>1019548828</v>
      </c>
      <c r="E204" s="35">
        <f>SUM(E198:E203)</f>
        <v>1086589300</v>
      </c>
      <c r="F204" s="35">
        <f>SUM(F198:F203)</f>
        <v>322102582</v>
      </c>
      <c r="G204" s="36">
        <f t="shared" si="38"/>
        <v>0.2964345240653483</v>
      </c>
      <c r="H204" s="37">
        <f aca="true" t="shared" si="41" ref="H204:W204">SUM(H198:H203)</f>
        <v>15765646</v>
      </c>
      <c r="I204" s="35">
        <f t="shared" si="41"/>
        <v>28835707</v>
      </c>
      <c r="J204" s="38">
        <f t="shared" si="41"/>
        <v>20591605</v>
      </c>
      <c r="K204" s="38">
        <f t="shared" si="41"/>
        <v>65192958</v>
      </c>
      <c r="L204" s="37">
        <f t="shared" si="41"/>
        <v>62603831</v>
      </c>
      <c r="M204" s="35">
        <f t="shared" si="41"/>
        <v>50368686</v>
      </c>
      <c r="N204" s="38">
        <f t="shared" si="41"/>
        <v>58769667</v>
      </c>
      <c r="O204" s="38">
        <f t="shared" si="41"/>
        <v>171742184</v>
      </c>
      <c r="P204" s="37">
        <f t="shared" si="41"/>
        <v>36833110</v>
      </c>
      <c r="Q204" s="35">
        <f t="shared" si="41"/>
        <v>28696579</v>
      </c>
      <c r="R204" s="38">
        <f t="shared" si="41"/>
        <v>19637751</v>
      </c>
      <c r="S204" s="38">
        <f t="shared" si="41"/>
        <v>85167440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114058000</v>
      </c>
      <c r="E205" s="27">
        <v>1179516091</v>
      </c>
      <c r="F205" s="27">
        <v>17760045</v>
      </c>
      <c r="G205" s="28">
        <f t="shared" si="38"/>
        <v>0.015057060378839715</v>
      </c>
      <c r="H205" s="29">
        <v>0</v>
      </c>
      <c r="I205" s="27">
        <v>3355734</v>
      </c>
      <c r="J205" s="30">
        <v>30050</v>
      </c>
      <c r="K205" s="30">
        <v>3385784</v>
      </c>
      <c r="L205" s="29">
        <v>3460846</v>
      </c>
      <c r="M205" s="27">
        <v>0</v>
      </c>
      <c r="N205" s="30">
        <v>10913415</v>
      </c>
      <c r="O205" s="30">
        <v>14374261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70997600</v>
      </c>
      <c r="E206" s="27">
        <v>70997600</v>
      </c>
      <c r="F206" s="27">
        <v>30657771</v>
      </c>
      <c r="G206" s="28">
        <f t="shared" si="38"/>
        <v>0.43181418808523103</v>
      </c>
      <c r="H206" s="29">
        <v>231936</v>
      </c>
      <c r="I206" s="27">
        <v>9296601</v>
      </c>
      <c r="J206" s="30">
        <v>8571178</v>
      </c>
      <c r="K206" s="30">
        <v>18099715</v>
      </c>
      <c r="L206" s="29">
        <v>0</v>
      </c>
      <c r="M206" s="27">
        <v>0</v>
      </c>
      <c r="N206" s="30">
        <v>12558056</v>
      </c>
      <c r="O206" s="30">
        <v>12558056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18902000</v>
      </c>
      <c r="E207" s="27">
        <v>18902000</v>
      </c>
      <c r="F207" s="27">
        <v>561153</v>
      </c>
      <c r="G207" s="28">
        <f t="shared" si="38"/>
        <v>0.02968749338694318</v>
      </c>
      <c r="H207" s="29">
        <v>0</v>
      </c>
      <c r="I207" s="27">
        <v>561153</v>
      </c>
      <c r="J207" s="30">
        <v>0</v>
      </c>
      <c r="K207" s="30">
        <v>561153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59672757</v>
      </c>
      <c r="E208" s="27">
        <v>74120933</v>
      </c>
      <c r="F208" s="27">
        <v>30605126</v>
      </c>
      <c r="G208" s="28">
        <f t="shared" si="38"/>
        <v>0.41290799725901994</v>
      </c>
      <c r="H208" s="29">
        <v>1864421</v>
      </c>
      <c r="I208" s="27">
        <v>1307009</v>
      </c>
      <c r="J208" s="30">
        <v>5161750</v>
      </c>
      <c r="K208" s="30">
        <v>8333180</v>
      </c>
      <c r="L208" s="29">
        <v>4681732</v>
      </c>
      <c r="M208" s="27">
        <v>2609218</v>
      </c>
      <c r="N208" s="30">
        <v>2964464</v>
      </c>
      <c r="O208" s="30">
        <v>10255414</v>
      </c>
      <c r="P208" s="29">
        <v>582997</v>
      </c>
      <c r="Q208" s="27">
        <v>9157222</v>
      </c>
      <c r="R208" s="30">
        <v>2276313</v>
      </c>
      <c r="S208" s="30">
        <v>12016532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19346750</v>
      </c>
      <c r="E209" s="27">
        <v>19346750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378248544</v>
      </c>
      <c r="E210" s="27">
        <v>378248544</v>
      </c>
      <c r="F210" s="27">
        <v>184325581</v>
      </c>
      <c r="G210" s="28">
        <f t="shared" si="38"/>
        <v>0.48731339201136487</v>
      </c>
      <c r="H210" s="29">
        <v>14012358</v>
      </c>
      <c r="I210" s="27">
        <v>19945499</v>
      </c>
      <c r="J210" s="30">
        <v>15775892</v>
      </c>
      <c r="K210" s="30">
        <v>49733749</v>
      </c>
      <c r="L210" s="29">
        <v>20816188</v>
      </c>
      <c r="M210" s="27">
        <v>23884178</v>
      </c>
      <c r="N210" s="30">
        <v>21059166</v>
      </c>
      <c r="O210" s="30">
        <v>65759532</v>
      </c>
      <c r="P210" s="29">
        <v>11634763</v>
      </c>
      <c r="Q210" s="27">
        <v>37293608</v>
      </c>
      <c r="R210" s="30">
        <v>19903929</v>
      </c>
      <c r="S210" s="30">
        <v>68832300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6729000</v>
      </c>
      <c r="E211" s="27">
        <v>13037566</v>
      </c>
      <c r="F211" s="27">
        <v>3310301</v>
      </c>
      <c r="G211" s="28">
        <f t="shared" si="38"/>
        <v>0.2539048316227124</v>
      </c>
      <c r="H211" s="29">
        <v>12118</v>
      </c>
      <c r="I211" s="27">
        <v>0</v>
      </c>
      <c r="J211" s="30">
        <v>205355</v>
      </c>
      <c r="K211" s="30">
        <v>217473</v>
      </c>
      <c r="L211" s="29">
        <v>1709223</v>
      </c>
      <c r="M211" s="27">
        <v>694344</v>
      </c>
      <c r="N211" s="30">
        <v>0</v>
      </c>
      <c r="O211" s="30">
        <v>2403567</v>
      </c>
      <c r="P211" s="29">
        <v>0</v>
      </c>
      <c r="Q211" s="27">
        <v>689261</v>
      </c>
      <c r="R211" s="30">
        <v>0</v>
      </c>
      <c r="S211" s="30">
        <v>689261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392</v>
      </c>
      <c r="C212" s="33"/>
      <c r="D212" s="34">
        <f>SUM(D205:D211)</f>
        <v>667954651</v>
      </c>
      <c r="E212" s="35">
        <f>SUM(E205:E211)</f>
        <v>1754169484</v>
      </c>
      <c r="F212" s="35">
        <f>SUM(F205:F211)</f>
        <v>267219977</v>
      </c>
      <c r="G212" s="36">
        <f t="shared" si="38"/>
        <v>0.1523341840325846</v>
      </c>
      <c r="H212" s="37">
        <f aca="true" t="shared" si="42" ref="H212:W212">SUM(H205:H211)</f>
        <v>16120833</v>
      </c>
      <c r="I212" s="35">
        <f t="shared" si="42"/>
        <v>34465996</v>
      </c>
      <c r="J212" s="38">
        <f t="shared" si="42"/>
        <v>29744225</v>
      </c>
      <c r="K212" s="38">
        <f t="shared" si="42"/>
        <v>80331054</v>
      </c>
      <c r="L212" s="37">
        <f t="shared" si="42"/>
        <v>30667989</v>
      </c>
      <c r="M212" s="35">
        <f t="shared" si="42"/>
        <v>27187740</v>
      </c>
      <c r="N212" s="38">
        <f t="shared" si="42"/>
        <v>47495101</v>
      </c>
      <c r="O212" s="38">
        <f t="shared" si="42"/>
        <v>105350830</v>
      </c>
      <c r="P212" s="37">
        <f t="shared" si="42"/>
        <v>12217760</v>
      </c>
      <c r="Q212" s="35">
        <f t="shared" si="42"/>
        <v>47140091</v>
      </c>
      <c r="R212" s="38">
        <f t="shared" si="42"/>
        <v>22180242</v>
      </c>
      <c r="S212" s="38">
        <f t="shared" si="42"/>
        <v>81538093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71685000</v>
      </c>
      <c r="E213" s="27">
        <v>71685000</v>
      </c>
      <c r="F213" s="27">
        <v>11492710</v>
      </c>
      <c r="G213" s="28">
        <f t="shared" si="38"/>
        <v>0.16032238264629978</v>
      </c>
      <c r="H213" s="29">
        <v>0</v>
      </c>
      <c r="I213" s="27">
        <v>0</v>
      </c>
      <c r="J213" s="30">
        <v>0</v>
      </c>
      <c r="K213" s="30">
        <v>0</v>
      </c>
      <c r="L213" s="29">
        <v>44355</v>
      </c>
      <c r="M213" s="27">
        <v>22450</v>
      </c>
      <c r="N213" s="30">
        <v>3962716</v>
      </c>
      <c r="O213" s="30">
        <v>4029521</v>
      </c>
      <c r="P213" s="29">
        <v>3651690</v>
      </c>
      <c r="Q213" s="27">
        <v>2430252</v>
      </c>
      <c r="R213" s="30">
        <v>1381247</v>
      </c>
      <c r="S213" s="30">
        <v>7463189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59996000</v>
      </c>
      <c r="E214" s="27">
        <v>71842000</v>
      </c>
      <c r="F214" s="27">
        <v>11312251</v>
      </c>
      <c r="G214" s="28">
        <f t="shared" si="38"/>
        <v>0.15746013474012416</v>
      </c>
      <c r="H214" s="29">
        <v>0</v>
      </c>
      <c r="I214" s="27">
        <v>8588</v>
      </c>
      <c r="J214" s="30">
        <v>204289</v>
      </c>
      <c r="K214" s="30">
        <v>212877</v>
      </c>
      <c r="L214" s="29">
        <v>334825</v>
      </c>
      <c r="M214" s="27">
        <v>4785142</v>
      </c>
      <c r="N214" s="30">
        <v>0</v>
      </c>
      <c r="O214" s="30">
        <v>5119967</v>
      </c>
      <c r="P214" s="29">
        <v>0</v>
      </c>
      <c r="Q214" s="27">
        <v>5979407</v>
      </c>
      <c r="R214" s="30">
        <v>0</v>
      </c>
      <c r="S214" s="30">
        <v>5979407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147719902</v>
      </c>
      <c r="E215" s="27">
        <v>151152727</v>
      </c>
      <c r="F215" s="27">
        <v>46588555</v>
      </c>
      <c r="G215" s="28">
        <f t="shared" si="38"/>
        <v>0.3082217299327984</v>
      </c>
      <c r="H215" s="29">
        <v>1751717</v>
      </c>
      <c r="I215" s="27">
        <v>9398921</v>
      </c>
      <c r="J215" s="30">
        <v>4490509</v>
      </c>
      <c r="K215" s="30">
        <v>15641147</v>
      </c>
      <c r="L215" s="29">
        <v>0</v>
      </c>
      <c r="M215" s="27">
        <v>3407950</v>
      </c>
      <c r="N215" s="30">
        <v>5204673</v>
      </c>
      <c r="O215" s="30">
        <v>8612623</v>
      </c>
      <c r="P215" s="29">
        <v>5315677</v>
      </c>
      <c r="Q215" s="27">
        <v>7166519</v>
      </c>
      <c r="R215" s="30">
        <v>9852589</v>
      </c>
      <c r="S215" s="30">
        <v>22334785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23866952</v>
      </c>
      <c r="E216" s="27">
        <v>31536113</v>
      </c>
      <c r="F216" s="27">
        <v>12374127</v>
      </c>
      <c r="G216" s="28">
        <f t="shared" si="38"/>
        <v>0.3923795871736</v>
      </c>
      <c r="H216" s="29">
        <v>470150</v>
      </c>
      <c r="I216" s="27">
        <v>876180</v>
      </c>
      <c r="J216" s="30">
        <v>627002</v>
      </c>
      <c r="K216" s="30">
        <v>1973332</v>
      </c>
      <c r="L216" s="29">
        <v>648943</v>
      </c>
      <c r="M216" s="27">
        <v>85284</v>
      </c>
      <c r="N216" s="30">
        <v>524799</v>
      </c>
      <c r="O216" s="30">
        <v>1259026</v>
      </c>
      <c r="P216" s="29">
        <v>4498210</v>
      </c>
      <c r="Q216" s="27">
        <v>2083728</v>
      </c>
      <c r="R216" s="30">
        <v>2559831</v>
      </c>
      <c r="S216" s="30">
        <v>9141769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849317000</v>
      </c>
      <c r="E218" s="27">
        <v>849317000</v>
      </c>
      <c r="F218" s="27">
        <v>414592717</v>
      </c>
      <c r="G218" s="28">
        <f t="shared" si="38"/>
        <v>0.48814837922707305</v>
      </c>
      <c r="H218" s="29">
        <v>13387960</v>
      </c>
      <c r="I218" s="27">
        <v>41662539</v>
      </c>
      <c r="J218" s="30">
        <v>16039435</v>
      </c>
      <c r="K218" s="30">
        <v>71089934</v>
      </c>
      <c r="L218" s="29">
        <v>93159074</v>
      </c>
      <c r="M218" s="27">
        <v>43427130</v>
      </c>
      <c r="N218" s="30">
        <v>62823579</v>
      </c>
      <c r="O218" s="30">
        <v>199409783</v>
      </c>
      <c r="P218" s="29">
        <v>62823579</v>
      </c>
      <c r="Q218" s="27">
        <v>32748076</v>
      </c>
      <c r="R218" s="30">
        <v>48521345</v>
      </c>
      <c r="S218" s="30">
        <v>144093000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405</v>
      </c>
      <c r="C219" s="55"/>
      <c r="D219" s="56">
        <f>SUM(D213:D218)</f>
        <v>1152584854</v>
      </c>
      <c r="E219" s="57">
        <f>SUM(E213:E218)</f>
        <v>1175532840</v>
      </c>
      <c r="F219" s="57">
        <f>SUM(F213:F218)</f>
        <v>496360360</v>
      </c>
      <c r="G219" s="58">
        <f t="shared" si="38"/>
        <v>0.42224286988018134</v>
      </c>
      <c r="H219" s="59">
        <f aca="true" t="shared" si="43" ref="H219:W219">SUM(H213:H218)</f>
        <v>15609827</v>
      </c>
      <c r="I219" s="57">
        <f t="shared" si="43"/>
        <v>51946228</v>
      </c>
      <c r="J219" s="60">
        <f t="shared" si="43"/>
        <v>21361235</v>
      </c>
      <c r="K219" s="60">
        <f t="shared" si="43"/>
        <v>88917290</v>
      </c>
      <c r="L219" s="59">
        <f t="shared" si="43"/>
        <v>94187197</v>
      </c>
      <c r="M219" s="57">
        <f t="shared" si="43"/>
        <v>51727956</v>
      </c>
      <c r="N219" s="60">
        <f t="shared" si="43"/>
        <v>72515767</v>
      </c>
      <c r="O219" s="60">
        <f t="shared" si="43"/>
        <v>218430920</v>
      </c>
      <c r="P219" s="59">
        <f t="shared" si="43"/>
        <v>76289156</v>
      </c>
      <c r="Q219" s="57">
        <f t="shared" si="43"/>
        <v>50407982</v>
      </c>
      <c r="R219" s="60">
        <f t="shared" si="43"/>
        <v>62315012</v>
      </c>
      <c r="S219" s="60">
        <f t="shared" si="43"/>
        <v>189012150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4891791867</v>
      </c>
      <c r="E220" s="43">
        <f>SUM(E185:E190,E192:E196,E198:E203,E205:E211,E213:E218)</f>
        <v>6187521556</v>
      </c>
      <c r="F220" s="43">
        <f>SUM(F185:F190,F192:F196,F198:F203,F205:F211,F213:F218)</f>
        <v>1919800685</v>
      </c>
      <c r="G220" s="44">
        <f t="shared" si="38"/>
        <v>0.3102697368606953</v>
      </c>
      <c r="H220" s="45">
        <f aca="true" t="shared" si="44" ref="H220:W220">SUM(H185:H190,H192:H196,H198:H203,H205:H211,H213:H218)</f>
        <v>81603975</v>
      </c>
      <c r="I220" s="43">
        <f t="shared" si="44"/>
        <v>228116471</v>
      </c>
      <c r="J220" s="46">
        <f t="shared" si="44"/>
        <v>163930664</v>
      </c>
      <c r="K220" s="46">
        <f t="shared" si="44"/>
        <v>473651110</v>
      </c>
      <c r="L220" s="45">
        <f t="shared" si="44"/>
        <v>317050418</v>
      </c>
      <c r="M220" s="43">
        <f t="shared" si="44"/>
        <v>252087058</v>
      </c>
      <c r="N220" s="46">
        <f t="shared" si="44"/>
        <v>303307602</v>
      </c>
      <c r="O220" s="46">
        <f t="shared" si="44"/>
        <v>872445078</v>
      </c>
      <c r="P220" s="45">
        <f t="shared" si="44"/>
        <v>175614691</v>
      </c>
      <c r="Q220" s="43">
        <f t="shared" si="44"/>
        <v>190672704</v>
      </c>
      <c r="R220" s="46">
        <f t="shared" si="44"/>
        <v>207417102</v>
      </c>
      <c r="S220" s="46">
        <f t="shared" si="44"/>
        <v>573704497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101978000</v>
      </c>
      <c r="E223" s="27">
        <v>102901000</v>
      </c>
      <c r="F223" s="27">
        <v>65343796</v>
      </c>
      <c r="G223" s="28">
        <f aca="true" t="shared" si="45" ref="G223:G247">IF($E223=0,0,$F223/$E223)</f>
        <v>0.6350161417284574</v>
      </c>
      <c r="H223" s="29">
        <v>5604073</v>
      </c>
      <c r="I223" s="27">
        <v>6639519</v>
      </c>
      <c r="J223" s="30">
        <v>1903408</v>
      </c>
      <c r="K223" s="30">
        <v>14147000</v>
      </c>
      <c r="L223" s="29">
        <v>3291356</v>
      </c>
      <c r="M223" s="27">
        <v>11973350</v>
      </c>
      <c r="N223" s="30">
        <v>11143963</v>
      </c>
      <c r="O223" s="30">
        <v>26408669</v>
      </c>
      <c r="P223" s="29">
        <v>0</v>
      </c>
      <c r="Q223" s="27">
        <v>10442510</v>
      </c>
      <c r="R223" s="30">
        <v>14345617</v>
      </c>
      <c r="S223" s="30">
        <v>24788127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101268950</v>
      </c>
      <c r="E224" s="27">
        <v>825652</v>
      </c>
      <c r="F224" s="27">
        <v>31119009</v>
      </c>
      <c r="G224" s="28">
        <f t="shared" si="45"/>
        <v>37.690224210684406</v>
      </c>
      <c r="H224" s="29">
        <v>971053</v>
      </c>
      <c r="I224" s="27">
        <v>3642563</v>
      </c>
      <c r="J224" s="30">
        <v>6443638</v>
      </c>
      <c r="K224" s="30">
        <v>11057254</v>
      </c>
      <c r="L224" s="29">
        <v>3488900</v>
      </c>
      <c r="M224" s="27">
        <v>5548881</v>
      </c>
      <c r="N224" s="30">
        <v>1795145</v>
      </c>
      <c r="O224" s="30">
        <v>10832926</v>
      </c>
      <c r="P224" s="29">
        <v>1776900</v>
      </c>
      <c r="Q224" s="27">
        <v>37379</v>
      </c>
      <c r="R224" s="30">
        <v>7414550</v>
      </c>
      <c r="S224" s="30">
        <v>9228829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102668000</v>
      </c>
      <c r="E225" s="27">
        <v>131654923</v>
      </c>
      <c r="F225" s="27">
        <v>44695352</v>
      </c>
      <c r="G225" s="28">
        <f t="shared" si="45"/>
        <v>0.33948864942938745</v>
      </c>
      <c r="H225" s="29">
        <v>0</v>
      </c>
      <c r="I225" s="27">
        <v>2392218</v>
      </c>
      <c r="J225" s="30">
        <v>4729369</v>
      </c>
      <c r="K225" s="30">
        <v>7121587</v>
      </c>
      <c r="L225" s="29">
        <v>8721046</v>
      </c>
      <c r="M225" s="27">
        <v>6838059</v>
      </c>
      <c r="N225" s="30">
        <v>5789479</v>
      </c>
      <c r="O225" s="30">
        <v>21348584</v>
      </c>
      <c r="P225" s="29">
        <v>3020141</v>
      </c>
      <c r="Q225" s="27">
        <v>9082012</v>
      </c>
      <c r="R225" s="30">
        <v>4123028</v>
      </c>
      <c r="S225" s="30">
        <v>16225181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29330944</v>
      </c>
      <c r="E226" s="27">
        <v>39000673</v>
      </c>
      <c r="F226" s="27">
        <v>19873514</v>
      </c>
      <c r="G226" s="28">
        <f t="shared" si="45"/>
        <v>0.5095684887283868</v>
      </c>
      <c r="H226" s="29">
        <v>80164</v>
      </c>
      <c r="I226" s="27">
        <v>450521</v>
      </c>
      <c r="J226" s="30">
        <v>1641718</v>
      </c>
      <c r="K226" s="30">
        <v>2172403</v>
      </c>
      <c r="L226" s="29">
        <v>1519344</v>
      </c>
      <c r="M226" s="27">
        <v>2609524</v>
      </c>
      <c r="N226" s="30">
        <v>3041035</v>
      </c>
      <c r="O226" s="30">
        <v>7169903</v>
      </c>
      <c r="P226" s="29">
        <v>3577029</v>
      </c>
      <c r="Q226" s="27">
        <v>5280740</v>
      </c>
      <c r="R226" s="30">
        <v>1673439</v>
      </c>
      <c r="S226" s="30">
        <v>10531208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43308000</v>
      </c>
      <c r="E227" s="27">
        <v>77920052</v>
      </c>
      <c r="F227" s="27">
        <v>38069437</v>
      </c>
      <c r="G227" s="28">
        <f t="shared" si="45"/>
        <v>0.4885704773400305</v>
      </c>
      <c r="H227" s="29">
        <v>2965272</v>
      </c>
      <c r="I227" s="27">
        <v>3483307</v>
      </c>
      <c r="J227" s="30">
        <v>3737398</v>
      </c>
      <c r="K227" s="30">
        <v>10185977</v>
      </c>
      <c r="L227" s="29">
        <v>3723813</v>
      </c>
      <c r="M227" s="27">
        <v>4364770</v>
      </c>
      <c r="N227" s="30">
        <v>5599170</v>
      </c>
      <c r="O227" s="30">
        <v>13687753</v>
      </c>
      <c r="P227" s="29">
        <v>2889413</v>
      </c>
      <c r="Q227" s="27">
        <v>5862044</v>
      </c>
      <c r="R227" s="30">
        <v>5444250</v>
      </c>
      <c r="S227" s="30">
        <v>14195707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58332000</v>
      </c>
      <c r="E228" s="27">
        <v>58332000</v>
      </c>
      <c r="F228" s="27">
        <v>9414498</v>
      </c>
      <c r="G228" s="28">
        <f t="shared" si="45"/>
        <v>0.1613950833161901</v>
      </c>
      <c r="H228" s="29">
        <v>1160533</v>
      </c>
      <c r="I228" s="27">
        <v>154077</v>
      </c>
      <c r="J228" s="30">
        <v>539960</v>
      </c>
      <c r="K228" s="30">
        <v>1854570</v>
      </c>
      <c r="L228" s="29">
        <v>562996</v>
      </c>
      <c r="M228" s="27">
        <v>1338990</v>
      </c>
      <c r="N228" s="30">
        <v>3409518</v>
      </c>
      <c r="O228" s="30">
        <v>5311504</v>
      </c>
      <c r="P228" s="29">
        <v>0</v>
      </c>
      <c r="Q228" s="27">
        <v>1319468</v>
      </c>
      <c r="R228" s="30">
        <v>928956</v>
      </c>
      <c r="S228" s="30">
        <v>2248424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254288095</v>
      </c>
      <c r="E229" s="27">
        <v>254288095</v>
      </c>
      <c r="F229" s="27">
        <v>122064592</v>
      </c>
      <c r="G229" s="28">
        <f t="shared" si="45"/>
        <v>0.48002480021724964</v>
      </c>
      <c r="H229" s="29">
        <v>16175689</v>
      </c>
      <c r="I229" s="27">
        <v>7509555</v>
      </c>
      <c r="J229" s="30">
        <v>16020600</v>
      </c>
      <c r="K229" s="30">
        <v>39705844</v>
      </c>
      <c r="L229" s="29">
        <v>7690005</v>
      </c>
      <c r="M229" s="27">
        <v>49622873</v>
      </c>
      <c r="N229" s="30">
        <v>12001951</v>
      </c>
      <c r="O229" s="30">
        <v>69314829</v>
      </c>
      <c r="P229" s="29">
        <v>1455193</v>
      </c>
      <c r="Q229" s="27">
        <v>2803230</v>
      </c>
      <c r="R229" s="30">
        <v>8785496</v>
      </c>
      <c r="S229" s="30">
        <v>13043919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40500300</v>
      </c>
      <c r="E230" s="27">
        <v>24400300</v>
      </c>
      <c r="F230" s="27">
        <v>17342807</v>
      </c>
      <c r="G230" s="28">
        <f t="shared" si="45"/>
        <v>0.710762039810986</v>
      </c>
      <c r="H230" s="29">
        <v>0</v>
      </c>
      <c r="I230" s="27">
        <v>1209776</v>
      </c>
      <c r="J230" s="30">
        <v>1116237</v>
      </c>
      <c r="K230" s="30">
        <v>2326013</v>
      </c>
      <c r="L230" s="29">
        <v>2156310</v>
      </c>
      <c r="M230" s="27">
        <v>11237756</v>
      </c>
      <c r="N230" s="30">
        <v>304051</v>
      </c>
      <c r="O230" s="30">
        <v>13698117</v>
      </c>
      <c r="P230" s="29">
        <v>0</v>
      </c>
      <c r="Q230" s="27">
        <v>1318677</v>
      </c>
      <c r="R230" s="30">
        <v>0</v>
      </c>
      <c r="S230" s="30">
        <v>1318677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424</v>
      </c>
      <c r="C231" s="33"/>
      <c r="D231" s="34">
        <f>SUM(D223:D230)</f>
        <v>731674289</v>
      </c>
      <c r="E231" s="35">
        <f>SUM(E223:E230)</f>
        <v>689322695</v>
      </c>
      <c r="F231" s="35">
        <f>SUM(F223:F230)</f>
        <v>347923005</v>
      </c>
      <c r="G231" s="36">
        <f t="shared" si="45"/>
        <v>0.5047316844834189</v>
      </c>
      <c r="H231" s="37">
        <f aca="true" t="shared" si="46" ref="H231:W231">SUM(H223:H230)</f>
        <v>26956784</v>
      </c>
      <c r="I231" s="35">
        <f t="shared" si="46"/>
        <v>25481536</v>
      </c>
      <c r="J231" s="38">
        <f t="shared" si="46"/>
        <v>36132328</v>
      </c>
      <c r="K231" s="38">
        <f t="shared" si="46"/>
        <v>88570648</v>
      </c>
      <c r="L231" s="37">
        <f t="shared" si="46"/>
        <v>31153770</v>
      </c>
      <c r="M231" s="35">
        <f t="shared" si="46"/>
        <v>93534203</v>
      </c>
      <c r="N231" s="38">
        <f t="shared" si="46"/>
        <v>43084312</v>
      </c>
      <c r="O231" s="38">
        <f t="shared" si="46"/>
        <v>167772285</v>
      </c>
      <c r="P231" s="37">
        <f t="shared" si="46"/>
        <v>12718676</v>
      </c>
      <c r="Q231" s="35">
        <f t="shared" si="46"/>
        <v>36146060</v>
      </c>
      <c r="R231" s="38">
        <f t="shared" si="46"/>
        <v>42715336</v>
      </c>
      <c r="S231" s="38">
        <f t="shared" si="46"/>
        <v>91580072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102658000</v>
      </c>
      <c r="E232" s="27">
        <v>102658000</v>
      </c>
      <c r="F232" s="27">
        <v>29639929</v>
      </c>
      <c r="G232" s="28">
        <f t="shared" si="45"/>
        <v>0.28872498003078184</v>
      </c>
      <c r="H232" s="29">
        <v>132970</v>
      </c>
      <c r="I232" s="27">
        <v>234976</v>
      </c>
      <c r="J232" s="30">
        <v>254974</v>
      </c>
      <c r="K232" s="30">
        <v>622920</v>
      </c>
      <c r="L232" s="29">
        <v>758876</v>
      </c>
      <c r="M232" s="27">
        <v>1174476</v>
      </c>
      <c r="N232" s="30">
        <v>1392734</v>
      </c>
      <c r="O232" s="30">
        <v>3326086</v>
      </c>
      <c r="P232" s="29">
        <v>1954391</v>
      </c>
      <c r="Q232" s="27">
        <v>11645981</v>
      </c>
      <c r="R232" s="30">
        <v>12090551</v>
      </c>
      <c r="S232" s="30">
        <v>25690923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164632610</v>
      </c>
      <c r="E233" s="27">
        <v>234312978</v>
      </c>
      <c r="F233" s="27">
        <v>12776533</v>
      </c>
      <c r="G233" s="28">
        <f t="shared" si="45"/>
        <v>0.05452763696255868</v>
      </c>
      <c r="H233" s="29">
        <v>0</v>
      </c>
      <c r="I233" s="27">
        <v>346889</v>
      </c>
      <c r="J233" s="30">
        <v>228070</v>
      </c>
      <c r="K233" s="30">
        <v>574959</v>
      </c>
      <c r="L233" s="29">
        <v>1645462</v>
      </c>
      <c r="M233" s="27">
        <v>2879985</v>
      </c>
      <c r="N233" s="30">
        <v>2715909</v>
      </c>
      <c r="O233" s="30">
        <v>7241356</v>
      </c>
      <c r="P233" s="29">
        <v>374606</v>
      </c>
      <c r="Q233" s="27">
        <v>2260490</v>
      </c>
      <c r="R233" s="30">
        <v>2325122</v>
      </c>
      <c r="S233" s="30">
        <v>4960218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269475860</v>
      </c>
      <c r="E234" s="27">
        <v>348087182</v>
      </c>
      <c r="F234" s="27">
        <v>175267383</v>
      </c>
      <c r="G234" s="28">
        <f t="shared" si="45"/>
        <v>0.5035157628987327</v>
      </c>
      <c r="H234" s="29">
        <v>2465274</v>
      </c>
      <c r="I234" s="27">
        <v>3250966</v>
      </c>
      <c r="J234" s="30">
        <v>10417799</v>
      </c>
      <c r="K234" s="30">
        <v>16134039</v>
      </c>
      <c r="L234" s="29">
        <v>19971897</v>
      </c>
      <c r="M234" s="27">
        <v>17104419</v>
      </c>
      <c r="N234" s="30">
        <v>13440916</v>
      </c>
      <c r="O234" s="30">
        <v>50517232</v>
      </c>
      <c r="P234" s="29">
        <v>9542137</v>
      </c>
      <c r="Q234" s="27">
        <v>79778374</v>
      </c>
      <c r="R234" s="30">
        <v>19295601</v>
      </c>
      <c r="S234" s="30">
        <v>108616112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17229383</v>
      </c>
      <c r="E235" s="27">
        <v>32625386</v>
      </c>
      <c r="F235" s="27">
        <v>9121058</v>
      </c>
      <c r="G235" s="28">
        <f t="shared" si="45"/>
        <v>0.27956935130208116</v>
      </c>
      <c r="H235" s="29">
        <v>66924</v>
      </c>
      <c r="I235" s="27">
        <v>96929</v>
      </c>
      <c r="J235" s="30">
        <v>100602</v>
      </c>
      <c r="K235" s="30">
        <v>264455</v>
      </c>
      <c r="L235" s="29">
        <v>377158</v>
      </c>
      <c r="M235" s="27">
        <v>76438</v>
      </c>
      <c r="N235" s="30">
        <v>803080</v>
      </c>
      <c r="O235" s="30">
        <v>1256676</v>
      </c>
      <c r="P235" s="29">
        <v>1013200</v>
      </c>
      <c r="Q235" s="27">
        <v>3944664</v>
      </c>
      <c r="R235" s="30">
        <v>2642063</v>
      </c>
      <c r="S235" s="30">
        <v>7599927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116207000</v>
      </c>
      <c r="E236" s="27">
        <v>118145797</v>
      </c>
      <c r="F236" s="27">
        <v>45313169</v>
      </c>
      <c r="G236" s="28">
        <f t="shared" si="45"/>
        <v>0.38353602202201065</v>
      </c>
      <c r="H236" s="29">
        <v>19547586</v>
      </c>
      <c r="I236" s="27">
        <v>2716007</v>
      </c>
      <c r="J236" s="30">
        <v>685648</v>
      </c>
      <c r="K236" s="30">
        <v>22949241</v>
      </c>
      <c r="L236" s="29">
        <v>1670236</v>
      </c>
      <c r="M236" s="27">
        <v>1659948</v>
      </c>
      <c r="N236" s="30">
        <v>8253338</v>
      </c>
      <c r="O236" s="30">
        <v>11583522</v>
      </c>
      <c r="P236" s="29">
        <v>1451623</v>
      </c>
      <c r="Q236" s="27">
        <v>5821478</v>
      </c>
      <c r="R236" s="30">
        <v>3507305</v>
      </c>
      <c r="S236" s="30">
        <v>10780406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129880549</v>
      </c>
      <c r="E237" s="27">
        <v>190984557</v>
      </c>
      <c r="F237" s="27">
        <v>61165871</v>
      </c>
      <c r="G237" s="28">
        <f t="shared" si="45"/>
        <v>0.3202660569042763</v>
      </c>
      <c r="H237" s="29">
        <v>0</v>
      </c>
      <c r="I237" s="27">
        <v>1045822</v>
      </c>
      <c r="J237" s="30">
        <v>690954</v>
      </c>
      <c r="K237" s="30">
        <v>1736776</v>
      </c>
      <c r="L237" s="29">
        <v>0</v>
      </c>
      <c r="M237" s="27">
        <v>8603517</v>
      </c>
      <c r="N237" s="30">
        <v>32085911</v>
      </c>
      <c r="O237" s="30">
        <v>40689428</v>
      </c>
      <c r="P237" s="29">
        <v>1286542</v>
      </c>
      <c r="Q237" s="27">
        <v>9123604</v>
      </c>
      <c r="R237" s="30">
        <v>8329521</v>
      </c>
      <c r="S237" s="30">
        <v>18739667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56338215</v>
      </c>
      <c r="E238" s="27">
        <v>43233718</v>
      </c>
      <c r="F238" s="27">
        <v>3505734</v>
      </c>
      <c r="G238" s="28">
        <f t="shared" si="45"/>
        <v>0.08108796009633037</v>
      </c>
      <c r="H238" s="29">
        <v>47754</v>
      </c>
      <c r="I238" s="27">
        <v>48123</v>
      </c>
      <c r="J238" s="30">
        <v>4190</v>
      </c>
      <c r="K238" s="30">
        <v>100067</v>
      </c>
      <c r="L238" s="29">
        <v>14791</v>
      </c>
      <c r="M238" s="27">
        <v>2298413</v>
      </c>
      <c r="N238" s="30">
        <v>91911</v>
      </c>
      <c r="O238" s="30">
        <v>2405115</v>
      </c>
      <c r="P238" s="29">
        <v>0</v>
      </c>
      <c r="Q238" s="27">
        <v>1800</v>
      </c>
      <c r="R238" s="30">
        <v>998752</v>
      </c>
      <c r="S238" s="30">
        <v>1000552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439</v>
      </c>
      <c r="C239" s="33"/>
      <c r="D239" s="34">
        <f>SUM(D232:D238)</f>
        <v>856421617</v>
      </c>
      <c r="E239" s="35">
        <f>SUM(E232:E238)</f>
        <v>1070047618</v>
      </c>
      <c r="F239" s="35">
        <f>SUM(F232:F238)</f>
        <v>336789677</v>
      </c>
      <c r="G239" s="36">
        <f t="shared" si="45"/>
        <v>0.31474270054400516</v>
      </c>
      <c r="H239" s="37">
        <f aca="true" t="shared" si="47" ref="H239:W239">SUM(H232:H238)</f>
        <v>22260508</v>
      </c>
      <c r="I239" s="35">
        <f t="shared" si="47"/>
        <v>7739712</v>
      </c>
      <c r="J239" s="38">
        <f t="shared" si="47"/>
        <v>12382237</v>
      </c>
      <c r="K239" s="38">
        <f t="shared" si="47"/>
        <v>42382457</v>
      </c>
      <c r="L239" s="37">
        <f t="shared" si="47"/>
        <v>24438420</v>
      </c>
      <c r="M239" s="35">
        <f t="shared" si="47"/>
        <v>33797196</v>
      </c>
      <c r="N239" s="38">
        <f t="shared" si="47"/>
        <v>58783799</v>
      </c>
      <c r="O239" s="38">
        <f t="shared" si="47"/>
        <v>117019415</v>
      </c>
      <c r="P239" s="37">
        <f t="shared" si="47"/>
        <v>15622499</v>
      </c>
      <c r="Q239" s="35">
        <f t="shared" si="47"/>
        <v>112576391</v>
      </c>
      <c r="R239" s="38">
        <f t="shared" si="47"/>
        <v>49188915</v>
      </c>
      <c r="S239" s="38">
        <f t="shared" si="47"/>
        <v>177387805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57437550</v>
      </c>
      <c r="E240" s="27">
        <v>56337550</v>
      </c>
      <c r="F240" s="27">
        <v>10207205</v>
      </c>
      <c r="G240" s="28">
        <f t="shared" si="45"/>
        <v>0.18117942651038252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146699</v>
      </c>
      <c r="N240" s="30">
        <v>4972666</v>
      </c>
      <c r="O240" s="30">
        <v>5119365</v>
      </c>
      <c r="P240" s="29">
        <v>2543920</v>
      </c>
      <c r="Q240" s="27">
        <v>2543920</v>
      </c>
      <c r="R240" s="30">
        <v>0</v>
      </c>
      <c r="S240" s="30">
        <v>5087840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575919271</v>
      </c>
      <c r="E241" s="27">
        <v>605452302</v>
      </c>
      <c r="F241" s="27">
        <v>159882745</v>
      </c>
      <c r="G241" s="28">
        <f t="shared" si="45"/>
        <v>0.26407157834210365</v>
      </c>
      <c r="H241" s="29">
        <v>673341</v>
      </c>
      <c r="I241" s="27">
        <v>5886890</v>
      </c>
      <c r="J241" s="30">
        <v>21521129</v>
      </c>
      <c r="K241" s="30">
        <v>28081360</v>
      </c>
      <c r="L241" s="29">
        <v>36566451</v>
      </c>
      <c r="M241" s="27">
        <v>30739196</v>
      </c>
      <c r="N241" s="30">
        <v>17293736</v>
      </c>
      <c r="O241" s="30">
        <v>84599383</v>
      </c>
      <c r="P241" s="29">
        <v>8679256</v>
      </c>
      <c r="Q241" s="27">
        <v>14524628</v>
      </c>
      <c r="R241" s="30">
        <v>23998118</v>
      </c>
      <c r="S241" s="30">
        <v>47202002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70537140</v>
      </c>
      <c r="E242" s="27">
        <v>68569045</v>
      </c>
      <c r="F242" s="27">
        <v>41052666</v>
      </c>
      <c r="G242" s="28">
        <f t="shared" si="45"/>
        <v>0.5987055237534663</v>
      </c>
      <c r="H242" s="29">
        <v>1200775</v>
      </c>
      <c r="I242" s="27">
        <v>5892932</v>
      </c>
      <c r="J242" s="30">
        <v>186359</v>
      </c>
      <c r="K242" s="30">
        <v>7280066</v>
      </c>
      <c r="L242" s="29">
        <v>4027521</v>
      </c>
      <c r="M242" s="27">
        <v>3551382</v>
      </c>
      <c r="N242" s="30">
        <v>8141680</v>
      </c>
      <c r="O242" s="30">
        <v>15720583</v>
      </c>
      <c r="P242" s="29">
        <v>1778784</v>
      </c>
      <c r="Q242" s="27">
        <v>7292766</v>
      </c>
      <c r="R242" s="30">
        <v>8980467</v>
      </c>
      <c r="S242" s="30">
        <v>18052017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229757317</v>
      </c>
      <c r="E243" s="27">
        <v>229757317</v>
      </c>
      <c r="F243" s="27">
        <v>83878383</v>
      </c>
      <c r="G243" s="28">
        <f t="shared" si="45"/>
        <v>0.36507382700678037</v>
      </c>
      <c r="H243" s="29">
        <v>4766159</v>
      </c>
      <c r="I243" s="27">
        <v>5045995</v>
      </c>
      <c r="J243" s="30">
        <v>6581526</v>
      </c>
      <c r="K243" s="30">
        <v>16393680</v>
      </c>
      <c r="L243" s="29">
        <v>5609616</v>
      </c>
      <c r="M243" s="27">
        <v>22625093</v>
      </c>
      <c r="N243" s="30">
        <v>3248057</v>
      </c>
      <c r="O243" s="30">
        <v>31482766</v>
      </c>
      <c r="P243" s="29">
        <v>578658</v>
      </c>
      <c r="Q243" s="27">
        <v>17607314</v>
      </c>
      <c r="R243" s="30">
        <v>17815965</v>
      </c>
      <c r="S243" s="30">
        <v>36001937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397913000</v>
      </c>
      <c r="E244" s="27">
        <v>483019000</v>
      </c>
      <c r="F244" s="27">
        <v>208654576</v>
      </c>
      <c r="G244" s="28">
        <f t="shared" si="45"/>
        <v>0.4319800587554527</v>
      </c>
      <c r="H244" s="29">
        <v>0</v>
      </c>
      <c r="I244" s="27">
        <v>24494456</v>
      </c>
      <c r="J244" s="30">
        <v>24535296</v>
      </c>
      <c r="K244" s="30">
        <v>49029752</v>
      </c>
      <c r="L244" s="29">
        <v>29188236</v>
      </c>
      <c r="M244" s="27">
        <v>37854271</v>
      </c>
      <c r="N244" s="30">
        <v>7267397</v>
      </c>
      <c r="O244" s="30">
        <v>74309904</v>
      </c>
      <c r="P244" s="29">
        <v>6796545</v>
      </c>
      <c r="Q244" s="27">
        <v>64721025</v>
      </c>
      <c r="R244" s="30">
        <v>13797350</v>
      </c>
      <c r="S244" s="30">
        <v>85314920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61710000</v>
      </c>
      <c r="E245" s="27">
        <v>61710000</v>
      </c>
      <c r="F245" s="27">
        <v>17958171</v>
      </c>
      <c r="G245" s="28">
        <f t="shared" si="45"/>
        <v>0.2910090909090909</v>
      </c>
      <c r="H245" s="29">
        <v>17435</v>
      </c>
      <c r="I245" s="27">
        <v>0</v>
      </c>
      <c r="J245" s="30">
        <v>4893613</v>
      </c>
      <c r="K245" s="30">
        <v>4911048</v>
      </c>
      <c r="L245" s="29">
        <v>1080381</v>
      </c>
      <c r="M245" s="27">
        <v>5562478</v>
      </c>
      <c r="N245" s="30">
        <v>3489240</v>
      </c>
      <c r="O245" s="30">
        <v>10132099</v>
      </c>
      <c r="P245" s="29">
        <v>856249</v>
      </c>
      <c r="Q245" s="27">
        <v>1782117</v>
      </c>
      <c r="R245" s="30">
        <v>276658</v>
      </c>
      <c r="S245" s="30">
        <v>2915024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452</v>
      </c>
      <c r="C246" s="55"/>
      <c r="D246" s="56">
        <f>SUM(D240:D245)</f>
        <v>1393274278</v>
      </c>
      <c r="E246" s="57">
        <f>SUM(E240:E245)</f>
        <v>1504845214</v>
      </c>
      <c r="F246" s="57">
        <f>SUM(F240:F245)</f>
        <v>521633746</v>
      </c>
      <c r="G246" s="58">
        <f t="shared" si="45"/>
        <v>0.3466361464601767</v>
      </c>
      <c r="H246" s="59">
        <f aca="true" t="shared" si="48" ref="H246:W246">SUM(H240:H245)</f>
        <v>6657710</v>
      </c>
      <c r="I246" s="57">
        <f t="shared" si="48"/>
        <v>41320273</v>
      </c>
      <c r="J246" s="60">
        <f t="shared" si="48"/>
        <v>57717923</v>
      </c>
      <c r="K246" s="60">
        <f t="shared" si="48"/>
        <v>105695906</v>
      </c>
      <c r="L246" s="59">
        <f t="shared" si="48"/>
        <v>76472205</v>
      </c>
      <c r="M246" s="57">
        <f t="shared" si="48"/>
        <v>100479119</v>
      </c>
      <c r="N246" s="60">
        <f t="shared" si="48"/>
        <v>44412776</v>
      </c>
      <c r="O246" s="60">
        <f t="shared" si="48"/>
        <v>221364100</v>
      </c>
      <c r="P246" s="59">
        <f t="shared" si="48"/>
        <v>21233412</v>
      </c>
      <c r="Q246" s="57">
        <f t="shared" si="48"/>
        <v>108471770</v>
      </c>
      <c r="R246" s="60">
        <f t="shared" si="48"/>
        <v>64868558</v>
      </c>
      <c r="S246" s="60">
        <f t="shared" si="48"/>
        <v>194573740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453</v>
      </c>
      <c r="C247" s="41"/>
      <c r="D247" s="42">
        <f>SUM(D223:D230,D232:D238,D240:D245)</f>
        <v>2981370184</v>
      </c>
      <c r="E247" s="43">
        <f>SUM(E223:E230,E232:E238,E240:E245)</f>
        <v>3264215527</v>
      </c>
      <c r="F247" s="43">
        <f>SUM(F223:F230,F232:F238,F240:F245)</f>
        <v>1206346428</v>
      </c>
      <c r="G247" s="44">
        <f t="shared" si="45"/>
        <v>0.369567027061078</v>
      </c>
      <c r="H247" s="45">
        <f aca="true" t="shared" si="49" ref="H247:W247">SUM(H223:H230,H232:H238,H240:H245)</f>
        <v>55875002</v>
      </c>
      <c r="I247" s="43">
        <f t="shared" si="49"/>
        <v>74541521</v>
      </c>
      <c r="J247" s="46">
        <f t="shared" si="49"/>
        <v>106232488</v>
      </c>
      <c r="K247" s="46">
        <f t="shared" si="49"/>
        <v>236649011</v>
      </c>
      <c r="L247" s="45">
        <f t="shared" si="49"/>
        <v>132064395</v>
      </c>
      <c r="M247" s="43">
        <f t="shared" si="49"/>
        <v>227810518</v>
      </c>
      <c r="N247" s="46">
        <f t="shared" si="49"/>
        <v>146280887</v>
      </c>
      <c r="O247" s="46">
        <f t="shared" si="49"/>
        <v>506155800</v>
      </c>
      <c r="P247" s="45">
        <f t="shared" si="49"/>
        <v>49574587</v>
      </c>
      <c r="Q247" s="43">
        <f t="shared" si="49"/>
        <v>257194221</v>
      </c>
      <c r="R247" s="46">
        <f t="shared" si="49"/>
        <v>156772809</v>
      </c>
      <c r="S247" s="46">
        <f t="shared" si="49"/>
        <v>463541617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111660000</v>
      </c>
      <c r="E250" s="27">
        <v>111660000</v>
      </c>
      <c r="F250" s="27">
        <v>65803947</v>
      </c>
      <c r="G250" s="28">
        <f aca="true" t="shared" si="50" ref="G250:G277">IF($E250=0,0,$F250/$E250)</f>
        <v>0.5893242611499194</v>
      </c>
      <c r="H250" s="29">
        <v>3301191</v>
      </c>
      <c r="I250" s="27">
        <v>3614666</v>
      </c>
      <c r="J250" s="30">
        <v>5592047</v>
      </c>
      <c r="K250" s="30">
        <v>12507904</v>
      </c>
      <c r="L250" s="29">
        <v>8392668</v>
      </c>
      <c r="M250" s="27">
        <v>6582325</v>
      </c>
      <c r="N250" s="30">
        <v>4274152</v>
      </c>
      <c r="O250" s="30">
        <v>19249145</v>
      </c>
      <c r="P250" s="29">
        <v>1976067</v>
      </c>
      <c r="Q250" s="27">
        <v>10461155</v>
      </c>
      <c r="R250" s="30">
        <v>21609676</v>
      </c>
      <c r="S250" s="30">
        <v>34046898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221956000</v>
      </c>
      <c r="E251" s="27">
        <v>221956000</v>
      </c>
      <c r="F251" s="27">
        <v>117376535</v>
      </c>
      <c r="G251" s="28">
        <f t="shared" si="50"/>
        <v>0.5288279433761647</v>
      </c>
      <c r="H251" s="29">
        <v>6030682</v>
      </c>
      <c r="I251" s="27">
        <v>16077566</v>
      </c>
      <c r="J251" s="30">
        <v>9488739</v>
      </c>
      <c r="K251" s="30">
        <v>31596987</v>
      </c>
      <c r="L251" s="29">
        <v>4559861</v>
      </c>
      <c r="M251" s="27">
        <v>6194893</v>
      </c>
      <c r="N251" s="30">
        <v>30389753</v>
      </c>
      <c r="O251" s="30">
        <v>41144507</v>
      </c>
      <c r="P251" s="29">
        <v>4629463</v>
      </c>
      <c r="Q251" s="27">
        <v>21406683</v>
      </c>
      <c r="R251" s="30">
        <v>18598895</v>
      </c>
      <c r="S251" s="30">
        <v>44635041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1363578974</v>
      </c>
      <c r="E252" s="27">
        <v>1363578974</v>
      </c>
      <c r="F252" s="27">
        <v>629143422</v>
      </c>
      <c r="G252" s="28">
        <f t="shared" si="50"/>
        <v>0.46139126078956394</v>
      </c>
      <c r="H252" s="29">
        <v>28775665</v>
      </c>
      <c r="I252" s="27">
        <v>44864087</v>
      </c>
      <c r="J252" s="30">
        <v>112674754</v>
      </c>
      <c r="K252" s="30">
        <v>186314506</v>
      </c>
      <c r="L252" s="29">
        <v>107511921</v>
      </c>
      <c r="M252" s="27">
        <v>129063629</v>
      </c>
      <c r="N252" s="30">
        <v>59590321</v>
      </c>
      <c r="O252" s="30">
        <v>296165871</v>
      </c>
      <c r="P252" s="29">
        <v>21400318</v>
      </c>
      <c r="Q252" s="27">
        <v>62615145</v>
      </c>
      <c r="R252" s="30">
        <v>62647582</v>
      </c>
      <c r="S252" s="30">
        <v>146663045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29523980</v>
      </c>
      <c r="E253" s="27">
        <v>25033711</v>
      </c>
      <c r="F253" s="27">
        <v>26447013</v>
      </c>
      <c r="G253" s="28">
        <f t="shared" si="50"/>
        <v>1.0564559525353632</v>
      </c>
      <c r="H253" s="29">
        <v>3977328</v>
      </c>
      <c r="I253" s="27">
        <v>1037909</v>
      </c>
      <c r="J253" s="30">
        <v>3352799</v>
      </c>
      <c r="K253" s="30">
        <v>8368036</v>
      </c>
      <c r="L253" s="29">
        <v>1161947</v>
      </c>
      <c r="M253" s="27">
        <v>2291625</v>
      </c>
      <c r="N253" s="30">
        <v>1438797</v>
      </c>
      <c r="O253" s="30">
        <v>4892369</v>
      </c>
      <c r="P253" s="29">
        <v>28888</v>
      </c>
      <c r="Q253" s="27">
        <v>3549340</v>
      </c>
      <c r="R253" s="30">
        <v>9608380</v>
      </c>
      <c r="S253" s="30">
        <v>13186608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146441000</v>
      </c>
      <c r="E254" s="27">
        <v>146441000</v>
      </c>
      <c r="F254" s="27">
        <v>88090143</v>
      </c>
      <c r="G254" s="28">
        <f t="shared" si="50"/>
        <v>0.6015401629325121</v>
      </c>
      <c r="H254" s="29">
        <v>19628997</v>
      </c>
      <c r="I254" s="27">
        <v>15316349</v>
      </c>
      <c r="J254" s="30">
        <v>16925692</v>
      </c>
      <c r="K254" s="30">
        <v>51871038</v>
      </c>
      <c r="L254" s="29">
        <v>7978791</v>
      </c>
      <c r="M254" s="27">
        <v>15003645</v>
      </c>
      <c r="N254" s="30">
        <v>6753148</v>
      </c>
      <c r="O254" s="30">
        <v>29735584</v>
      </c>
      <c r="P254" s="29">
        <v>720626</v>
      </c>
      <c r="Q254" s="27">
        <v>4428666</v>
      </c>
      <c r="R254" s="30">
        <v>1334229</v>
      </c>
      <c r="S254" s="30">
        <v>6483521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3355000</v>
      </c>
      <c r="E255" s="27">
        <v>3334000</v>
      </c>
      <c r="F255" s="27">
        <v>2584166</v>
      </c>
      <c r="G255" s="28">
        <f t="shared" si="50"/>
        <v>0.7750947810437913</v>
      </c>
      <c r="H255" s="29">
        <v>9660</v>
      </c>
      <c r="I255" s="27">
        <v>182661</v>
      </c>
      <c r="J255" s="30">
        <v>123051</v>
      </c>
      <c r="K255" s="30">
        <v>315372</v>
      </c>
      <c r="L255" s="29">
        <v>481537</v>
      </c>
      <c r="M255" s="27">
        <v>151370</v>
      </c>
      <c r="N255" s="30">
        <v>207688</v>
      </c>
      <c r="O255" s="30">
        <v>840595</v>
      </c>
      <c r="P255" s="29">
        <v>1298877</v>
      </c>
      <c r="Q255" s="27">
        <v>77113</v>
      </c>
      <c r="R255" s="30">
        <v>52209</v>
      </c>
      <c r="S255" s="30">
        <v>1428199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467</v>
      </c>
      <c r="C256" s="33"/>
      <c r="D256" s="34">
        <f>SUM(D250:D255)</f>
        <v>1876514954</v>
      </c>
      <c r="E256" s="35">
        <f>SUM(E250:E255)</f>
        <v>1872003685</v>
      </c>
      <c r="F256" s="35">
        <f>SUM(F250:F255)</f>
        <v>929445226</v>
      </c>
      <c r="G256" s="36">
        <f t="shared" si="50"/>
        <v>0.4964975408154712</v>
      </c>
      <c r="H256" s="37">
        <f aca="true" t="shared" si="51" ref="H256:W256">SUM(H250:H255)</f>
        <v>61723523</v>
      </c>
      <c r="I256" s="35">
        <f t="shared" si="51"/>
        <v>81093238</v>
      </c>
      <c r="J256" s="38">
        <f t="shared" si="51"/>
        <v>148157082</v>
      </c>
      <c r="K256" s="38">
        <f t="shared" si="51"/>
        <v>290973843</v>
      </c>
      <c r="L256" s="37">
        <f t="shared" si="51"/>
        <v>130086725</v>
      </c>
      <c r="M256" s="35">
        <f t="shared" si="51"/>
        <v>159287487</v>
      </c>
      <c r="N256" s="38">
        <f t="shared" si="51"/>
        <v>102653859</v>
      </c>
      <c r="O256" s="38">
        <f t="shared" si="51"/>
        <v>392028071</v>
      </c>
      <c r="P256" s="37">
        <f t="shared" si="51"/>
        <v>30054239</v>
      </c>
      <c r="Q256" s="35">
        <f t="shared" si="51"/>
        <v>102538102</v>
      </c>
      <c r="R256" s="38">
        <f t="shared" si="51"/>
        <v>113850971</v>
      </c>
      <c r="S256" s="38">
        <f t="shared" si="51"/>
        <v>246443312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33211000</v>
      </c>
      <c r="E257" s="27">
        <v>33211000</v>
      </c>
      <c r="F257" s="27">
        <v>26479913</v>
      </c>
      <c r="G257" s="28">
        <f t="shared" si="50"/>
        <v>0.7973235674926982</v>
      </c>
      <c r="H257" s="29">
        <v>3048942</v>
      </c>
      <c r="I257" s="27">
        <v>2802461</v>
      </c>
      <c r="J257" s="30">
        <v>3496266</v>
      </c>
      <c r="K257" s="30">
        <v>9347669</v>
      </c>
      <c r="L257" s="29">
        <v>1980448</v>
      </c>
      <c r="M257" s="27">
        <v>5731429</v>
      </c>
      <c r="N257" s="30">
        <v>84000</v>
      </c>
      <c r="O257" s="30">
        <v>7795877</v>
      </c>
      <c r="P257" s="29">
        <v>1673834</v>
      </c>
      <c r="Q257" s="27">
        <v>5208081</v>
      </c>
      <c r="R257" s="30">
        <v>2454452</v>
      </c>
      <c r="S257" s="30">
        <v>9336367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43815000</v>
      </c>
      <c r="E258" s="27">
        <v>43815000</v>
      </c>
      <c r="F258" s="27">
        <v>29487597</v>
      </c>
      <c r="G258" s="28">
        <f t="shared" si="50"/>
        <v>0.6730023279698734</v>
      </c>
      <c r="H258" s="29">
        <v>2133665</v>
      </c>
      <c r="I258" s="27">
        <v>5491859</v>
      </c>
      <c r="J258" s="30">
        <v>3077260</v>
      </c>
      <c r="K258" s="30">
        <v>10702784</v>
      </c>
      <c r="L258" s="29">
        <v>3452525</v>
      </c>
      <c r="M258" s="27">
        <v>2238203</v>
      </c>
      <c r="N258" s="30">
        <v>3527064</v>
      </c>
      <c r="O258" s="30">
        <v>9217792</v>
      </c>
      <c r="P258" s="29">
        <v>935577</v>
      </c>
      <c r="Q258" s="27">
        <v>1553105</v>
      </c>
      <c r="R258" s="30">
        <v>7078339</v>
      </c>
      <c r="S258" s="30">
        <v>9567021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78268000</v>
      </c>
      <c r="E259" s="27">
        <v>92829000</v>
      </c>
      <c r="F259" s="27">
        <v>24654858</v>
      </c>
      <c r="G259" s="28">
        <f t="shared" si="50"/>
        <v>0.26559435090327377</v>
      </c>
      <c r="H259" s="29">
        <v>285008</v>
      </c>
      <c r="I259" s="27">
        <v>2646620</v>
      </c>
      <c r="J259" s="30">
        <v>5295277</v>
      </c>
      <c r="K259" s="30">
        <v>8226905</v>
      </c>
      <c r="L259" s="29">
        <v>5003728</v>
      </c>
      <c r="M259" s="27">
        <v>2893043</v>
      </c>
      <c r="N259" s="30">
        <v>0</v>
      </c>
      <c r="O259" s="30">
        <v>7896771</v>
      </c>
      <c r="P259" s="29">
        <v>1217883</v>
      </c>
      <c r="Q259" s="27">
        <v>1936410</v>
      </c>
      <c r="R259" s="30">
        <v>5376889</v>
      </c>
      <c r="S259" s="30">
        <v>8531182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36427000</v>
      </c>
      <c r="E260" s="27">
        <v>51127000</v>
      </c>
      <c r="F260" s="27">
        <v>3299136</v>
      </c>
      <c r="G260" s="28">
        <f t="shared" si="50"/>
        <v>0.06452825317346998</v>
      </c>
      <c r="H260" s="29">
        <v>0</v>
      </c>
      <c r="I260" s="27">
        <v>402598</v>
      </c>
      <c r="J260" s="30">
        <v>0</v>
      </c>
      <c r="K260" s="30">
        <v>402598</v>
      </c>
      <c r="L260" s="29">
        <v>0</v>
      </c>
      <c r="M260" s="27">
        <v>1448132</v>
      </c>
      <c r="N260" s="30">
        <v>149327</v>
      </c>
      <c r="O260" s="30">
        <v>1597459</v>
      </c>
      <c r="P260" s="29">
        <v>0</v>
      </c>
      <c r="Q260" s="27">
        <v>164194</v>
      </c>
      <c r="R260" s="30">
        <v>1134885</v>
      </c>
      <c r="S260" s="30">
        <v>1299079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104059957</v>
      </c>
      <c r="E261" s="27">
        <v>96364512</v>
      </c>
      <c r="F261" s="27">
        <v>40951565</v>
      </c>
      <c r="G261" s="28">
        <f t="shared" si="50"/>
        <v>0.42496520918406144</v>
      </c>
      <c r="H261" s="29">
        <v>4307210</v>
      </c>
      <c r="I261" s="27">
        <v>4122391</v>
      </c>
      <c r="J261" s="30">
        <v>2040671</v>
      </c>
      <c r="K261" s="30">
        <v>10470272</v>
      </c>
      <c r="L261" s="29">
        <v>5323634</v>
      </c>
      <c r="M261" s="27">
        <v>10868995</v>
      </c>
      <c r="N261" s="30">
        <v>6891815</v>
      </c>
      <c r="O261" s="30">
        <v>23084444</v>
      </c>
      <c r="P261" s="29">
        <v>1163308</v>
      </c>
      <c r="Q261" s="27">
        <v>5388571</v>
      </c>
      <c r="R261" s="30">
        <v>844970</v>
      </c>
      <c r="S261" s="30">
        <v>7396849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330305000</v>
      </c>
      <c r="E262" s="27">
        <v>375193000</v>
      </c>
      <c r="F262" s="27">
        <v>216905062</v>
      </c>
      <c r="G262" s="28">
        <f t="shared" si="50"/>
        <v>0.5781159616517366</v>
      </c>
      <c r="H262" s="29">
        <v>11365042</v>
      </c>
      <c r="I262" s="27">
        <v>49634836</v>
      </c>
      <c r="J262" s="30">
        <v>4500323</v>
      </c>
      <c r="K262" s="30">
        <v>65500201</v>
      </c>
      <c r="L262" s="29">
        <v>38347064</v>
      </c>
      <c r="M262" s="27">
        <v>27666583</v>
      </c>
      <c r="N262" s="30">
        <v>27691257</v>
      </c>
      <c r="O262" s="30">
        <v>93704904</v>
      </c>
      <c r="P262" s="29">
        <v>9218011</v>
      </c>
      <c r="Q262" s="27">
        <v>7430091</v>
      </c>
      <c r="R262" s="30">
        <v>41051855</v>
      </c>
      <c r="S262" s="30">
        <v>57699957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480</v>
      </c>
      <c r="C263" s="33"/>
      <c r="D263" s="34">
        <f>SUM(D257:D262)</f>
        <v>626085957</v>
      </c>
      <c r="E263" s="35">
        <f>SUM(E257:E262)</f>
        <v>692539512</v>
      </c>
      <c r="F263" s="35">
        <f>SUM(F257:F262)</f>
        <v>341778131</v>
      </c>
      <c r="G263" s="36">
        <f t="shared" si="50"/>
        <v>0.49351426897358025</v>
      </c>
      <c r="H263" s="37">
        <f aca="true" t="shared" si="52" ref="H263:W263">SUM(H257:H262)</f>
        <v>21139867</v>
      </c>
      <c r="I263" s="35">
        <f t="shared" si="52"/>
        <v>65100765</v>
      </c>
      <c r="J263" s="38">
        <f t="shared" si="52"/>
        <v>18409797</v>
      </c>
      <c r="K263" s="38">
        <f t="shared" si="52"/>
        <v>104650429</v>
      </c>
      <c r="L263" s="37">
        <f t="shared" si="52"/>
        <v>54107399</v>
      </c>
      <c r="M263" s="35">
        <f t="shared" si="52"/>
        <v>50846385</v>
      </c>
      <c r="N263" s="38">
        <f t="shared" si="52"/>
        <v>38343463</v>
      </c>
      <c r="O263" s="38">
        <f t="shared" si="52"/>
        <v>143297247</v>
      </c>
      <c r="P263" s="37">
        <f t="shared" si="52"/>
        <v>14208613</v>
      </c>
      <c r="Q263" s="35">
        <f t="shared" si="52"/>
        <v>21680452</v>
      </c>
      <c r="R263" s="38">
        <f t="shared" si="52"/>
        <v>57941390</v>
      </c>
      <c r="S263" s="38">
        <f t="shared" si="52"/>
        <v>93830455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92605750</v>
      </c>
      <c r="E264" s="27">
        <v>53110700</v>
      </c>
      <c r="F264" s="27">
        <v>14708095</v>
      </c>
      <c r="G264" s="28">
        <f t="shared" si="50"/>
        <v>0.2769328026179282</v>
      </c>
      <c r="H264" s="29">
        <v>128412</v>
      </c>
      <c r="I264" s="27">
        <v>1004077</v>
      </c>
      <c r="J264" s="30">
        <v>2514938</v>
      </c>
      <c r="K264" s="30">
        <v>3647427</v>
      </c>
      <c r="L264" s="29">
        <v>4765467</v>
      </c>
      <c r="M264" s="27">
        <v>1502025</v>
      </c>
      <c r="N264" s="30">
        <v>2310860</v>
      </c>
      <c r="O264" s="30">
        <v>8578352</v>
      </c>
      <c r="P264" s="29">
        <v>246117</v>
      </c>
      <c r="Q264" s="27">
        <v>654917</v>
      </c>
      <c r="R264" s="30">
        <v>1581282</v>
      </c>
      <c r="S264" s="30">
        <v>2482316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36622000</v>
      </c>
      <c r="E265" s="27">
        <v>36622000</v>
      </c>
      <c r="F265" s="27">
        <v>14767737</v>
      </c>
      <c r="G265" s="28">
        <f t="shared" si="50"/>
        <v>0.40324769264376603</v>
      </c>
      <c r="H265" s="29">
        <v>1530321</v>
      </c>
      <c r="I265" s="27">
        <v>2986079</v>
      </c>
      <c r="J265" s="30">
        <v>2986079</v>
      </c>
      <c r="K265" s="30">
        <v>7502479</v>
      </c>
      <c r="L265" s="29">
        <v>2808999</v>
      </c>
      <c r="M265" s="27">
        <v>902569</v>
      </c>
      <c r="N265" s="30">
        <v>1229884</v>
      </c>
      <c r="O265" s="30">
        <v>4941452</v>
      </c>
      <c r="P265" s="29">
        <v>0</v>
      </c>
      <c r="Q265" s="27">
        <v>1509483</v>
      </c>
      <c r="R265" s="30">
        <v>814323</v>
      </c>
      <c r="S265" s="30">
        <v>2323806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72704000</v>
      </c>
      <c r="E266" s="27">
        <v>72704000</v>
      </c>
      <c r="F266" s="27">
        <v>2101321</v>
      </c>
      <c r="G266" s="28">
        <f t="shared" si="50"/>
        <v>0.02890241252200704</v>
      </c>
      <c r="H266" s="29">
        <v>325018</v>
      </c>
      <c r="I266" s="27">
        <v>328189</v>
      </c>
      <c r="J266" s="30">
        <v>251108</v>
      </c>
      <c r="K266" s="30">
        <v>904315</v>
      </c>
      <c r="L266" s="29">
        <v>8495</v>
      </c>
      <c r="M266" s="27">
        <v>0</v>
      </c>
      <c r="N266" s="30">
        <v>498137</v>
      </c>
      <c r="O266" s="30">
        <v>506632</v>
      </c>
      <c r="P266" s="29">
        <v>498137</v>
      </c>
      <c r="Q266" s="27">
        <v>192237</v>
      </c>
      <c r="R266" s="30">
        <v>0</v>
      </c>
      <c r="S266" s="30">
        <v>690374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20267000</v>
      </c>
      <c r="E267" s="27">
        <v>20267000</v>
      </c>
      <c r="F267" s="27">
        <v>10202144</v>
      </c>
      <c r="G267" s="28">
        <f t="shared" si="50"/>
        <v>0.5033869837667143</v>
      </c>
      <c r="H267" s="29">
        <v>612991</v>
      </c>
      <c r="I267" s="27">
        <v>1788415</v>
      </c>
      <c r="J267" s="30">
        <v>907971</v>
      </c>
      <c r="K267" s="30">
        <v>3309377</v>
      </c>
      <c r="L267" s="29">
        <v>4837192</v>
      </c>
      <c r="M267" s="27">
        <v>-334324</v>
      </c>
      <c r="N267" s="30">
        <v>1567879</v>
      </c>
      <c r="O267" s="30">
        <v>6070747</v>
      </c>
      <c r="P267" s="29">
        <v>540235</v>
      </c>
      <c r="Q267" s="27">
        <v>281785</v>
      </c>
      <c r="R267" s="30">
        <v>0</v>
      </c>
      <c r="S267" s="30">
        <v>822020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79839000</v>
      </c>
      <c r="E268" s="27">
        <v>79839000</v>
      </c>
      <c r="F268" s="27">
        <v>25967892</v>
      </c>
      <c r="G268" s="28">
        <f t="shared" si="50"/>
        <v>0.32525322210949537</v>
      </c>
      <c r="H268" s="29">
        <v>4145925</v>
      </c>
      <c r="I268" s="27">
        <v>0</v>
      </c>
      <c r="J268" s="30">
        <v>6781765</v>
      </c>
      <c r="K268" s="30">
        <v>10927690</v>
      </c>
      <c r="L268" s="29">
        <v>3587012</v>
      </c>
      <c r="M268" s="27">
        <v>4717126</v>
      </c>
      <c r="N268" s="30">
        <v>2874650</v>
      </c>
      <c r="O268" s="30">
        <v>11178788</v>
      </c>
      <c r="P268" s="29">
        <v>2057915</v>
      </c>
      <c r="Q268" s="27">
        <v>294070</v>
      </c>
      <c r="R268" s="30">
        <v>1509429</v>
      </c>
      <c r="S268" s="30">
        <v>3861414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192786000</v>
      </c>
      <c r="E269" s="27">
        <v>192786000</v>
      </c>
      <c r="F269" s="27">
        <v>113715386</v>
      </c>
      <c r="G269" s="28">
        <f t="shared" si="50"/>
        <v>0.5898529250049277</v>
      </c>
      <c r="H269" s="29">
        <v>3663957</v>
      </c>
      <c r="I269" s="27">
        <v>208291</v>
      </c>
      <c r="J269" s="30">
        <v>28917640</v>
      </c>
      <c r="K269" s="30">
        <v>32789888</v>
      </c>
      <c r="L269" s="29">
        <v>25373063</v>
      </c>
      <c r="M269" s="27">
        <v>23894289</v>
      </c>
      <c r="N269" s="30">
        <v>15654938</v>
      </c>
      <c r="O269" s="30">
        <v>64922290</v>
      </c>
      <c r="P269" s="29">
        <v>5655853</v>
      </c>
      <c r="Q269" s="27">
        <v>10347355</v>
      </c>
      <c r="R269" s="30">
        <v>0</v>
      </c>
      <c r="S269" s="30">
        <v>16003208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493</v>
      </c>
      <c r="C270" s="33"/>
      <c r="D270" s="34">
        <f>SUM(D264:D269)</f>
        <v>494823750</v>
      </c>
      <c r="E270" s="35">
        <f>SUM(E264:E269)</f>
        <v>455328700</v>
      </c>
      <c r="F270" s="35">
        <f>SUM(F264:F269)</f>
        <v>181462575</v>
      </c>
      <c r="G270" s="36">
        <f t="shared" si="50"/>
        <v>0.39853094039536713</v>
      </c>
      <c r="H270" s="37">
        <f aca="true" t="shared" si="53" ref="H270:W270">SUM(H264:H269)</f>
        <v>10406624</v>
      </c>
      <c r="I270" s="35">
        <f t="shared" si="53"/>
        <v>6315051</v>
      </c>
      <c r="J270" s="38">
        <f t="shared" si="53"/>
        <v>42359501</v>
      </c>
      <c r="K270" s="38">
        <f t="shared" si="53"/>
        <v>59081176</v>
      </c>
      <c r="L270" s="37">
        <f t="shared" si="53"/>
        <v>41380228</v>
      </c>
      <c r="M270" s="35">
        <f t="shared" si="53"/>
        <v>30681685</v>
      </c>
      <c r="N270" s="38">
        <f t="shared" si="53"/>
        <v>24136348</v>
      </c>
      <c r="O270" s="38">
        <f t="shared" si="53"/>
        <v>96198261</v>
      </c>
      <c r="P270" s="37">
        <f t="shared" si="53"/>
        <v>8998257</v>
      </c>
      <c r="Q270" s="35">
        <f t="shared" si="53"/>
        <v>13279847</v>
      </c>
      <c r="R270" s="38">
        <f t="shared" si="53"/>
        <v>3905034</v>
      </c>
      <c r="S270" s="38">
        <f t="shared" si="53"/>
        <v>26183138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35483000</v>
      </c>
      <c r="E271" s="27">
        <v>46372000</v>
      </c>
      <c r="F271" s="27">
        <v>33052516</v>
      </c>
      <c r="G271" s="28">
        <f t="shared" si="50"/>
        <v>0.7127688260156991</v>
      </c>
      <c r="H271" s="29">
        <v>2855909</v>
      </c>
      <c r="I271" s="27">
        <v>2913215</v>
      </c>
      <c r="J271" s="30">
        <v>8252076</v>
      </c>
      <c r="K271" s="30">
        <v>14021200</v>
      </c>
      <c r="L271" s="29">
        <v>2420538</v>
      </c>
      <c r="M271" s="27">
        <v>3037754</v>
      </c>
      <c r="N271" s="30">
        <v>4405110</v>
      </c>
      <c r="O271" s="30">
        <v>9863402</v>
      </c>
      <c r="P271" s="29">
        <v>4297458</v>
      </c>
      <c r="Q271" s="27">
        <v>1433536</v>
      </c>
      <c r="R271" s="30">
        <v>3436920</v>
      </c>
      <c r="S271" s="30">
        <v>9167914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126144997</v>
      </c>
      <c r="E272" s="27">
        <v>208533167</v>
      </c>
      <c r="F272" s="27">
        <v>57032590</v>
      </c>
      <c r="G272" s="28">
        <f t="shared" si="50"/>
        <v>0.2734940960255018</v>
      </c>
      <c r="H272" s="29">
        <v>0</v>
      </c>
      <c r="I272" s="27">
        <v>2198671</v>
      </c>
      <c r="J272" s="30">
        <v>6549580</v>
      </c>
      <c r="K272" s="30">
        <v>8748251</v>
      </c>
      <c r="L272" s="29">
        <v>6130979</v>
      </c>
      <c r="M272" s="27">
        <v>9014417</v>
      </c>
      <c r="N272" s="30">
        <v>15551603</v>
      </c>
      <c r="O272" s="30">
        <v>30696999</v>
      </c>
      <c r="P272" s="29">
        <v>4237669</v>
      </c>
      <c r="Q272" s="27">
        <v>3209348</v>
      </c>
      <c r="R272" s="30">
        <v>10140323</v>
      </c>
      <c r="S272" s="30">
        <v>17587340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148335000</v>
      </c>
      <c r="E273" s="27">
        <v>148335000</v>
      </c>
      <c r="F273" s="27">
        <v>17846858</v>
      </c>
      <c r="G273" s="28">
        <f t="shared" si="50"/>
        <v>0.12031454478039573</v>
      </c>
      <c r="H273" s="29">
        <v>179084</v>
      </c>
      <c r="I273" s="27">
        <v>64100</v>
      </c>
      <c r="J273" s="30">
        <v>23744</v>
      </c>
      <c r="K273" s="30">
        <v>266928</v>
      </c>
      <c r="L273" s="29">
        <v>813767</v>
      </c>
      <c r="M273" s="27">
        <v>4141599</v>
      </c>
      <c r="N273" s="30">
        <v>5751000</v>
      </c>
      <c r="O273" s="30">
        <v>10706366</v>
      </c>
      <c r="P273" s="29">
        <v>1721978</v>
      </c>
      <c r="Q273" s="27">
        <v>256750</v>
      </c>
      <c r="R273" s="30">
        <v>4894836</v>
      </c>
      <c r="S273" s="30">
        <v>6873564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47031452</v>
      </c>
      <c r="E274" s="27">
        <v>47031452</v>
      </c>
      <c r="F274" s="27">
        <v>19102269</v>
      </c>
      <c r="G274" s="28">
        <f t="shared" si="50"/>
        <v>0.40615945686728955</v>
      </c>
      <c r="H274" s="29">
        <v>0</v>
      </c>
      <c r="I274" s="27">
        <v>0</v>
      </c>
      <c r="J274" s="30">
        <v>2293608</v>
      </c>
      <c r="K274" s="30">
        <v>2293608</v>
      </c>
      <c r="L274" s="29">
        <v>131737</v>
      </c>
      <c r="M274" s="27">
        <v>498049</v>
      </c>
      <c r="N274" s="30">
        <v>7578796</v>
      </c>
      <c r="O274" s="30">
        <v>8208582</v>
      </c>
      <c r="P274" s="29">
        <v>60466</v>
      </c>
      <c r="Q274" s="27">
        <v>2014013</v>
      </c>
      <c r="R274" s="30">
        <v>6525600</v>
      </c>
      <c r="S274" s="30">
        <v>8600079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14094250</v>
      </c>
      <c r="E275" s="27">
        <v>22151004</v>
      </c>
      <c r="F275" s="27">
        <v>1451847</v>
      </c>
      <c r="G275" s="28">
        <f t="shared" si="50"/>
        <v>0.06554316905906386</v>
      </c>
      <c r="H275" s="29">
        <v>12030</v>
      </c>
      <c r="I275" s="27">
        <v>31639</v>
      </c>
      <c r="J275" s="30">
        <v>62132</v>
      </c>
      <c r="K275" s="30">
        <v>105801</v>
      </c>
      <c r="L275" s="29">
        <v>33799</v>
      </c>
      <c r="M275" s="27">
        <v>66519</v>
      </c>
      <c r="N275" s="30">
        <v>22020</v>
      </c>
      <c r="O275" s="30">
        <v>122338</v>
      </c>
      <c r="P275" s="29">
        <v>17123</v>
      </c>
      <c r="Q275" s="27">
        <v>1034728</v>
      </c>
      <c r="R275" s="30">
        <v>171857</v>
      </c>
      <c r="S275" s="30">
        <v>1223708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504</v>
      </c>
      <c r="C276" s="55"/>
      <c r="D276" s="56">
        <f>SUM(D271:D275)</f>
        <v>371088699</v>
      </c>
      <c r="E276" s="57">
        <f>SUM(E271:E275)</f>
        <v>472422623</v>
      </c>
      <c r="F276" s="57">
        <f>SUM(F271:F275)</f>
        <v>128486080</v>
      </c>
      <c r="G276" s="58">
        <f t="shared" si="50"/>
        <v>0.2719727501280141</v>
      </c>
      <c r="H276" s="59">
        <f aca="true" t="shared" si="54" ref="H276:W276">SUM(H271:H275)</f>
        <v>3047023</v>
      </c>
      <c r="I276" s="57">
        <f t="shared" si="54"/>
        <v>5207625</v>
      </c>
      <c r="J276" s="60">
        <f t="shared" si="54"/>
        <v>17181140</v>
      </c>
      <c r="K276" s="60">
        <f t="shared" si="54"/>
        <v>25435788</v>
      </c>
      <c r="L276" s="59">
        <f t="shared" si="54"/>
        <v>9530820</v>
      </c>
      <c r="M276" s="57">
        <f t="shared" si="54"/>
        <v>16758338</v>
      </c>
      <c r="N276" s="60">
        <f t="shared" si="54"/>
        <v>33308529</v>
      </c>
      <c r="O276" s="60">
        <f t="shared" si="54"/>
        <v>59597687</v>
      </c>
      <c r="P276" s="59">
        <f t="shared" si="54"/>
        <v>10334694</v>
      </c>
      <c r="Q276" s="57">
        <f t="shared" si="54"/>
        <v>7948375</v>
      </c>
      <c r="R276" s="60">
        <f t="shared" si="54"/>
        <v>25169536</v>
      </c>
      <c r="S276" s="60">
        <f t="shared" si="54"/>
        <v>43452605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3368513360</v>
      </c>
      <c r="E277" s="43">
        <f>SUM(E250:E255,E257:E262,E264:E269,E271:E275)</f>
        <v>3492294520</v>
      </c>
      <c r="F277" s="43">
        <f>SUM(F250:F255,F257:F262,F264:F269,F271:F275)</f>
        <v>1581172012</v>
      </c>
      <c r="G277" s="44">
        <f t="shared" si="50"/>
        <v>0.45276021336253164</v>
      </c>
      <c r="H277" s="45">
        <f aca="true" t="shared" si="55" ref="H277:W277">SUM(H250:H255,H257:H262,H264:H269,H271:H275)</f>
        <v>96317037</v>
      </c>
      <c r="I277" s="43">
        <f t="shared" si="55"/>
        <v>157716679</v>
      </c>
      <c r="J277" s="46">
        <f t="shared" si="55"/>
        <v>226107520</v>
      </c>
      <c r="K277" s="46">
        <f t="shared" si="55"/>
        <v>480141236</v>
      </c>
      <c r="L277" s="45">
        <f t="shared" si="55"/>
        <v>235105172</v>
      </c>
      <c r="M277" s="43">
        <f t="shared" si="55"/>
        <v>257573895</v>
      </c>
      <c r="N277" s="46">
        <f t="shared" si="55"/>
        <v>198442199</v>
      </c>
      <c r="O277" s="46">
        <f t="shared" si="55"/>
        <v>691121266</v>
      </c>
      <c r="P277" s="45">
        <f t="shared" si="55"/>
        <v>63595803</v>
      </c>
      <c r="Q277" s="43">
        <f t="shared" si="55"/>
        <v>145446776</v>
      </c>
      <c r="R277" s="46">
        <f t="shared" si="55"/>
        <v>200866931</v>
      </c>
      <c r="S277" s="46">
        <f t="shared" si="55"/>
        <v>409909510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81858824</v>
      </c>
      <c r="E280" s="27">
        <v>119485408</v>
      </c>
      <c r="F280" s="27">
        <v>92155200</v>
      </c>
      <c r="G280" s="28">
        <f aca="true" t="shared" si="56" ref="G280:G317">IF($E280=0,0,$F280/$E280)</f>
        <v>0.7712674002837233</v>
      </c>
      <c r="H280" s="29">
        <v>10876695</v>
      </c>
      <c r="I280" s="27">
        <v>10326934</v>
      </c>
      <c r="J280" s="30">
        <v>8944847</v>
      </c>
      <c r="K280" s="30">
        <v>30148476</v>
      </c>
      <c r="L280" s="29">
        <v>13412671</v>
      </c>
      <c r="M280" s="27">
        <v>18254664</v>
      </c>
      <c r="N280" s="30">
        <v>3707554</v>
      </c>
      <c r="O280" s="30">
        <v>35374889</v>
      </c>
      <c r="P280" s="29">
        <v>9335744</v>
      </c>
      <c r="Q280" s="27">
        <v>1758689</v>
      </c>
      <c r="R280" s="30">
        <v>15537402</v>
      </c>
      <c r="S280" s="30">
        <v>26631835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142802687</v>
      </c>
      <c r="E281" s="27">
        <v>142802687</v>
      </c>
      <c r="F281" s="27">
        <v>51901830</v>
      </c>
      <c r="G281" s="28">
        <f t="shared" si="56"/>
        <v>0.36345135438522946</v>
      </c>
      <c r="H281" s="29">
        <v>2637304</v>
      </c>
      <c r="I281" s="27">
        <v>5006057</v>
      </c>
      <c r="J281" s="30">
        <v>3925108</v>
      </c>
      <c r="K281" s="30">
        <v>11568469</v>
      </c>
      <c r="L281" s="29">
        <v>15544715</v>
      </c>
      <c r="M281" s="27">
        <v>7200337</v>
      </c>
      <c r="N281" s="30">
        <v>2306268</v>
      </c>
      <c r="O281" s="30">
        <v>25051320</v>
      </c>
      <c r="P281" s="29">
        <v>5127365</v>
      </c>
      <c r="Q281" s="27">
        <v>4658531</v>
      </c>
      <c r="R281" s="30">
        <v>5496145</v>
      </c>
      <c r="S281" s="30">
        <v>15282041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180030143</v>
      </c>
      <c r="E282" s="27">
        <v>180030143</v>
      </c>
      <c r="F282" s="27">
        <v>54145657</v>
      </c>
      <c r="G282" s="28">
        <f t="shared" si="56"/>
        <v>0.30075884014600823</v>
      </c>
      <c r="H282" s="29">
        <v>63291</v>
      </c>
      <c r="I282" s="27">
        <v>8488336</v>
      </c>
      <c r="J282" s="30">
        <v>2843733</v>
      </c>
      <c r="K282" s="30">
        <v>11395360</v>
      </c>
      <c r="L282" s="29">
        <v>9268449</v>
      </c>
      <c r="M282" s="27">
        <v>13986989</v>
      </c>
      <c r="N282" s="30">
        <v>5444101</v>
      </c>
      <c r="O282" s="30">
        <v>28699539</v>
      </c>
      <c r="P282" s="29">
        <v>2358225</v>
      </c>
      <c r="Q282" s="27">
        <v>1754842</v>
      </c>
      <c r="R282" s="30">
        <v>9937691</v>
      </c>
      <c r="S282" s="30">
        <v>14050758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3107000</v>
      </c>
      <c r="E283" s="27">
        <v>3107000</v>
      </c>
      <c r="F283" s="27">
        <v>623865</v>
      </c>
      <c r="G283" s="28">
        <f t="shared" si="56"/>
        <v>0.2007933698101062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16550</v>
      </c>
      <c r="N283" s="30">
        <v>190000</v>
      </c>
      <c r="O283" s="30">
        <v>206550</v>
      </c>
      <c r="P283" s="29">
        <v>0</v>
      </c>
      <c r="Q283" s="27">
        <v>0</v>
      </c>
      <c r="R283" s="30">
        <v>417315</v>
      </c>
      <c r="S283" s="30">
        <v>417315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515</v>
      </c>
      <c r="C284" s="33"/>
      <c r="D284" s="34">
        <f>SUM(D280:D283)</f>
        <v>407798654</v>
      </c>
      <c r="E284" s="35">
        <f>SUM(E280:E283)</f>
        <v>445425238</v>
      </c>
      <c r="F284" s="35">
        <f>SUM(F280:F283)</f>
        <v>198826552</v>
      </c>
      <c r="G284" s="36">
        <f t="shared" si="56"/>
        <v>0.4463746888091689</v>
      </c>
      <c r="H284" s="37">
        <f aca="true" t="shared" si="57" ref="H284:W284">SUM(H280:H283)</f>
        <v>13577290</v>
      </c>
      <c r="I284" s="35">
        <f t="shared" si="57"/>
        <v>23821327</v>
      </c>
      <c r="J284" s="38">
        <f t="shared" si="57"/>
        <v>15713688</v>
      </c>
      <c r="K284" s="38">
        <f t="shared" si="57"/>
        <v>53112305</v>
      </c>
      <c r="L284" s="37">
        <f t="shared" si="57"/>
        <v>38225835</v>
      </c>
      <c r="M284" s="35">
        <f t="shared" si="57"/>
        <v>39458540</v>
      </c>
      <c r="N284" s="38">
        <f t="shared" si="57"/>
        <v>11647923</v>
      </c>
      <c r="O284" s="38">
        <f t="shared" si="57"/>
        <v>89332298</v>
      </c>
      <c r="P284" s="37">
        <f t="shared" si="57"/>
        <v>16821334</v>
      </c>
      <c r="Q284" s="35">
        <f t="shared" si="57"/>
        <v>8172062</v>
      </c>
      <c r="R284" s="38">
        <f t="shared" si="57"/>
        <v>31388553</v>
      </c>
      <c r="S284" s="38">
        <f t="shared" si="57"/>
        <v>56381949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19917000</v>
      </c>
      <c r="E285" s="27">
        <v>19917000</v>
      </c>
      <c r="F285" s="27">
        <v>397756</v>
      </c>
      <c r="G285" s="28">
        <f t="shared" si="56"/>
        <v>0.01997067831500728</v>
      </c>
      <c r="H285" s="29">
        <v>4965</v>
      </c>
      <c r="I285" s="27">
        <v>9810</v>
      </c>
      <c r="J285" s="30">
        <v>3049</v>
      </c>
      <c r="K285" s="30">
        <v>17824</v>
      </c>
      <c r="L285" s="29">
        <v>9017</v>
      </c>
      <c r="M285" s="27">
        <v>17532</v>
      </c>
      <c r="N285" s="30">
        <v>19100</v>
      </c>
      <c r="O285" s="30">
        <v>45649</v>
      </c>
      <c r="P285" s="29">
        <v>5379</v>
      </c>
      <c r="Q285" s="27">
        <v>328904</v>
      </c>
      <c r="R285" s="30">
        <v>0</v>
      </c>
      <c r="S285" s="30">
        <v>334283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36014150</v>
      </c>
      <c r="E286" s="27">
        <v>36014150</v>
      </c>
      <c r="F286" s="27">
        <v>28374256</v>
      </c>
      <c r="G286" s="28">
        <f t="shared" si="56"/>
        <v>0.7878641034149078</v>
      </c>
      <c r="H286" s="29">
        <v>3348958</v>
      </c>
      <c r="I286" s="27">
        <v>3479977</v>
      </c>
      <c r="J286" s="30">
        <v>3177008</v>
      </c>
      <c r="K286" s="30">
        <v>10005943</v>
      </c>
      <c r="L286" s="29">
        <v>6795040</v>
      </c>
      <c r="M286" s="27">
        <v>4702570</v>
      </c>
      <c r="N286" s="30">
        <v>3446460</v>
      </c>
      <c r="O286" s="30">
        <v>14944070</v>
      </c>
      <c r="P286" s="29">
        <v>2256578</v>
      </c>
      <c r="Q286" s="27">
        <v>342918</v>
      </c>
      <c r="R286" s="30">
        <v>824747</v>
      </c>
      <c r="S286" s="30">
        <v>3424243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11095000</v>
      </c>
      <c r="E287" s="27">
        <v>11095000</v>
      </c>
      <c r="F287" s="27">
        <v>2678485</v>
      </c>
      <c r="G287" s="28">
        <f t="shared" si="56"/>
        <v>0.24141369986480396</v>
      </c>
      <c r="H287" s="29">
        <v>247191</v>
      </c>
      <c r="I287" s="27">
        <v>1262854</v>
      </c>
      <c r="J287" s="30">
        <v>211968</v>
      </c>
      <c r="K287" s="30">
        <v>1722013</v>
      </c>
      <c r="L287" s="29">
        <v>339600</v>
      </c>
      <c r="M287" s="27">
        <v>238352</v>
      </c>
      <c r="N287" s="30">
        <v>238352</v>
      </c>
      <c r="O287" s="30">
        <v>816304</v>
      </c>
      <c r="P287" s="29">
        <v>0</v>
      </c>
      <c r="Q287" s="27">
        <v>15866</v>
      </c>
      <c r="R287" s="30">
        <v>124302</v>
      </c>
      <c r="S287" s="30">
        <v>140168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23544070</v>
      </c>
      <c r="E288" s="27">
        <v>28138417</v>
      </c>
      <c r="F288" s="27">
        <v>21595693</v>
      </c>
      <c r="G288" s="28">
        <f t="shared" si="56"/>
        <v>0.767480736389684</v>
      </c>
      <c r="H288" s="29">
        <v>38888</v>
      </c>
      <c r="I288" s="27">
        <v>997961</v>
      </c>
      <c r="J288" s="30">
        <v>242079</v>
      </c>
      <c r="K288" s="30">
        <v>1278928</v>
      </c>
      <c r="L288" s="29">
        <v>1924821</v>
      </c>
      <c r="M288" s="27">
        <v>2366795</v>
      </c>
      <c r="N288" s="30">
        <v>7847599</v>
      </c>
      <c r="O288" s="30">
        <v>12139215</v>
      </c>
      <c r="P288" s="29">
        <v>597732</v>
      </c>
      <c r="Q288" s="27">
        <v>435800</v>
      </c>
      <c r="R288" s="30">
        <v>7144018</v>
      </c>
      <c r="S288" s="30">
        <v>8177550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11805000</v>
      </c>
      <c r="E289" s="27">
        <v>11805000</v>
      </c>
      <c r="F289" s="27">
        <v>6592158</v>
      </c>
      <c r="G289" s="28">
        <f t="shared" si="56"/>
        <v>0.5584208386277001</v>
      </c>
      <c r="H289" s="29">
        <v>0</v>
      </c>
      <c r="I289" s="27">
        <v>0</v>
      </c>
      <c r="J289" s="30">
        <v>216492</v>
      </c>
      <c r="K289" s="30">
        <v>216492</v>
      </c>
      <c r="L289" s="29">
        <v>1399613</v>
      </c>
      <c r="M289" s="27">
        <v>4140637</v>
      </c>
      <c r="N289" s="30">
        <v>15290</v>
      </c>
      <c r="O289" s="30">
        <v>5555540</v>
      </c>
      <c r="P289" s="29">
        <v>75406</v>
      </c>
      <c r="Q289" s="27">
        <v>220314</v>
      </c>
      <c r="R289" s="30">
        <v>524406</v>
      </c>
      <c r="S289" s="30">
        <v>820126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15803360</v>
      </c>
      <c r="E290" s="27">
        <v>18074282</v>
      </c>
      <c r="F290" s="27">
        <v>5277161</v>
      </c>
      <c r="G290" s="28">
        <f t="shared" si="56"/>
        <v>0.29197071286151227</v>
      </c>
      <c r="H290" s="29">
        <v>140672</v>
      </c>
      <c r="I290" s="27">
        <v>47279</v>
      </c>
      <c r="J290" s="30">
        <v>1074824</v>
      </c>
      <c r="K290" s="30">
        <v>1262775</v>
      </c>
      <c r="L290" s="29">
        <v>191647</v>
      </c>
      <c r="M290" s="27">
        <v>251230</v>
      </c>
      <c r="N290" s="30">
        <v>608551</v>
      </c>
      <c r="O290" s="30">
        <v>1051428</v>
      </c>
      <c r="P290" s="29">
        <v>531327</v>
      </c>
      <c r="Q290" s="27">
        <v>799950</v>
      </c>
      <c r="R290" s="30">
        <v>1631681</v>
      </c>
      <c r="S290" s="30">
        <v>2962958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3400000</v>
      </c>
      <c r="E291" s="27">
        <v>5147000</v>
      </c>
      <c r="F291" s="27">
        <v>1147438</v>
      </c>
      <c r="G291" s="28">
        <f t="shared" si="56"/>
        <v>0.2229333592383913</v>
      </c>
      <c r="H291" s="29">
        <v>456</v>
      </c>
      <c r="I291" s="27">
        <v>22758</v>
      </c>
      <c r="J291" s="30">
        <v>79775</v>
      </c>
      <c r="K291" s="30">
        <v>102989</v>
      </c>
      <c r="L291" s="29">
        <v>9807</v>
      </c>
      <c r="M291" s="27">
        <v>72233</v>
      </c>
      <c r="N291" s="30">
        <v>23784</v>
      </c>
      <c r="O291" s="30">
        <v>105824</v>
      </c>
      <c r="P291" s="29">
        <v>286674</v>
      </c>
      <c r="Q291" s="27">
        <v>113944</v>
      </c>
      <c r="R291" s="30">
        <v>538007</v>
      </c>
      <c r="S291" s="30">
        <v>938625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530</v>
      </c>
      <c r="C292" s="33"/>
      <c r="D292" s="34">
        <f>SUM(D285:D291)</f>
        <v>121578580</v>
      </c>
      <c r="E292" s="35">
        <f>SUM(E285:E291)</f>
        <v>130190849</v>
      </c>
      <c r="F292" s="35">
        <f>SUM(F285:F291)</f>
        <v>66062947</v>
      </c>
      <c r="G292" s="36">
        <f t="shared" si="56"/>
        <v>0.5074315707089367</v>
      </c>
      <c r="H292" s="37">
        <f aca="true" t="shared" si="58" ref="H292:W292">SUM(H285:H291)</f>
        <v>3781130</v>
      </c>
      <c r="I292" s="35">
        <f t="shared" si="58"/>
        <v>5820639</v>
      </c>
      <c r="J292" s="38">
        <f t="shared" si="58"/>
        <v>5005195</v>
      </c>
      <c r="K292" s="38">
        <f t="shared" si="58"/>
        <v>14606964</v>
      </c>
      <c r="L292" s="37">
        <f t="shared" si="58"/>
        <v>10669545</v>
      </c>
      <c r="M292" s="35">
        <f t="shared" si="58"/>
        <v>11789349</v>
      </c>
      <c r="N292" s="38">
        <f t="shared" si="58"/>
        <v>12199136</v>
      </c>
      <c r="O292" s="38">
        <f t="shared" si="58"/>
        <v>34658030</v>
      </c>
      <c r="P292" s="37">
        <f t="shared" si="58"/>
        <v>3753096</v>
      </c>
      <c r="Q292" s="35">
        <f t="shared" si="58"/>
        <v>2257696</v>
      </c>
      <c r="R292" s="38">
        <f t="shared" si="58"/>
        <v>10787161</v>
      </c>
      <c r="S292" s="38">
        <f t="shared" si="58"/>
        <v>16797953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10927000</v>
      </c>
      <c r="E293" s="27">
        <v>10927000</v>
      </c>
      <c r="F293" s="27">
        <v>42136</v>
      </c>
      <c r="G293" s="28">
        <f t="shared" si="56"/>
        <v>0.0038561361764436718</v>
      </c>
      <c r="H293" s="29">
        <v>136</v>
      </c>
      <c r="I293" s="27">
        <v>0</v>
      </c>
      <c r="J293" s="30">
        <v>0</v>
      </c>
      <c r="K293" s="30">
        <v>136</v>
      </c>
      <c r="L293" s="29">
        <v>0</v>
      </c>
      <c r="M293" s="27">
        <v>0</v>
      </c>
      <c r="N293" s="30">
        <v>42000</v>
      </c>
      <c r="O293" s="30">
        <v>42000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71016939</v>
      </c>
      <c r="E294" s="27">
        <v>61792420</v>
      </c>
      <c r="F294" s="27">
        <v>35856428</v>
      </c>
      <c r="G294" s="28">
        <f t="shared" si="56"/>
        <v>0.5802722728774824</v>
      </c>
      <c r="H294" s="29">
        <v>205616</v>
      </c>
      <c r="I294" s="27">
        <v>1287209</v>
      </c>
      <c r="J294" s="30">
        <v>6801837</v>
      </c>
      <c r="K294" s="30">
        <v>8294662</v>
      </c>
      <c r="L294" s="29">
        <v>1961600</v>
      </c>
      <c r="M294" s="27">
        <v>5792389</v>
      </c>
      <c r="N294" s="30">
        <v>1947464</v>
      </c>
      <c r="O294" s="30">
        <v>9701453</v>
      </c>
      <c r="P294" s="29">
        <v>1740437</v>
      </c>
      <c r="Q294" s="27">
        <v>8506882</v>
      </c>
      <c r="R294" s="30">
        <v>7612994</v>
      </c>
      <c r="S294" s="30">
        <v>17860313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44038631</v>
      </c>
      <c r="E295" s="27">
        <v>20833285</v>
      </c>
      <c r="F295" s="27">
        <v>7221844</v>
      </c>
      <c r="G295" s="28">
        <f t="shared" si="56"/>
        <v>0.34664931622641365</v>
      </c>
      <c r="H295" s="29">
        <v>668709</v>
      </c>
      <c r="I295" s="27">
        <v>286457</v>
      </c>
      <c r="J295" s="30">
        <v>1084632</v>
      </c>
      <c r="K295" s="30">
        <v>2039798</v>
      </c>
      <c r="L295" s="29">
        <v>660646</v>
      </c>
      <c r="M295" s="27">
        <v>1299550</v>
      </c>
      <c r="N295" s="30">
        <v>221425</v>
      </c>
      <c r="O295" s="30">
        <v>2181621</v>
      </c>
      <c r="P295" s="29">
        <v>88939</v>
      </c>
      <c r="Q295" s="27">
        <v>605134</v>
      </c>
      <c r="R295" s="30">
        <v>2306352</v>
      </c>
      <c r="S295" s="30">
        <v>3000425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9089000</v>
      </c>
      <c r="E296" s="27">
        <v>9089000</v>
      </c>
      <c r="F296" s="27">
        <v>1116714</v>
      </c>
      <c r="G296" s="28">
        <f t="shared" si="56"/>
        <v>0.12286434151171746</v>
      </c>
      <c r="H296" s="29">
        <v>387</v>
      </c>
      <c r="I296" s="27">
        <v>10732</v>
      </c>
      <c r="J296" s="30">
        <v>28551</v>
      </c>
      <c r="K296" s="30">
        <v>39670</v>
      </c>
      <c r="L296" s="29">
        <v>26232</v>
      </c>
      <c r="M296" s="27">
        <v>29487</v>
      </c>
      <c r="N296" s="30">
        <v>352576</v>
      </c>
      <c r="O296" s="30">
        <v>408295</v>
      </c>
      <c r="P296" s="29">
        <v>0</v>
      </c>
      <c r="Q296" s="27">
        <v>0</v>
      </c>
      <c r="R296" s="30">
        <v>668749</v>
      </c>
      <c r="S296" s="30">
        <v>668749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12639000</v>
      </c>
      <c r="E297" s="27">
        <v>12639000</v>
      </c>
      <c r="F297" s="27">
        <v>8823084</v>
      </c>
      <c r="G297" s="28">
        <f t="shared" si="56"/>
        <v>0.6980840256349394</v>
      </c>
      <c r="H297" s="29">
        <v>0</v>
      </c>
      <c r="I297" s="27">
        <v>2975790</v>
      </c>
      <c r="J297" s="30">
        <v>1566339</v>
      </c>
      <c r="K297" s="30">
        <v>4542129</v>
      </c>
      <c r="L297" s="29">
        <v>163348</v>
      </c>
      <c r="M297" s="27">
        <v>1387369</v>
      </c>
      <c r="N297" s="30">
        <v>630263</v>
      </c>
      <c r="O297" s="30">
        <v>2180980</v>
      </c>
      <c r="P297" s="29">
        <v>0</v>
      </c>
      <c r="Q297" s="27">
        <v>2099975</v>
      </c>
      <c r="R297" s="30">
        <v>0</v>
      </c>
      <c r="S297" s="30">
        <v>2099975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31372900</v>
      </c>
      <c r="E298" s="27">
        <v>18074282</v>
      </c>
      <c r="F298" s="27">
        <v>6359773</v>
      </c>
      <c r="G298" s="28">
        <f t="shared" si="56"/>
        <v>0.351868638543982</v>
      </c>
      <c r="H298" s="29">
        <v>580976</v>
      </c>
      <c r="I298" s="27">
        <v>870510</v>
      </c>
      <c r="J298" s="30">
        <v>756331</v>
      </c>
      <c r="K298" s="30">
        <v>2207817</v>
      </c>
      <c r="L298" s="29">
        <v>244904</v>
      </c>
      <c r="M298" s="27">
        <v>1174221</v>
      </c>
      <c r="N298" s="30">
        <v>379826</v>
      </c>
      <c r="O298" s="30">
        <v>1798951</v>
      </c>
      <c r="P298" s="29">
        <v>149895</v>
      </c>
      <c r="Q298" s="27">
        <v>602410</v>
      </c>
      <c r="R298" s="30">
        <v>1600700</v>
      </c>
      <c r="S298" s="30">
        <v>2353005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23035000</v>
      </c>
      <c r="E299" s="27">
        <v>34200000</v>
      </c>
      <c r="F299" s="27">
        <v>8632291</v>
      </c>
      <c r="G299" s="28">
        <f t="shared" si="56"/>
        <v>0.25240616959064327</v>
      </c>
      <c r="H299" s="29">
        <v>219857</v>
      </c>
      <c r="I299" s="27">
        <v>1148500</v>
      </c>
      <c r="J299" s="30">
        <v>175159</v>
      </c>
      <c r="K299" s="30">
        <v>1543516</v>
      </c>
      <c r="L299" s="29">
        <v>1835244</v>
      </c>
      <c r="M299" s="27">
        <v>1694141</v>
      </c>
      <c r="N299" s="30">
        <v>1027940</v>
      </c>
      <c r="O299" s="30">
        <v>4557325</v>
      </c>
      <c r="P299" s="29">
        <v>570051</v>
      </c>
      <c r="Q299" s="27">
        <v>1302333</v>
      </c>
      <c r="R299" s="30">
        <v>659066</v>
      </c>
      <c r="S299" s="30">
        <v>2531450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26515000</v>
      </c>
      <c r="E300" s="27">
        <v>26515000</v>
      </c>
      <c r="F300" s="27">
        <v>13269166</v>
      </c>
      <c r="G300" s="28">
        <f t="shared" si="56"/>
        <v>0.5004399773712993</v>
      </c>
      <c r="H300" s="29">
        <v>3590179</v>
      </c>
      <c r="I300" s="27">
        <v>92791</v>
      </c>
      <c r="J300" s="30">
        <v>1740165</v>
      </c>
      <c r="K300" s="30">
        <v>5423135</v>
      </c>
      <c r="L300" s="29">
        <v>2317549</v>
      </c>
      <c r="M300" s="27">
        <v>1311248</v>
      </c>
      <c r="N300" s="30">
        <v>749016</v>
      </c>
      <c r="O300" s="30">
        <v>4377813</v>
      </c>
      <c r="P300" s="29">
        <v>163631</v>
      </c>
      <c r="Q300" s="27">
        <v>2359264</v>
      </c>
      <c r="R300" s="30">
        <v>945323</v>
      </c>
      <c r="S300" s="30">
        <v>3468218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350000</v>
      </c>
      <c r="E301" s="27">
        <v>358000</v>
      </c>
      <c r="F301" s="27">
        <v>63856</v>
      </c>
      <c r="G301" s="28">
        <f t="shared" si="56"/>
        <v>0.1783687150837989</v>
      </c>
      <c r="H301" s="29">
        <v>0</v>
      </c>
      <c r="I301" s="27">
        <v>0</v>
      </c>
      <c r="J301" s="30">
        <v>412</v>
      </c>
      <c r="K301" s="30">
        <v>412</v>
      </c>
      <c r="L301" s="29">
        <v>1566</v>
      </c>
      <c r="M301" s="27">
        <v>0</v>
      </c>
      <c r="N301" s="30">
        <v>7132</v>
      </c>
      <c r="O301" s="30">
        <v>8698</v>
      </c>
      <c r="P301" s="29">
        <v>31</v>
      </c>
      <c r="Q301" s="27">
        <v>1186</v>
      </c>
      <c r="R301" s="30">
        <v>53529</v>
      </c>
      <c r="S301" s="30">
        <v>54746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549</v>
      </c>
      <c r="C302" s="33"/>
      <c r="D302" s="34">
        <f>SUM(D293:D301)</f>
        <v>228983470</v>
      </c>
      <c r="E302" s="35">
        <f>SUM(E293:E301)</f>
        <v>194427987</v>
      </c>
      <c r="F302" s="35">
        <f>SUM(F293:F301)</f>
        <v>81385292</v>
      </c>
      <c r="G302" s="36">
        <f t="shared" si="56"/>
        <v>0.41858835888683044</v>
      </c>
      <c r="H302" s="37">
        <f aca="true" t="shared" si="59" ref="H302:W302">SUM(H293:H301)</f>
        <v>5265860</v>
      </c>
      <c r="I302" s="35">
        <f t="shared" si="59"/>
        <v>6671989</v>
      </c>
      <c r="J302" s="38">
        <f t="shared" si="59"/>
        <v>12153426</v>
      </c>
      <c r="K302" s="38">
        <f t="shared" si="59"/>
        <v>24091275</v>
      </c>
      <c r="L302" s="37">
        <f t="shared" si="59"/>
        <v>7211089</v>
      </c>
      <c r="M302" s="35">
        <f t="shared" si="59"/>
        <v>12688405</v>
      </c>
      <c r="N302" s="38">
        <f t="shared" si="59"/>
        <v>5357642</v>
      </c>
      <c r="O302" s="38">
        <f t="shared" si="59"/>
        <v>25257136</v>
      </c>
      <c r="P302" s="37">
        <f t="shared" si="59"/>
        <v>2712984</v>
      </c>
      <c r="Q302" s="35">
        <f t="shared" si="59"/>
        <v>15477184</v>
      </c>
      <c r="R302" s="38">
        <f t="shared" si="59"/>
        <v>13846713</v>
      </c>
      <c r="S302" s="38">
        <f t="shared" si="59"/>
        <v>32036881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13116000</v>
      </c>
      <c r="E303" s="27">
        <v>13116000</v>
      </c>
      <c r="F303" s="27">
        <v>825215</v>
      </c>
      <c r="G303" s="28">
        <f t="shared" si="56"/>
        <v>0.06291666666666666</v>
      </c>
      <c r="H303" s="29">
        <v>0</v>
      </c>
      <c r="I303" s="27">
        <v>0</v>
      </c>
      <c r="J303" s="30">
        <v>0</v>
      </c>
      <c r="K303" s="30">
        <v>0</v>
      </c>
      <c r="L303" s="29">
        <v>107217</v>
      </c>
      <c r="M303" s="27">
        <v>0</v>
      </c>
      <c r="N303" s="30">
        <v>163260</v>
      </c>
      <c r="O303" s="30">
        <v>270477</v>
      </c>
      <c r="P303" s="29">
        <v>0</v>
      </c>
      <c r="Q303" s="27">
        <v>314883</v>
      </c>
      <c r="R303" s="30">
        <v>239855</v>
      </c>
      <c r="S303" s="30">
        <v>554738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33953500</v>
      </c>
      <c r="E304" s="27">
        <v>33953500</v>
      </c>
      <c r="F304" s="27">
        <v>13606310</v>
      </c>
      <c r="G304" s="28">
        <f t="shared" si="56"/>
        <v>0.40073365043368137</v>
      </c>
      <c r="H304" s="29">
        <v>373248</v>
      </c>
      <c r="I304" s="27">
        <v>1651182</v>
      </c>
      <c r="J304" s="30">
        <v>852465</v>
      </c>
      <c r="K304" s="30">
        <v>2876895</v>
      </c>
      <c r="L304" s="29">
        <v>2254769</v>
      </c>
      <c r="M304" s="27">
        <v>3763321</v>
      </c>
      <c r="N304" s="30">
        <v>226641</v>
      </c>
      <c r="O304" s="30">
        <v>6244731</v>
      </c>
      <c r="P304" s="29">
        <v>738426</v>
      </c>
      <c r="Q304" s="27">
        <v>1120861</v>
      </c>
      <c r="R304" s="30">
        <v>2625397</v>
      </c>
      <c r="S304" s="30">
        <v>4484684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65814924</v>
      </c>
      <c r="E305" s="27">
        <v>65814924</v>
      </c>
      <c r="F305" s="27">
        <v>61509834</v>
      </c>
      <c r="G305" s="28">
        <f t="shared" si="56"/>
        <v>0.9345879363166931</v>
      </c>
      <c r="H305" s="29">
        <v>4583186</v>
      </c>
      <c r="I305" s="27">
        <v>6337667</v>
      </c>
      <c r="J305" s="30">
        <v>8283971</v>
      </c>
      <c r="K305" s="30">
        <v>19204824</v>
      </c>
      <c r="L305" s="29">
        <v>8127547</v>
      </c>
      <c r="M305" s="27">
        <v>6626557</v>
      </c>
      <c r="N305" s="30">
        <v>17448832</v>
      </c>
      <c r="O305" s="30">
        <v>32202936</v>
      </c>
      <c r="P305" s="29">
        <v>2455883</v>
      </c>
      <c r="Q305" s="27">
        <v>3143029</v>
      </c>
      <c r="R305" s="30">
        <v>4503162</v>
      </c>
      <c r="S305" s="30">
        <v>10102074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14533000</v>
      </c>
      <c r="E306" s="27">
        <v>14533000</v>
      </c>
      <c r="F306" s="27">
        <v>15655756</v>
      </c>
      <c r="G306" s="28">
        <f t="shared" si="56"/>
        <v>1.0772556251290166</v>
      </c>
      <c r="H306" s="29">
        <v>2799446</v>
      </c>
      <c r="I306" s="27">
        <v>3857099</v>
      </c>
      <c r="J306" s="30">
        <v>1139357</v>
      </c>
      <c r="K306" s="30">
        <v>7795902</v>
      </c>
      <c r="L306" s="29">
        <v>1507314</v>
      </c>
      <c r="M306" s="27">
        <v>3476982</v>
      </c>
      <c r="N306" s="30">
        <v>12178</v>
      </c>
      <c r="O306" s="30">
        <v>4996474</v>
      </c>
      <c r="P306" s="29">
        <v>0</v>
      </c>
      <c r="Q306" s="27">
        <v>745500</v>
      </c>
      <c r="R306" s="30">
        <v>2117880</v>
      </c>
      <c r="S306" s="30">
        <v>2863380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34700100</v>
      </c>
      <c r="E307" s="27">
        <v>34700100</v>
      </c>
      <c r="F307" s="27">
        <v>13097621</v>
      </c>
      <c r="G307" s="28">
        <f t="shared" si="56"/>
        <v>0.3774519669972133</v>
      </c>
      <c r="H307" s="29">
        <v>1150142</v>
      </c>
      <c r="I307" s="27">
        <v>1390582</v>
      </c>
      <c r="J307" s="30">
        <v>0</v>
      </c>
      <c r="K307" s="30">
        <v>2540724</v>
      </c>
      <c r="L307" s="29">
        <v>0</v>
      </c>
      <c r="M307" s="27">
        <v>2344544</v>
      </c>
      <c r="N307" s="30">
        <v>4846839</v>
      </c>
      <c r="O307" s="30">
        <v>7191383</v>
      </c>
      <c r="P307" s="29">
        <v>482817</v>
      </c>
      <c r="Q307" s="27">
        <v>2334162</v>
      </c>
      <c r="R307" s="30">
        <v>548535</v>
      </c>
      <c r="S307" s="30">
        <v>3365514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22798000</v>
      </c>
      <c r="E308" s="27">
        <v>22798000</v>
      </c>
      <c r="F308" s="27">
        <v>6351991</v>
      </c>
      <c r="G308" s="28">
        <f t="shared" si="56"/>
        <v>0.2786205368892008</v>
      </c>
      <c r="H308" s="29">
        <v>688300</v>
      </c>
      <c r="I308" s="27">
        <v>70944</v>
      </c>
      <c r="J308" s="30">
        <v>1012230</v>
      </c>
      <c r="K308" s="30">
        <v>1771474</v>
      </c>
      <c r="L308" s="29">
        <v>174539</v>
      </c>
      <c r="M308" s="27">
        <v>576651</v>
      </c>
      <c r="N308" s="30">
        <v>52793</v>
      </c>
      <c r="O308" s="30">
        <v>803983</v>
      </c>
      <c r="P308" s="29">
        <v>0</v>
      </c>
      <c r="Q308" s="27">
        <v>586327</v>
      </c>
      <c r="R308" s="30">
        <v>3190207</v>
      </c>
      <c r="S308" s="30">
        <v>3776534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2470000</v>
      </c>
      <c r="E309" s="27">
        <v>1963145</v>
      </c>
      <c r="F309" s="27">
        <v>1605102</v>
      </c>
      <c r="G309" s="28">
        <f t="shared" si="56"/>
        <v>0.817617649231208</v>
      </c>
      <c r="H309" s="29">
        <v>131580</v>
      </c>
      <c r="I309" s="27">
        <v>8537</v>
      </c>
      <c r="J309" s="30">
        <v>49610</v>
      </c>
      <c r="K309" s="30">
        <v>189727</v>
      </c>
      <c r="L309" s="29">
        <v>0</v>
      </c>
      <c r="M309" s="27">
        <v>0</v>
      </c>
      <c r="N309" s="30">
        <v>20459</v>
      </c>
      <c r="O309" s="30">
        <v>20459</v>
      </c>
      <c r="P309" s="29">
        <v>5586</v>
      </c>
      <c r="Q309" s="27">
        <v>1285499</v>
      </c>
      <c r="R309" s="30">
        <v>103831</v>
      </c>
      <c r="S309" s="30">
        <v>1394916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564</v>
      </c>
      <c r="C310" s="33"/>
      <c r="D310" s="34">
        <f>SUM(D303:D309)</f>
        <v>187385524</v>
      </c>
      <c r="E310" s="35">
        <f>SUM(E303:E309)</f>
        <v>186878669</v>
      </c>
      <c r="F310" s="35">
        <f>SUM(F303:F309)</f>
        <v>112651829</v>
      </c>
      <c r="G310" s="36">
        <f t="shared" si="56"/>
        <v>0.6028073166552786</v>
      </c>
      <c r="H310" s="37">
        <f aca="true" t="shared" si="60" ref="H310:W310">SUM(H303:H309)</f>
        <v>9725902</v>
      </c>
      <c r="I310" s="35">
        <f t="shared" si="60"/>
        <v>13316011</v>
      </c>
      <c r="J310" s="38">
        <f t="shared" si="60"/>
        <v>11337633</v>
      </c>
      <c r="K310" s="38">
        <f t="shared" si="60"/>
        <v>34379546</v>
      </c>
      <c r="L310" s="37">
        <f t="shared" si="60"/>
        <v>12171386</v>
      </c>
      <c r="M310" s="35">
        <f t="shared" si="60"/>
        <v>16788055</v>
      </c>
      <c r="N310" s="38">
        <f t="shared" si="60"/>
        <v>22771002</v>
      </c>
      <c r="O310" s="38">
        <f t="shared" si="60"/>
        <v>51730443</v>
      </c>
      <c r="P310" s="37">
        <f t="shared" si="60"/>
        <v>3682712</v>
      </c>
      <c r="Q310" s="35">
        <f t="shared" si="60"/>
        <v>9530261</v>
      </c>
      <c r="R310" s="38">
        <f t="shared" si="60"/>
        <v>13328867</v>
      </c>
      <c r="S310" s="38">
        <f t="shared" si="60"/>
        <v>26541840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238867113</v>
      </c>
      <c r="E311" s="27">
        <v>297513065</v>
      </c>
      <c r="F311" s="27">
        <v>119736047</v>
      </c>
      <c r="G311" s="28">
        <f t="shared" si="56"/>
        <v>0.4024564332998284</v>
      </c>
      <c r="H311" s="29">
        <v>0</v>
      </c>
      <c r="I311" s="27">
        <v>10734514</v>
      </c>
      <c r="J311" s="30">
        <v>15923875</v>
      </c>
      <c r="K311" s="30">
        <v>26658389</v>
      </c>
      <c r="L311" s="29">
        <v>10502535</v>
      </c>
      <c r="M311" s="27">
        <v>10868166</v>
      </c>
      <c r="N311" s="30">
        <v>24787744</v>
      </c>
      <c r="O311" s="30">
        <v>46158445</v>
      </c>
      <c r="P311" s="29">
        <v>8563149</v>
      </c>
      <c r="Q311" s="27">
        <v>17657493</v>
      </c>
      <c r="R311" s="30">
        <v>20698571</v>
      </c>
      <c r="S311" s="30">
        <v>46919213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1</v>
      </c>
      <c r="E312" s="27">
        <v>1</v>
      </c>
      <c r="F312" s="27">
        <v>15583746</v>
      </c>
      <c r="G312" s="28">
        <f t="shared" si="56"/>
        <v>15583746</v>
      </c>
      <c r="H312" s="29">
        <v>427374</v>
      </c>
      <c r="I312" s="27">
        <v>2013886</v>
      </c>
      <c r="J312" s="30">
        <v>279597</v>
      </c>
      <c r="K312" s="30">
        <v>2720857</v>
      </c>
      <c r="L312" s="29">
        <v>935404</v>
      </c>
      <c r="M312" s="27">
        <v>4224448</v>
      </c>
      <c r="N312" s="30">
        <v>4878425</v>
      </c>
      <c r="O312" s="30">
        <v>10038277</v>
      </c>
      <c r="P312" s="29">
        <v>116913</v>
      </c>
      <c r="Q312" s="27">
        <v>2015095</v>
      </c>
      <c r="R312" s="30">
        <v>692604</v>
      </c>
      <c r="S312" s="30">
        <v>2824612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20235000</v>
      </c>
      <c r="E313" s="27">
        <v>20235000</v>
      </c>
      <c r="F313" s="27">
        <v>2835071</v>
      </c>
      <c r="G313" s="28">
        <f t="shared" si="56"/>
        <v>0.14010728935013592</v>
      </c>
      <c r="H313" s="29">
        <v>0</v>
      </c>
      <c r="I313" s="27">
        <v>353905</v>
      </c>
      <c r="J313" s="30">
        <v>0</v>
      </c>
      <c r="K313" s="30">
        <v>353905</v>
      </c>
      <c r="L313" s="29">
        <v>0</v>
      </c>
      <c r="M313" s="27">
        <v>782794</v>
      </c>
      <c r="N313" s="30">
        <v>118594</v>
      </c>
      <c r="O313" s="30">
        <v>901388</v>
      </c>
      <c r="P313" s="29">
        <v>0</v>
      </c>
      <c r="Q313" s="27">
        <v>0</v>
      </c>
      <c r="R313" s="30">
        <v>1579778</v>
      </c>
      <c r="S313" s="30">
        <v>1579778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45594000</v>
      </c>
      <c r="E314" s="27">
        <v>45594000</v>
      </c>
      <c r="F314" s="27">
        <v>25112686</v>
      </c>
      <c r="G314" s="28">
        <f t="shared" si="56"/>
        <v>0.5507892705180506</v>
      </c>
      <c r="H314" s="29">
        <v>865589</v>
      </c>
      <c r="I314" s="27">
        <v>6554018</v>
      </c>
      <c r="J314" s="30">
        <v>4155414</v>
      </c>
      <c r="K314" s="30">
        <v>11575021</v>
      </c>
      <c r="L314" s="29">
        <v>2090764</v>
      </c>
      <c r="M314" s="27">
        <v>3671692</v>
      </c>
      <c r="N314" s="30">
        <v>2725884</v>
      </c>
      <c r="O314" s="30">
        <v>8488340</v>
      </c>
      <c r="P314" s="29">
        <v>-10700</v>
      </c>
      <c r="Q314" s="27">
        <v>790695</v>
      </c>
      <c r="R314" s="30">
        <v>4269330</v>
      </c>
      <c r="S314" s="30">
        <v>5049325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4289690</v>
      </c>
      <c r="E315" s="27">
        <v>3661500</v>
      </c>
      <c r="F315" s="27">
        <v>1588520</v>
      </c>
      <c r="G315" s="28">
        <f t="shared" si="56"/>
        <v>0.43384405298374984</v>
      </c>
      <c r="H315" s="29">
        <v>12846</v>
      </c>
      <c r="I315" s="27">
        <v>33904</v>
      </c>
      <c r="J315" s="30">
        <v>305045</v>
      </c>
      <c r="K315" s="30">
        <v>351795</v>
      </c>
      <c r="L315" s="29">
        <v>154366</v>
      </c>
      <c r="M315" s="27">
        <v>60253</v>
      </c>
      <c r="N315" s="30">
        <v>72075</v>
      </c>
      <c r="O315" s="30">
        <v>286694</v>
      </c>
      <c r="P315" s="29">
        <v>600044</v>
      </c>
      <c r="Q315" s="27">
        <v>247155</v>
      </c>
      <c r="R315" s="30">
        <v>102832</v>
      </c>
      <c r="S315" s="30">
        <v>950031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575</v>
      </c>
      <c r="C316" s="55"/>
      <c r="D316" s="56">
        <f>SUM(D311:D315)</f>
        <v>308985804</v>
      </c>
      <c r="E316" s="57">
        <f>SUM(E311:E315)</f>
        <v>367003566</v>
      </c>
      <c r="F316" s="57">
        <f>SUM(F311:F315)</f>
        <v>164856070</v>
      </c>
      <c r="G316" s="58">
        <f t="shared" si="56"/>
        <v>0.44919473616231836</v>
      </c>
      <c r="H316" s="59">
        <f aca="true" t="shared" si="61" ref="H316:W316">SUM(H311:H315)</f>
        <v>1305809</v>
      </c>
      <c r="I316" s="57">
        <f t="shared" si="61"/>
        <v>19690227</v>
      </c>
      <c r="J316" s="60">
        <f t="shared" si="61"/>
        <v>20663931</v>
      </c>
      <c r="K316" s="60">
        <f t="shared" si="61"/>
        <v>41659967</v>
      </c>
      <c r="L316" s="59">
        <f t="shared" si="61"/>
        <v>13683069</v>
      </c>
      <c r="M316" s="57">
        <f t="shared" si="61"/>
        <v>19607353</v>
      </c>
      <c r="N316" s="60">
        <f t="shared" si="61"/>
        <v>32582722</v>
      </c>
      <c r="O316" s="60">
        <f t="shared" si="61"/>
        <v>65873144</v>
      </c>
      <c r="P316" s="59">
        <f t="shared" si="61"/>
        <v>9269406</v>
      </c>
      <c r="Q316" s="57">
        <f t="shared" si="61"/>
        <v>20710438</v>
      </c>
      <c r="R316" s="60">
        <f t="shared" si="61"/>
        <v>27343115</v>
      </c>
      <c r="S316" s="60">
        <f t="shared" si="61"/>
        <v>57322959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1254732032</v>
      </c>
      <c r="E317" s="43">
        <f>SUM(E280:E283,E285:E291,E293:E301,E303:E309,E311:E315)</f>
        <v>1323926309</v>
      </c>
      <c r="F317" s="43">
        <f>SUM(F280:F283,F285:F291,F293:F301,F303:F309,F311:F315)</f>
        <v>623782690</v>
      </c>
      <c r="G317" s="44">
        <f t="shared" si="56"/>
        <v>0.4711611860566176</v>
      </c>
      <c r="H317" s="45">
        <f aca="true" t="shared" si="62" ref="H317:W317">SUM(H280:H283,H285:H291,H293:H301,H303:H309,H311:H315)</f>
        <v>33655991</v>
      </c>
      <c r="I317" s="43">
        <f t="shared" si="62"/>
        <v>69320193</v>
      </c>
      <c r="J317" s="46">
        <f t="shared" si="62"/>
        <v>64873873</v>
      </c>
      <c r="K317" s="46">
        <f t="shared" si="62"/>
        <v>167850057</v>
      </c>
      <c r="L317" s="45">
        <f t="shared" si="62"/>
        <v>81960924</v>
      </c>
      <c r="M317" s="43">
        <f t="shared" si="62"/>
        <v>100331702</v>
      </c>
      <c r="N317" s="46">
        <f t="shared" si="62"/>
        <v>84558425</v>
      </c>
      <c r="O317" s="46">
        <f t="shared" si="62"/>
        <v>266851051</v>
      </c>
      <c r="P317" s="45">
        <f t="shared" si="62"/>
        <v>36239532</v>
      </c>
      <c r="Q317" s="43">
        <f t="shared" si="62"/>
        <v>56147641</v>
      </c>
      <c r="R317" s="46">
        <f t="shared" si="62"/>
        <v>96694409</v>
      </c>
      <c r="S317" s="46">
        <f t="shared" si="62"/>
        <v>189081582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5450592474</v>
      </c>
      <c r="E320" s="27">
        <v>5606388002</v>
      </c>
      <c r="F320" s="27">
        <v>2350052184</v>
      </c>
      <c r="G320" s="28">
        <f aca="true" t="shared" si="63" ref="G320:G357">IF($E320=0,0,$F320/$E320)</f>
        <v>0.4191740177743053</v>
      </c>
      <c r="H320" s="29">
        <v>52400748</v>
      </c>
      <c r="I320" s="27">
        <v>198025005</v>
      </c>
      <c r="J320" s="30">
        <v>255734636</v>
      </c>
      <c r="K320" s="30">
        <v>506160389</v>
      </c>
      <c r="L320" s="29">
        <v>284834656</v>
      </c>
      <c r="M320" s="27">
        <v>341978449</v>
      </c>
      <c r="N320" s="30">
        <v>490309070</v>
      </c>
      <c r="O320" s="30">
        <v>1117122175</v>
      </c>
      <c r="P320" s="29">
        <v>63338492</v>
      </c>
      <c r="Q320" s="27">
        <v>282951880</v>
      </c>
      <c r="R320" s="30">
        <v>380479248</v>
      </c>
      <c r="S320" s="30">
        <v>726769620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28</v>
      </c>
      <c r="C321" s="33"/>
      <c r="D321" s="34">
        <f>D320</f>
        <v>5450592474</v>
      </c>
      <c r="E321" s="35">
        <f>E320</f>
        <v>5606388002</v>
      </c>
      <c r="F321" s="35">
        <f>F320</f>
        <v>2350052184</v>
      </c>
      <c r="G321" s="36">
        <f t="shared" si="63"/>
        <v>0.4191740177743053</v>
      </c>
      <c r="H321" s="37">
        <f aca="true" t="shared" si="64" ref="H321:W321">H320</f>
        <v>52400748</v>
      </c>
      <c r="I321" s="35">
        <f t="shared" si="64"/>
        <v>198025005</v>
      </c>
      <c r="J321" s="38">
        <f t="shared" si="64"/>
        <v>255734636</v>
      </c>
      <c r="K321" s="38">
        <f t="shared" si="64"/>
        <v>506160389</v>
      </c>
      <c r="L321" s="37">
        <f t="shared" si="64"/>
        <v>284834656</v>
      </c>
      <c r="M321" s="35">
        <f t="shared" si="64"/>
        <v>341978449</v>
      </c>
      <c r="N321" s="38">
        <f t="shared" si="64"/>
        <v>490309070</v>
      </c>
      <c r="O321" s="38">
        <f t="shared" si="64"/>
        <v>1117122175</v>
      </c>
      <c r="P321" s="37">
        <f t="shared" si="64"/>
        <v>63338492</v>
      </c>
      <c r="Q321" s="35">
        <f t="shared" si="64"/>
        <v>282951880</v>
      </c>
      <c r="R321" s="38">
        <f t="shared" si="64"/>
        <v>380479248</v>
      </c>
      <c r="S321" s="38">
        <f t="shared" si="64"/>
        <v>726769620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59253000</v>
      </c>
      <c r="E322" s="27">
        <v>43123790</v>
      </c>
      <c r="F322" s="27">
        <v>20452711</v>
      </c>
      <c r="G322" s="28">
        <f t="shared" si="63"/>
        <v>0.474279069627229</v>
      </c>
      <c r="H322" s="29">
        <v>1868192</v>
      </c>
      <c r="I322" s="27">
        <v>1850881</v>
      </c>
      <c r="J322" s="30">
        <v>1593605</v>
      </c>
      <c r="K322" s="30">
        <v>5312678</v>
      </c>
      <c r="L322" s="29">
        <v>4224894</v>
      </c>
      <c r="M322" s="27">
        <v>1609291</v>
      </c>
      <c r="N322" s="30">
        <v>2578978</v>
      </c>
      <c r="O322" s="30">
        <v>8413163</v>
      </c>
      <c r="P322" s="29">
        <v>682365</v>
      </c>
      <c r="Q322" s="27">
        <v>828760</v>
      </c>
      <c r="R322" s="30">
        <v>5215745</v>
      </c>
      <c r="S322" s="30">
        <v>6726870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75008100</v>
      </c>
      <c r="E323" s="27">
        <v>60204000</v>
      </c>
      <c r="F323" s="27">
        <v>25191170</v>
      </c>
      <c r="G323" s="28">
        <f t="shared" si="63"/>
        <v>0.4184301707527739</v>
      </c>
      <c r="H323" s="29">
        <v>0</v>
      </c>
      <c r="I323" s="27">
        <v>6575861</v>
      </c>
      <c r="J323" s="30">
        <v>1110219</v>
      </c>
      <c r="K323" s="30">
        <v>7686080</v>
      </c>
      <c r="L323" s="29">
        <v>2051192</v>
      </c>
      <c r="M323" s="27">
        <v>2686564</v>
      </c>
      <c r="N323" s="30">
        <v>1074467</v>
      </c>
      <c r="O323" s="30">
        <v>5812223</v>
      </c>
      <c r="P323" s="29">
        <v>1271602</v>
      </c>
      <c r="Q323" s="27">
        <v>8451765</v>
      </c>
      <c r="R323" s="30">
        <v>1969500</v>
      </c>
      <c r="S323" s="30">
        <v>11692867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23219182</v>
      </c>
      <c r="E324" s="27">
        <v>23942000</v>
      </c>
      <c r="F324" s="27">
        <v>18231696</v>
      </c>
      <c r="G324" s="28">
        <f t="shared" si="63"/>
        <v>0.7614942778381087</v>
      </c>
      <c r="H324" s="29">
        <v>0</v>
      </c>
      <c r="I324" s="27">
        <v>23443</v>
      </c>
      <c r="J324" s="30">
        <v>3620605</v>
      </c>
      <c r="K324" s="30">
        <v>3644048</v>
      </c>
      <c r="L324" s="29">
        <v>587784</v>
      </c>
      <c r="M324" s="27">
        <v>5266404</v>
      </c>
      <c r="N324" s="30">
        <v>881165</v>
      </c>
      <c r="O324" s="30">
        <v>6735353</v>
      </c>
      <c r="P324" s="29">
        <v>931581</v>
      </c>
      <c r="Q324" s="27">
        <v>2763059</v>
      </c>
      <c r="R324" s="30">
        <v>4157655</v>
      </c>
      <c r="S324" s="30">
        <v>7852295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188900477</v>
      </c>
      <c r="E325" s="27">
        <v>208661530</v>
      </c>
      <c r="F325" s="27">
        <v>98023525</v>
      </c>
      <c r="G325" s="28">
        <f t="shared" si="63"/>
        <v>0.46977286613397307</v>
      </c>
      <c r="H325" s="29">
        <v>2705960</v>
      </c>
      <c r="I325" s="27">
        <v>4576119</v>
      </c>
      <c r="J325" s="30">
        <v>10282698</v>
      </c>
      <c r="K325" s="30">
        <v>17564777</v>
      </c>
      <c r="L325" s="29">
        <v>9607445</v>
      </c>
      <c r="M325" s="27">
        <v>16892773</v>
      </c>
      <c r="N325" s="30">
        <v>17794766</v>
      </c>
      <c r="O325" s="30">
        <v>44294984</v>
      </c>
      <c r="P325" s="29">
        <v>7808657</v>
      </c>
      <c r="Q325" s="27">
        <v>15884316</v>
      </c>
      <c r="R325" s="30">
        <v>12470791</v>
      </c>
      <c r="S325" s="30">
        <v>36163764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83479509</v>
      </c>
      <c r="E326" s="27">
        <v>91530588</v>
      </c>
      <c r="F326" s="27">
        <v>46384424</v>
      </c>
      <c r="G326" s="28">
        <f t="shared" si="63"/>
        <v>0.5067641868530333</v>
      </c>
      <c r="H326" s="29">
        <v>102291</v>
      </c>
      <c r="I326" s="27">
        <v>843333</v>
      </c>
      <c r="J326" s="30">
        <v>6309946</v>
      </c>
      <c r="K326" s="30">
        <v>7255570</v>
      </c>
      <c r="L326" s="29">
        <v>3027484</v>
      </c>
      <c r="M326" s="27">
        <v>4415257</v>
      </c>
      <c r="N326" s="30">
        <v>16431222</v>
      </c>
      <c r="O326" s="30">
        <v>23873963</v>
      </c>
      <c r="P326" s="29">
        <v>2760398</v>
      </c>
      <c r="Q326" s="27">
        <v>1556435</v>
      </c>
      <c r="R326" s="30">
        <v>10938058</v>
      </c>
      <c r="S326" s="30">
        <v>15254891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16300000</v>
      </c>
      <c r="E327" s="27">
        <v>16300000</v>
      </c>
      <c r="F327" s="27">
        <v>10383512</v>
      </c>
      <c r="G327" s="28">
        <f t="shared" si="63"/>
        <v>0.6370252760736196</v>
      </c>
      <c r="H327" s="29">
        <v>182129</v>
      </c>
      <c r="I327" s="27">
        <v>423091</v>
      </c>
      <c r="J327" s="30">
        <v>0</v>
      </c>
      <c r="K327" s="30">
        <v>605220</v>
      </c>
      <c r="L327" s="29">
        <v>1446391</v>
      </c>
      <c r="M327" s="27">
        <v>492893</v>
      </c>
      <c r="N327" s="30">
        <v>512690</v>
      </c>
      <c r="O327" s="30">
        <v>2451974</v>
      </c>
      <c r="P327" s="29">
        <v>0</v>
      </c>
      <c r="Q327" s="27">
        <v>613275</v>
      </c>
      <c r="R327" s="30">
        <v>6713043</v>
      </c>
      <c r="S327" s="30">
        <v>7326318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592</v>
      </c>
      <c r="C328" s="33"/>
      <c r="D328" s="34">
        <f>SUM(D322:D327)</f>
        <v>446160268</v>
      </c>
      <c r="E328" s="35">
        <f>SUM(E322:E327)</f>
        <v>443761908</v>
      </c>
      <c r="F328" s="35">
        <f>SUM(F322:F327)</f>
        <v>218667038</v>
      </c>
      <c r="G328" s="36">
        <f t="shared" si="63"/>
        <v>0.49275756674455257</v>
      </c>
      <c r="H328" s="37">
        <f aca="true" t="shared" si="65" ref="H328:W328">SUM(H322:H327)</f>
        <v>4858572</v>
      </c>
      <c r="I328" s="35">
        <f t="shared" si="65"/>
        <v>14292728</v>
      </c>
      <c r="J328" s="38">
        <f t="shared" si="65"/>
        <v>22917073</v>
      </c>
      <c r="K328" s="38">
        <f t="shared" si="65"/>
        <v>42068373</v>
      </c>
      <c r="L328" s="37">
        <f t="shared" si="65"/>
        <v>20945190</v>
      </c>
      <c r="M328" s="35">
        <f t="shared" si="65"/>
        <v>31363182</v>
      </c>
      <c r="N328" s="38">
        <f t="shared" si="65"/>
        <v>39273288</v>
      </c>
      <c r="O328" s="38">
        <f t="shared" si="65"/>
        <v>91581660</v>
      </c>
      <c r="P328" s="37">
        <f t="shared" si="65"/>
        <v>13454603</v>
      </c>
      <c r="Q328" s="35">
        <f t="shared" si="65"/>
        <v>30097610</v>
      </c>
      <c r="R328" s="38">
        <f t="shared" si="65"/>
        <v>41464792</v>
      </c>
      <c r="S328" s="38">
        <f t="shared" si="65"/>
        <v>85017005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51350396</v>
      </c>
      <c r="E329" s="27">
        <v>69008407</v>
      </c>
      <c r="F329" s="27">
        <v>29827160</v>
      </c>
      <c r="G329" s="28">
        <f t="shared" si="63"/>
        <v>0.43222501861258733</v>
      </c>
      <c r="H329" s="29">
        <v>2127190</v>
      </c>
      <c r="I329" s="27">
        <v>560877</v>
      </c>
      <c r="J329" s="30">
        <v>1831537</v>
      </c>
      <c r="K329" s="30">
        <v>4519604</v>
      </c>
      <c r="L329" s="29">
        <v>1477951</v>
      </c>
      <c r="M329" s="27">
        <v>2566959</v>
      </c>
      <c r="N329" s="30">
        <v>5262445</v>
      </c>
      <c r="O329" s="30">
        <v>9307355</v>
      </c>
      <c r="P329" s="29">
        <v>3724343</v>
      </c>
      <c r="Q329" s="27">
        <v>7824780</v>
      </c>
      <c r="R329" s="30">
        <v>4451078</v>
      </c>
      <c r="S329" s="30">
        <v>16000201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187359852</v>
      </c>
      <c r="E330" s="27">
        <v>263952423</v>
      </c>
      <c r="F330" s="27">
        <v>126215552</v>
      </c>
      <c r="G330" s="28">
        <f t="shared" si="63"/>
        <v>0.4781753869332732</v>
      </c>
      <c r="H330" s="29">
        <v>2197092</v>
      </c>
      <c r="I330" s="27">
        <v>13780651</v>
      </c>
      <c r="J330" s="30">
        <v>11319073</v>
      </c>
      <c r="K330" s="30">
        <v>27296816</v>
      </c>
      <c r="L330" s="29">
        <v>15167902</v>
      </c>
      <c r="M330" s="27">
        <v>18370222</v>
      </c>
      <c r="N330" s="30">
        <v>24825171</v>
      </c>
      <c r="O330" s="30">
        <v>58363295</v>
      </c>
      <c r="P330" s="29">
        <v>4259473</v>
      </c>
      <c r="Q330" s="27">
        <v>16661756</v>
      </c>
      <c r="R330" s="30">
        <v>19634212</v>
      </c>
      <c r="S330" s="30">
        <v>40555441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200065525</v>
      </c>
      <c r="E331" s="27">
        <v>187940297</v>
      </c>
      <c r="F331" s="27">
        <v>68973195</v>
      </c>
      <c r="G331" s="28">
        <f t="shared" si="63"/>
        <v>0.36699524317554955</v>
      </c>
      <c r="H331" s="29">
        <v>573195</v>
      </c>
      <c r="I331" s="27">
        <v>115521</v>
      </c>
      <c r="J331" s="30">
        <v>9546993</v>
      </c>
      <c r="K331" s="30">
        <v>10235709</v>
      </c>
      <c r="L331" s="29">
        <v>11608155</v>
      </c>
      <c r="M331" s="27">
        <v>7896472</v>
      </c>
      <c r="N331" s="30">
        <v>5061661</v>
      </c>
      <c r="O331" s="30">
        <v>24566288</v>
      </c>
      <c r="P331" s="29">
        <v>4263331</v>
      </c>
      <c r="Q331" s="27">
        <v>15780945</v>
      </c>
      <c r="R331" s="30">
        <v>14126922</v>
      </c>
      <c r="S331" s="30">
        <v>34171198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118231412</v>
      </c>
      <c r="E332" s="27">
        <v>148661405</v>
      </c>
      <c r="F332" s="27">
        <v>85720213</v>
      </c>
      <c r="G332" s="28">
        <f t="shared" si="63"/>
        <v>0.5766137687182493</v>
      </c>
      <c r="H332" s="29">
        <v>5545445</v>
      </c>
      <c r="I332" s="27">
        <v>17683469</v>
      </c>
      <c r="J332" s="30">
        <v>6829681</v>
      </c>
      <c r="K332" s="30">
        <v>30058595</v>
      </c>
      <c r="L332" s="29">
        <v>7098706</v>
      </c>
      <c r="M332" s="27">
        <v>7973981</v>
      </c>
      <c r="N332" s="30">
        <v>7564245</v>
      </c>
      <c r="O332" s="30">
        <v>22636932</v>
      </c>
      <c r="P332" s="29">
        <v>6166888</v>
      </c>
      <c r="Q332" s="27">
        <v>21420007</v>
      </c>
      <c r="R332" s="30">
        <v>5437791</v>
      </c>
      <c r="S332" s="30">
        <v>33024686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53909730</v>
      </c>
      <c r="E333" s="27">
        <v>57411786</v>
      </c>
      <c r="F333" s="27">
        <v>31119130</v>
      </c>
      <c r="G333" s="28">
        <f t="shared" si="63"/>
        <v>0.5420338255981098</v>
      </c>
      <c r="H333" s="29">
        <v>2144707</v>
      </c>
      <c r="I333" s="27">
        <v>2020024</v>
      </c>
      <c r="J333" s="30">
        <v>3107881</v>
      </c>
      <c r="K333" s="30">
        <v>7272612</v>
      </c>
      <c r="L333" s="29">
        <v>4463625</v>
      </c>
      <c r="M333" s="27">
        <v>3215913</v>
      </c>
      <c r="N333" s="30">
        <v>3345126</v>
      </c>
      <c r="O333" s="30">
        <v>11024664</v>
      </c>
      <c r="P333" s="29">
        <v>3079629</v>
      </c>
      <c r="Q333" s="27">
        <v>3673416</v>
      </c>
      <c r="R333" s="30">
        <v>6068809</v>
      </c>
      <c r="S333" s="30">
        <v>12821854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6546890</v>
      </c>
      <c r="E334" s="27">
        <v>8254515</v>
      </c>
      <c r="F334" s="27">
        <v>2183441</v>
      </c>
      <c r="G334" s="28">
        <f t="shared" si="63"/>
        <v>0.2645147534409956</v>
      </c>
      <c r="H334" s="29">
        <v>5824</v>
      </c>
      <c r="I334" s="27">
        <v>457589</v>
      </c>
      <c r="J334" s="30">
        <v>727458</v>
      </c>
      <c r="K334" s="30">
        <v>1190871</v>
      </c>
      <c r="L334" s="29">
        <v>63298</v>
      </c>
      <c r="M334" s="27">
        <v>38996</v>
      </c>
      <c r="N334" s="30">
        <v>276771</v>
      </c>
      <c r="O334" s="30">
        <v>379065</v>
      </c>
      <c r="P334" s="29">
        <v>434037</v>
      </c>
      <c r="Q334" s="27">
        <v>21117</v>
      </c>
      <c r="R334" s="30">
        <v>158351</v>
      </c>
      <c r="S334" s="30">
        <v>613505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605</v>
      </c>
      <c r="C335" s="33"/>
      <c r="D335" s="34">
        <f>SUM(D329:D334)</f>
        <v>617463805</v>
      </c>
      <c r="E335" s="35">
        <f>SUM(E329:E334)</f>
        <v>735228833</v>
      </c>
      <c r="F335" s="35">
        <f>SUM(F329:F334)</f>
        <v>344038691</v>
      </c>
      <c r="G335" s="36">
        <f t="shared" si="63"/>
        <v>0.4679341662869742</v>
      </c>
      <c r="H335" s="37">
        <f aca="true" t="shared" si="66" ref="H335:W335">SUM(H329:H334)</f>
        <v>12593453</v>
      </c>
      <c r="I335" s="35">
        <f t="shared" si="66"/>
        <v>34618131</v>
      </c>
      <c r="J335" s="38">
        <f t="shared" si="66"/>
        <v>33362623</v>
      </c>
      <c r="K335" s="38">
        <f t="shared" si="66"/>
        <v>80574207</v>
      </c>
      <c r="L335" s="37">
        <f t="shared" si="66"/>
        <v>39879637</v>
      </c>
      <c r="M335" s="35">
        <f t="shared" si="66"/>
        <v>40062543</v>
      </c>
      <c r="N335" s="38">
        <f t="shared" si="66"/>
        <v>46335419</v>
      </c>
      <c r="O335" s="38">
        <f t="shared" si="66"/>
        <v>126277599</v>
      </c>
      <c r="P335" s="37">
        <f t="shared" si="66"/>
        <v>21927701</v>
      </c>
      <c r="Q335" s="35">
        <f t="shared" si="66"/>
        <v>65382021</v>
      </c>
      <c r="R335" s="38">
        <f t="shared" si="66"/>
        <v>49877163</v>
      </c>
      <c r="S335" s="38">
        <f t="shared" si="66"/>
        <v>137186885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73594333</v>
      </c>
      <c r="E336" s="27">
        <v>69980237</v>
      </c>
      <c r="F336" s="27">
        <v>30717554</v>
      </c>
      <c r="G336" s="28">
        <f t="shared" si="63"/>
        <v>0.4389461270329793</v>
      </c>
      <c r="H336" s="29">
        <v>1433799</v>
      </c>
      <c r="I336" s="27">
        <v>3716370</v>
      </c>
      <c r="J336" s="30">
        <v>2309919</v>
      </c>
      <c r="K336" s="30">
        <v>7460088</v>
      </c>
      <c r="L336" s="29">
        <v>6468624</v>
      </c>
      <c r="M336" s="27">
        <v>4415389</v>
      </c>
      <c r="N336" s="30">
        <v>11824905</v>
      </c>
      <c r="O336" s="30">
        <v>22708918</v>
      </c>
      <c r="P336" s="29">
        <v>-10298413</v>
      </c>
      <c r="Q336" s="27">
        <v>5818743</v>
      </c>
      <c r="R336" s="30">
        <v>5028218</v>
      </c>
      <c r="S336" s="30">
        <v>548548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109897129</v>
      </c>
      <c r="E337" s="27">
        <v>126482390</v>
      </c>
      <c r="F337" s="27">
        <v>69480640</v>
      </c>
      <c r="G337" s="28">
        <f t="shared" si="63"/>
        <v>0.5493305431688948</v>
      </c>
      <c r="H337" s="29">
        <v>0</v>
      </c>
      <c r="I337" s="27">
        <v>11416102</v>
      </c>
      <c r="J337" s="30">
        <v>15798163</v>
      </c>
      <c r="K337" s="30">
        <v>27214265</v>
      </c>
      <c r="L337" s="29">
        <v>4426367</v>
      </c>
      <c r="M337" s="27">
        <v>4002496</v>
      </c>
      <c r="N337" s="30">
        <v>7793999</v>
      </c>
      <c r="O337" s="30">
        <v>16222862</v>
      </c>
      <c r="P337" s="29">
        <v>2910157</v>
      </c>
      <c r="Q337" s="27">
        <v>7811036</v>
      </c>
      <c r="R337" s="30">
        <v>15322320</v>
      </c>
      <c r="S337" s="30">
        <v>26043513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24484467</v>
      </c>
      <c r="E338" s="27">
        <v>26344907</v>
      </c>
      <c r="F338" s="27">
        <v>19329814</v>
      </c>
      <c r="G338" s="28">
        <f t="shared" si="63"/>
        <v>0.7337210945553917</v>
      </c>
      <c r="H338" s="29">
        <v>1305084</v>
      </c>
      <c r="I338" s="27">
        <v>2016268</v>
      </c>
      <c r="J338" s="30">
        <v>1470634</v>
      </c>
      <c r="K338" s="30">
        <v>4791986</v>
      </c>
      <c r="L338" s="29">
        <v>3751599</v>
      </c>
      <c r="M338" s="27">
        <v>1417085</v>
      </c>
      <c r="N338" s="30">
        <v>3350466</v>
      </c>
      <c r="O338" s="30">
        <v>8519150</v>
      </c>
      <c r="P338" s="29">
        <v>2152552</v>
      </c>
      <c r="Q338" s="27">
        <v>1847171</v>
      </c>
      <c r="R338" s="30">
        <v>2018955</v>
      </c>
      <c r="S338" s="30">
        <v>6018678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58442000</v>
      </c>
      <c r="E339" s="27">
        <v>29630122</v>
      </c>
      <c r="F339" s="27">
        <v>5960551</v>
      </c>
      <c r="G339" s="28">
        <f t="shared" si="63"/>
        <v>0.20116525338640184</v>
      </c>
      <c r="H339" s="29">
        <v>0</v>
      </c>
      <c r="I339" s="27">
        <v>761394</v>
      </c>
      <c r="J339" s="30">
        <v>207500</v>
      </c>
      <c r="K339" s="30">
        <v>968894</v>
      </c>
      <c r="L339" s="29">
        <v>110433</v>
      </c>
      <c r="M339" s="27">
        <v>0</v>
      </c>
      <c r="N339" s="30">
        <v>251742</v>
      </c>
      <c r="O339" s="30">
        <v>362175</v>
      </c>
      <c r="P339" s="29">
        <v>0</v>
      </c>
      <c r="Q339" s="27">
        <v>1474232</v>
      </c>
      <c r="R339" s="30">
        <v>3155250</v>
      </c>
      <c r="S339" s="30">
        <v>4629482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17692000</v>
      </c>
      <c r="E340" s="27">
        <v>17692000</v>
      </c>
      <c r="F340" s="27">
        <v>1171864</v>
      </c>
      <c r="G340" s="28">
        <f t="shared" si="63"/>
        <v>0.06623694325118698</v>
      </c>
      <c r="H340" s="29">
        <v>0</v>
      </c>
      <c r="I340" s="27">
        <v>10711</v>
      </c>
      <c r="J340" s="30">
        <v>522661</v>
      </c>
      <c r="K340" s="30">
        <v>533372</v>
      </c>
      <c r="L340" s="29">
        <v>255044</v>
      </c>
      <c r="M340" s="27">
        <v>105681</v>
      </c>
      <c r="N340" s="30">
        <v>50020</v>
      </c>
      <c r="O340" s="30">
        <v>410745</v>
      </c>
      <c r="P340" s="29">
        <v>19738</v>
      </c>
      <c r="Q340" s="27">
        <v>82548</v>
      </c>
      <c r="R340" s="30">
        <v>125461</v>
      </c>
      <c r="S340" s="30">
        <v>227747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616</v>
      </c>
      <c r="C341" s="33"/>
      <c r="D341" s="34">
        <f>SUM(D336:D340)</f>
        <v>284109929</v>
      </c>
      <c r="E341" s="35">
        <f>SUM(E336:E340)</f>
        <v>270129656</v>
      </c>
      <c r="F341" s="35">
        <f>SUM(F336:F340)</f>
        <v>126660423</v>
      </c>
      <c r="G341" s="36">
        <f t="shared" si="63"/>
        <v>0.4688875145200644</v>
      </c>
      <c r="H341" s="37">
        <f aca="true" t="shared" si="67" ref="H341:W341">SUM(H336:H340)</f>
        <v>2738883</v>
      </c>
      <c r="I341" s="35">
        <f t="shared" si="67"/>
        <v>17920845</v>
      </c>
      <c r="J341" s="38">
        <f t="shared" si="67"/>
        <v>20308877</v>
      </c>
      <c r="K341" s="38">
        <f t="shared" si="67"/>
        <v>40968605</v>
      </c>
      <c r="L341" s="37">
        <f t="shared" si="67"/>
        <v>15012067</v>
      </c>
      <c r="M341" s="35">
        <f t="shared" si="67"/>
        <v>9940651</v>
      </c>
      <c r="N341" s="38">
        <f t="shared" si="67"/>
        <v>23271132</v>
      </c>
      <c r="O341" s="38">
        <f t="shared" si="67"/>
        <v>48223850</v>
      </c>
      <c r="P341" s="37">
        <f t="shared" si="67"/>
        <v>-5215966</v>
      </c>
      <c r="Q341" s="35">
        <f t="shared" si="67"/>
        <v>17033730</v>
      </c>
      <c r="R341" s="38">
        <f t="shared" si="67"/>
        <v>25650204</v>
      </c>
      <c r="S341" s="38">
        <f t="shared" si="67"/>
        <v>37467968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34563050</v>
      </c>
      <c r="E342" s="27">
        <v>37868084</v>
      </c>
      <c r="F342" s="27">
        <v>29669919</v>
      </c>
      <c r="G342" s="28">
        <f t="shared" si="63"/>
        <v>0.7835072669639161</v>
      </c>
      <c r="H342" s="29">
        <v>8718679</v>
      </c>
      <c r="I342" s="27">
        <v>0</v>
      </c>
      <c r="J342" s="30">
        <v>1068039</v>
      </c>
      <c r="K342" s="30">
        <v>9786718</v>
      </c>
      <c r="L342" s="29">
        <v>1998984</v>
      </c>
      <c r="M342" s="27">
        <v>1675085</v>
      </c>
      <c r="N342" s="30">
        <v>2166158</v>
      </c>
      <c r="O342" s="30">
        <v>5840227</v>
      </c>
      <c r="P342" s="29">
        <v>10739928</v>
      </c>
      <c r="Q342" s="27">
        <v>2430955</v>
      </c>
      <c r="R342" s="30">
        <v>872091</v>
      </c>
      <c r="S342" s="30">
        <v>14042974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49005000</v>
      </c>
      <c r="E343" s="27">
        <v>31220237</v>
      </c>
      <c r="F343" s="27">
        <v>8689955</v>
      </c>
      <c r="G343" s="28">
        <f t="shared" si="63"/>
        <v>0.2783436589542866</v>
      </c>
      <c r="H343" s="29">
        <v>189087</v>
      </c>
      <c r="I343" s="27">
        <v>1033536</v>
      </c>
      <c r="J343" s="30">
        <v>152205</v>
      </c>
      <c r="K343" s="30">
        <v>1374828</v>
      </c>
      <c r="L343" s="29">
        <v>995273</v>
      </c>
      <c r="M343" s="27">
        <v>1398217</v>
      </c>
      <c r="N343" s="30">
        <v>867717</v>
      </c>
      <c r="O343" s="30">
        <v>3261207</v>
      </c>
      <c r="P343" s="29">
        <v>21296</v>
      </c>
      <c r="Q343" s="27">
        <v>900088</v>
      </c>
      <c r="R343" s="30">
        <v>3132536</v>
      </c>
      <c r="S343" s="30">
        <v>4053920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110712487</v>
      </c>
      <c r="E344" s="27">
        <v>122538218</v>
      </c>
      <c r="F344" s="27">
        <v>66546233</v>
      </c>
      <c r="G344" s="28">
        <f t="shared" si="63"/>
        <v>0.5430651276485838</v>
      </c>
      <c r="H344" s="29">
        <v>2194152</v>
      </c>
      <c r="I344" s="27">
        <v>12928020</v>
      </c>
      <c r="J344" s="30">
        <v>433514</v>
      </c>
      <c r="K344" s="30">
        <v>15555686</v>
      </c>
      <c r="L344" s="29">
        <v>14170739</v>
      </c>
      <c r="M344" s="27">
        <v>7908236</v>
      </c>
      <c r="N344" s="30">
        <v>7994940</v>
      </c>
      <c r="O344" s="30">
        <v>30073915</v>
      </c>
      <c r="P344" s="29">
        <v>2242088</v>
      </c>
      <c r="Q344" s="27">
        <v>7226421</v>
      </c>
      <c r="R344" s="30">
        <v>11448123</v>
      </c>
      <c r="S344" s="30">
        <v>20916632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251023959</v>
      </c>
      <c r="E345" s="27">
        <v>374568533</v>
      </c>
      <c r="F345" s="27">
        <v>97085011</v>
      </c>
      <c r="G345" s="28">
        <f t="shared" si="63"/>
        <v>0.2591915829726145</v>
      </c>
      <c r="H345" s="29">
        <v>884264</v>
      </c>
      <c r="I345" s="27">
        <v>5147609</v>
      </c>
      <c r="J345" s="30">
        <v>11242037</v>
      </c>
      <c r="K345" s="30">
        <v>17273910</v>
      </c>
      <c r="L345" s="29">
        <v>7499516</v>
      </c>
      <c r="M345" s="27">
        <v>14408463</v>
      </c>
      <c r="N345" s="30">
        <v>17937786</v>
      </c>
      <c r="O345" s="30">
        <v>39845765</v>
      </c>
      <c r="P345" s="29">
        <v>4135661</v>
      </c>
      <c r="Q345" s="27">
        <v>18524510</v>
      </c>
      <c r="R345" s="30">
        <v>17305165</v>
      </c>
      <c r="S345" s="30">
        <v>39965336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43423629</v>
      </c>
      <c r="E346" s="27">
        <v>43423629</v>
      </c>
      <c r="F346" s="27">
        <v>27774085</v>
      </c>
      <c r="G346" s="28">
        <f t="shared" si="63"/>
        <v>0.6396076431106207</v>
      </c>
      <c r="H346" s="29">
        <v>919692</v>
      </c>
      <c r="I346" s="27">
        <v>3619933</v>
      </c>
      <c r="J346" s="30">
        <v>5591535</v>
      </c>
      <c r="K346" s="30">
        <v>10131160</v>
      </c>
      <c r="L346" s="29">
        <v>4159932</v>
      </c>
      <c r="M346" s="27">
        <v>806272</v>
      </c>
      <c r="N346" s="30">
        <v>5920037</v>
      </c>
      <c r="O346" s="30">
        <v>10886241</v>
      </c>
      <c r="P346" s="29">
        <v>822095</v>
      </c>
      <c r="Q346" s="27">
        <v>2158541</v>
      </c>
      <c r="R346" s="30">
        <v>3776048</v>
      </c>
      <c r="S346" s="30">
        <v>6756684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52161018</v>
      </c>
      <c r="E347" s="27">
        <v>72809347</v>
      </c>
      <c r="F347" s="27">
        <v>40549817</v>
      </c>
      <c r="G347" s="28">
        <f t="shared" si="63"/>
        <v>0.5569314747459554</v>
      </c>
      <c r="H347" s="29">
        <v>28925</v>
      </c>
      <c r="I347" s="27">
        <v>3655783</v>
      </c>
      <c r="J347" s="30">
        <v>4503448</v>
      </c>
      <c r="K347" s="30">
        <v>8188156</v>
      </c>
      <c r="L347" s="29">
        <v>6243855</v>
      </c>
      <c r="M347" s="27">
        <v>4241160</v>
      </c>
      <c r="N347" s="30">
        <v>9432166</v>
      </c>
      <c r="O347" s="30">
        <v>19917181</v>
      </c>
      <c r="P347" s="29">
        <v>3773252</v>
      </c>
      <c r="Q347" s="27">
        <v>6568597</v>
      </c>
      <c r="R347" s="30">
        <v>2102631</v>
      </c>
      <c r="S347" s="30">
        <v>12444480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75959000</v>
      </c>
      <c r="E348" s="27">
        <v>84932000</v>
      </c>
      <c r="F348" s="27">
        <v>43345868</v>
      </c>
      <c r="G348" s="28">
        <f t="shared" si="63"/>
        <v>0.510359675976075</v>
      </c>
      <c r="H348" s="29">
        <v>3443193</v>
      </c>
      <c r="I348" s="27">
        <v>4337883</v>
      </c>
      <c r="J348" s="30">
        <v>4851927</v>
      </c>
      <c r="K348" s="30">
        <v>12633003</v>
      </c>
      <c r="L348" s="29">
        <v>2971743</v>
      </c>
      <c r="M348" s="27">
        <v>7789107</v>
      </c>
      <c r="N348" s="30">
        <v>7097920</v>
      </c>
      <c r="O348" s="30">
        <v>17858770</v>
      </c>
      <c r="P348" s="29">
        <v>2364885</v>
      </c>
      <c r="Q348" s="27">
        <v>900114</v>
      </c>
      <c r="R348" s="30">
        <v>9589096</v>
      </c>
      <c r="S348" s="30">
        <v>12854095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8875000</v>
      </c>
      <c r="E349" s="27">
        <v>6935000</v>
      </c>
      <c r="F349" s="27">
        <v>145541</v>
      </c>
      <c r="G349" s="28">
        <f t="shared" si="63"/>
        <v>0.02098644556596972</v>
      </c>
      <c r="H349" s="29">
        <v>0</v>
      </c>
      <c r="I349" s="27">
        <v>0</v>
      </c>
      <c r="J349" s="30">
        <v>3542</v>
      </c>
      <c r="K349" s="30">
        <v>3542</v>
      </c>
      <c r="L349" s="29">
        <v>594</v>
      </c>
      <c r="M349" s="27">
        <v>0</v>
      </c>
      <c r="N349" s="30">
        <v>96404</v>
      </c>
      <c r="O349" s="30">
        <v>96998</v>
      </c>
      <c r="P349" s="29">
        <v>33439</v>
      </c>
      <c r="Q349" s="27">
        <v>4032</v>
      </c>
      <c r="R349" s="30">
        <v>7530</v>
      </c>
      <c r="S349" s="30">
        <v>45001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633</v>
      </c>
      <c r="C350" s="33"/>
      <c r="D350" s="34">
        <f>SUM(D342:D349)</f>
        <v>625723143</v>
      </c>
      <c r="E350" s="35">
        <f>SUM(E342:E349)</f>
        <v>774295048</v>
      </c>
      <c r="F350" s="35">
        <f>SUM(F342:F349)</f>
        <v>313806429</v>
      </c>
      <c r="G350" s="36">
        <f t="shared" si="63"/>
        <v>0.4052801704086321</v>
      </c>
      <c r="H350" s="37">
        <f aca="true" t="shared" si="68" ref="H350:W350">SUM(H342:H349)</f>
        <v>16377992</v>
      </c>
      <c r="I350" s="35">
        <f t="shared" si="68"/>
        <v>30722764</v>
      </c>
      <c r="J350" s="38">
        <f t="shared" si="68"/>
        <v>27846247</v>
      </c>
      <c r="K350" s="38">
        <f t="shared" si="68"/>
        <v>74947003</v>
      </c>
      <c r="L350" s="37">
        <f t="shared" si="68"/>
        <v>38040636</v>
      </c>
      <c r="M350" s="35">
        <f t="shared" si="68"/>
        <v>38226540</v>
      </c>
      <c r="N350" s="38">
        <f t="shared" si="68"/>
        <v>51513128</v>
      </c>
      <c r="O350" s="38">
        <f t="shared" si="68"/>
        <v>127780304</v>
      </c>
      <c r="P350" s="37">
        <f t="shared" si="68"/>
        <v>24132644</v>
      </c>
      <c r="Q350" s="35">
        <f t="shared" si="68"/>
        <v>38713258</v>
      </c>
      <c r="R350" s="38">
        <f t="shared" si="68"/>
        <v>48233220</v>
      </c>
      <c r="S350" s="38">
        <f t="shared" si="68"/>
        <v>111079122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15718000</v>
      </c>
      <c r="E351" s="27">
        <v>15304729</v>
      </c>
      <c r="F351" s="27">
        <v>6595445</v>
      </c>
      <c r="G351" s="28">
        <f t="shared" si="63"/>
        <v>0.4309416390188941</v>
      </c>
      <c r="H351" s="29">
        <v>44810</v>
      </c>
      <c r="I351" s="27">
        <v>2175614</v>
      </c>
      <c r="J351" s="30">
        <v>693689</v>
      </c>
      <c r="K351" s="30">
        <v>2914113</v>
      </c>
      <c r="L351" s="29">
        <v>1108433</v>
      </c>
      <c r="M351" s="27">
        <v>1056167</v>
      </c>
      <c r="N351" s="30">
        <v>25351</v>
      </c>
      <c r="O351" s="30">
        <v>2189951</v>
      </c>
      <c r="P351" s="29">
        <v>5954</v>
      </c>
      <c r="Q351" s="27">
        <v>1386952</v>
      </c>
      <c r="R351" s="30">
        <v>98475</v>
      </c>
      <c r="S351" s="30">
        <v>1491381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17918000</v>
      </c>
      <c r="E352" s="27">
        <v>24018750</v>
      </c>
      <c r="F352" s="27">
        <v>4662085</v>
      </c>
      <c r="G352" s="28">
        <f t="shared" si="63"/>
        <v>0.19410189955763726</v>
      </c>
      <c r="H352" s="29">
        <v>0</v>
      </c>
      <c r="I352" s="27">
        <v>167288</v>
      </c>
      <c r="J352" s="30">
        <v>167823</v>
      </c>
      <c r="K352" s="30">
        <v>335111</v>
      </c>
      <c r="L352" s="29">
        <v>60937</v>
      </c>
      <c r="M352" s="27">
        <v>1168953</v>
      </c>
      <c r="N352" s="30">
        <v>173325</v>
      </c>
      <c r="O352" s="30">
        <v>1403215</v>
      </c>
      <c r="P352" s="29">
        <v>857000</v>
      </c>
      <c r="Q352" s="27">
        <v>707110</v>
      </c>
      <c r="R352" s="30">
        <v>1359649</v>
      </c>
      <c r="S352" s="30">
        <v>2923759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25021860</v>
      </c>
      <c r="E353" s="27">
        <v>34575212</v>
      </c>
      <c r="F353" s="27">
        <v>14624134</v>
      </c>
      <c r="G353" s="28">
        <f t="shared" si="63"/>
        <v>0.4229658519519707</v>
      </c>
      <c r="H353" s="29">
        <v>541919</v>
      </c>
      <c r="I353" s="27">
        <v>6687142</v>
      </c>
      <c r="J353" s="30">
        <v>272487</v>
      </c>
      <c r="K353" s="30">
        <v>7501548</v>
      </c>
      <c r="L353" s="29">
        <v>1912198</v>
      </c>
      <c r="M353" s="27">
        <v>2164675</v>
      </c>
      <c r="N353" s="30">
        <v>1148511</v>
      </c>
      <c r="O353" s="30">
        <v>5225384</v>
      </c>
      <c r="P353" s="29">
        <v>456843</v>
      </c>
      <c r="Q353" s="27">
        <v>555337</v>
      </c>
      <c r="R353" s="30">
        <v>885022</v>
      </c>
      <c r="S353" s="30">
        <v>1897202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330000</v>
      </c>
      <c r="E354" s="27">
        <v>330000</v>
      </c>
      <c r="F354" s="27">
        <v>27609</v>
      </c>
      <c r="G354" s="28">
        <f t="shared" si="63"/>
        <v>0.08366363636363636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3567</v>
      </c>
      <c r="N354" s="30">
        <v>24042</v>
      </c>
      <c r="O354" s="30">
        <v>27609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642</v>
      </c>
      <c r="C355" s="55"/>
      <c r="D355" s="56">
        <f>SUM(D351:D354)</f>
        <v>58987860</v>
      </c>
      <c r="E355" s="57">
        <f>SUM(E351:E354)</f>
        <v>74228691</v>
      </c>
      <c r="F355" s="57">
        <f>SUM(F351:F354)</f>
        <v>25909273</v>
      </c>
      <c r="G355" s="58">
        <f t="shared" si="63"/>
        <v>0.34904661056194564</v>
      </c>
      <c r="H355" s="59">
        <f aca="true" t="shared" si="69" ref="H355:W355">SUM(H351:H354)</f>
        <v>586729</v>
      </c>
      <c r="I355" s="57">
        <f t="shared" si="69"/>
        <v>9030044</v>
      </c>
      <c r="J355" s="60">
        <f t="shared" si="69"/>
        <v>1133999</v>
      </c>
      <c r="K355" s="60">
        <f t="shared" si="69"/>
        <v>10750772</v>
      </c>
      <c r="L355" s="59">
        <f t="shared" si="69"/>
        <v>3081568</v>
      </c>
      <c r="M355" s="57">
        <f t="shared" si="69"/>
        <v>4393362</v>
      </c>
      <c r="N355" s="60">
        <f t="shared" si="69"/>
        <v>1371229</v>
      </c>
      <c r="O355" s="60">
        <f t="shared" si="69"/>
        <v>8846159</v>
      </c>
      <c r="P355" s="59">
        <f t="shared" si="69"/>
        <v>1319797</v>
      </c>
      <c r="Q355" s="57">
        <f t="shared" si="69"/>
        <v>2649399</v>
      </c>
      <c r="R355" s="60">
        <f t="shared" si="69"/>
        <v>2343146</v>
      </c>
      <c r="S355" s="60">
        <f t="shared" si="69"/>
        <v>6312342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7483037479</v>
      </c>
      <c r="E356" s="65">
        <f>SUM(E320,E322:E327,E329:E334,E336:E340,E342:E349,E351:E354)</f>
        <v>7904032138</v>
      </c>
      <c r="F356" s="65">
        <f>SUM(F320,F322:F327,F329:F334,F336:F340,F342:F349,F351:F354)</f>
        <v>3379134038</v>
      </c>
      <c r="G356" s="66">
        <f t="shared" si="63"/>
        <v>0.4275202806620977</v>
      </c>
      <c r="H356" s="67">
        <f aca="true" t="shared" si="70" ref="H356:W356">SUM(H320,H322:H327,H329:H334,H336:H340,H342:H349,H351:H354)</f>
        <v>89556377</v>
      </c>
      <c r="I356" s="65">
        <f t="shared" si="70"/>
        <v>304609517</v>
      </c>
      <c r="J356" s="68">
        <f t="shared" si="70"/>
        <v>361303455</v>
      </c>
      <c r="K356" s="68">
        <f t="shared" si="70"/>
        <v>755469349</v>
      </c>
      <c r="L356" s="67">
        <f t="shared" si="70"/>
        <v>401793754</v>
      </c>
      <c r="M356" s="65">
        <f t="shared" si="70"/>
        <v>465964727</v>
      </c>
      <c r="N356" s="68">
        <f t="shared" si="70"/>
        <v>652073266</v>
      </c>
      <c r="O356" s="68">
        <f t="shared" si="70"/>
        <v>1519831747</v>
      </c>
      <c r="P356" s="67">
        <f t="shared" si="70"/>
        <v>118957271</v>
      </c>
      <c r="Q356" s="65">
        <f t="shared" si="70"/>
        <v>436827898</v>
      </c>
      <c r="R356" s="68">
        <f t="shared" si="70"/>
        <v>548047773</v>
      </c>
      <c r="S356" s="68">
        <f t="shared" si="70"/>
        <v>1103832942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56417765636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61312436073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26885385968</v>
      </c>
      <c r="G357" s="74">
        <f t="shared" si="63"/>
        <v>0.43849808766348214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1173338172</v>
      </c>
      <c r="I357" s="76">
        <f t="shared" si="71"/>
        <v>2417062153</v>
      </c>
      <c r="J357" s="77">
        <f t="shared" si="71"/>
        <v>2879273545</v>
      </c>
      <c r="K357" s="77">
        <f t="shared" si="71"/>
        <v>6469673870</v>
      </c>
      <c r="L357" s="75">
        <f t="shared" si="71"/>
        <v>3565946685</v>
      </c>
      <c r="M357" s="76">
        <f t="shared" si="71"/>
        <v>3669934641</v>
      </c>
      <c r="N357" s="77">
        <f t="shared" si="71"/>
        <v>4126584496</v>
      </c>
      <c r="O357" s="77">
        <f t="shared" si="71"/>
        <v>11362465822</v>
      </c>
      <c r="P357" s="75">
        <f t="shared" si="71"/>
        <v>1694387711</v>
      </c>
      <c r="Q357" s="76">
        <f t="shared" si="71"/>
        <v>3358898128</v>
      </c>
      <c r="R357" s="77">
        <f t="shared" si="71"/>
        <v>3999960437</v>
      </c>
      <c r="S357" s="77">
        <f t="shared" si="71"/>
        <v>9053246276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16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2014-05-21T14:13:57Z</cp:lastPrinted>
  <dcterms:created xsi:type="dcterms:W3CDTF">2014-05-12T11:21:11Z</dcterms:created>
  <dcterms:modified xsi:type="dcterms:W3CDTF">2014-05-21T14:14:08Z</dcterms:modified>
  <cp:category/>
  <cp:version/>
  <cp:contentType/>
  <cp:contentStatus/>
</cp:coreProperties>
</file>