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<sst xmlns="http://schemas.openxmlformats.org/spreadsheetml/2006/main" count="926" uniqueCount="647">
  <si>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</si>
  <si>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</si>
  <si>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</si>
  <si>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</si>
  <si>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</si>
  <si>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</si>
  <si>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</si>
  <si>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</si>
  <si>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</si>
  <si>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</si>
  <si>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</si>
  <si>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</si>
  <si>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</si>
  <si>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</si>
  <si>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</si>
  <si>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</si>
  <si>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</si>
  <si>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</si>
  <si>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</si>
  <si>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</si>
  <si>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</si>
  <si>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</si>
  <si>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</si>
  <si>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</si>
  <si>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</si>
  <si>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</si>
  <si>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</si>
  <si>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</si>
  <si>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</si>
  <si>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</si>
  <si>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</si>
  <si>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</si>
  <si>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</si>
  <si>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</si>
  <si>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</si>
  <si>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</si>
  <si>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</si>
  <si>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</si>
  <si>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</si>
  <si>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</si>
  <si>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</si>
  <si>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</si>
  <si>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</si>
  <si>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</si>
  <si>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</si>
  <si>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</si>
  <si>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</si>
  <si>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</si>
  <si>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</si>
  <si>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</si>
  <si>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</si>
  <si>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</si>
  <si>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</si>
  <si>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</si>
  <si>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</si>
  <si>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</si>
  <si>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</si>
  <si>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</si>
  <si>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</si>
  <si>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</si>
  <si>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</si>
  <si>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</si>
  <si>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</si>
  <si>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</si>
  <si>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</si>
  <si>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</si>
  <si>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</si>
  <si>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</si>
  <si>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</si>
  <si>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</si>
  <si>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</si>
  <si>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</si>
  <si>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</si>
  <si>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</si>
  <si>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</si>
  <si>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</si>
  <si>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</si>
  <si>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</si>
  <si>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</si>
  <si>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</si>
  <si>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</si>
  <si>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</si>
  <si>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</si>
  <si>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</si>
  <si>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</si>
  <si>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</si>
  <si>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</si>
  <si>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</si>
  <si>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</si>
  <si>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</si>
  <si>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</si>
  <si>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</si>
  <si>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</si>
  <si>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</si>
  <si>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</si>
  <si>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</si>
  <si>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</si>
  <si>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</si>
  <si>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</si>
  <si>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</si>
  <si>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</si>
  <si>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</si>
  <si>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</si>
  <si>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</si>
  <si>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</si>
  <si>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</si>
  <si>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</si>
  <si>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</si>
  <si>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</si>
  <si>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</si>
  <si>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</si>
  <si>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</si>
  <si>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</si>
  <si>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</si>
  <si>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</si>
  <si>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</si>
  <si>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</si>
  <si>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</si>
  <si>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</si>
  <si>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</si>
  <si>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</si>
  <si>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</si>
  <si>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</si>
  <si>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</si>
  <si>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</si>
  <si>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</si>
  <si>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</si>
  <si>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</si>
  <si>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</si>
  <si>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</si>
  <si>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</si>
  <si>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</si>
  <si>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</si>
  <si>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</si>
  <si>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</si>
  <si>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</si>
  <si>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</si>
  <si>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</si>
  <si>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</si>
  <si>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</si>
  <si>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</si>
  <si>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</si>
  <si>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</si>
  <si>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</si>
  <si>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</si>
  <si>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</si>
  <si>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</si>
  <si>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</si>
  <si>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</si>
  <si>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</si>
  <si>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</si>
  <si>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</si>
  <si>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</si>
  <si>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</si>
  <si>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</si>
  <si>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</si>
  <si>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</si>
  <si>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</si>
  <si>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</si>
  <si>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</si>
  <si>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</si>
  <si>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</si>
  <si>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</si>
  <si>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</si>
  <si>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</si>
  <si>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</si>
  <si>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</si>
  <si>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</si>
  <si>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</si>
  <si>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</si>
  <si>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</si>
  <si>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</si>
  <si>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</si>
  <si>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</si>
  <si>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</si>
  <si>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</si>
  <si>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</si>
  <si>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</si>
  <si>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</si>
  <si>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</si>
  <si>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</si>
  <si>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</si>
  <si>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</si>
  <si>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</si>
  <si>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</si>
  <si>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</si>
  <si>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</si>
  <si>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</si>
  <si>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</si>
  <si>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</si>
  <si>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</si>
  <si>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</si>
  <si>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</si>
  <si>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</si>
  <si>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</si>
  <si>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</si>
  <si>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</si>
  <si>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</si>
  <si>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</si>
  <si>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</si>
  <si>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</si>
  <si>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</si>
  <si>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</si>
  <si>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</si>
  <si>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</si>
  <si>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</si>
  <si>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</si>
  <si>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</si>
  <si>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</si>
  <si>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</si>
  <si>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</si>
  <si>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</si>
  <si>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</si>
  <si>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</si>
  <si>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</si>
  <si>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</si>
  <si>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</si>
  <si>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</si>
  <si>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</si>
  <si>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</si>
  <si>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</si>
  <si>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</si>
  <si>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</si>
  <si>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</si>
  <si>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</si>
  <si>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</si>
  <si>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</si>
  <si>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</si>
  <si>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</si>
  <si>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</si>
  <si>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</si>
  <si>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</si>
  <si>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</si>
  <si>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</si>
  <si>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</si>
  <si>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</si>
  <si>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</si>
  <si>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</si>
  <si>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</si>
  <si>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</si>
  <si>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</si>
  <si>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</si>
  <si>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</si>
  <si>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</si>
  <si>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</si>
  <si>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</si>
  <si>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</si>
  <si>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</si>
  <si>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</si>
  <si>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</si>
  <si>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</si>
  <si>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</si>
  <si>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</si>
  <si>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</si>
  <si>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</si>
  <si>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</si>
  <si>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</si>
  <si>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</si>
  <si>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</si>
  <si>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</si>
  <si>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</si>
  <si>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</si>
  <si>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</si>
  <si>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</si>
  <si>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</si>
  <si>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</si>
  <si>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</si>
  <si>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</si>
  <si>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</si>
  <si>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</si>
  <si>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</si>
  <si>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</si>
  <si>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</si>
  <si>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</si>
  <si>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</si>
  <si>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</si>
  <si>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</si>
  <si>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</si>
  <si>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</si>
  <si>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</si>
  <si>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</si>
  <si>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</si>
  <si>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</si>
  <si>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</si>
  <si>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</si>
  <si>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</si>
  <si>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</si>
  <si>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</si>
  <si>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</si>
  <si>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</si>
  <si>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</si>
  <si>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</si>
  <si>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</si>
  <si>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</si>
  <si>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</si>
  <si>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</si>
  <si>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</si>
  <si>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</si>
  <si>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</si>
  <si>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</si>
  <si>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</si>
  <si>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</si>
  <si>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</si>
  <si>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</si>
  <si>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</si>
  <si>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</si>
  <si>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</si>
  <si>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</si>
  <si>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</si>
  <si>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</si>
  <si>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</si>
  <si>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</si>
  <si>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</si>
  <si>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</si>
  <si>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</si>
  <si>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</si>
  <si>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</si>
  <si>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</si>
  <si>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</si>
  <si>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</si>
  <si>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</si>
  <si>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</si>
  <si>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</si>
  <si>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</si>
  <si>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</si>
  <si>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</si>
  <si>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</si>
  <si>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</si>
  <si>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</si>
  <si>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</si>
  <si>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</si>
  <si>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</si>
  <si>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</si>
  <si>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</si>
  <si>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</si>
  <si>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</si>
  <si>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</si>
  <si>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</si>
  <si>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</si>
  <si>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</si>
  <si>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</si>
  <si>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</si>
  <si>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</si>
  <si>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</si>
  <si>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</si>
  <si>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</si>
  <si>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</si>
  <si>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</si>
  <si>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</si>
  <si>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</si>
  <si>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</si>
  <si>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</si>
  <si>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</si>
  <si>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</si>
  <si>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</si>
  <si>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</si>
  <si>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</si>
  <si>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</si>
  <si>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</si>
  <si>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</si>
  <si>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</si>
  <si>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</si>
  <si>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</si>
  <si>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</si>
  <si>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</si>
  <si>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</si>
  <si>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</si>
  <si>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</si>
  <si>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</si>
  <si>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</si>
  <si>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</si>
  <si>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</si>
  <si>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</si>
  <si>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</si>
  <si>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</si>
  <si>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</si>
  <si>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</si>
  <si>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</si>
  <si>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</si>
  <si>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</si>
  <si>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</si>
  <si>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</si>
  <si>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</si>
  <si>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</si>
  <si>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</si>
  <si>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</si>
  <si>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</si>
  <si>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</si>
  <si>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</si>
  <si>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</si>
  <si>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</si>
  <si>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</si>
  <si>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</si>
  <si>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</si>
  <si>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</si>
  <si>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</si>
  <si>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</si>
  <si>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</si>
  <si>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</si>
  <si>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</si>
  <si>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</si>
  <si>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</si>
  <si>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</si>
  <si>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</si>
  <si>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</si>
  <si>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</si>
  <si>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</si>
  <si>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</si>
  <si>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</si>
  <si>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</si>
  <si>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</si>
  <si>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</si>
  <si>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</si>
  <si>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</si>
  <si>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</si>
  <si>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</si>
  <si>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</si>
  <si>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</si>
  <si>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</si>
  <si>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</si>
  <si>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</si>
  <si>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</si>
  <si>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</si>
  <si>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</si>
  <si>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</si>
  <si>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</si>
  <si>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</si>
  <si>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</si>
  <si>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</si>
  <si>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</si>
  <si>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</si>
  <si>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</si>
  <si>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</si>
  <si>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</si>
  <si>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</si>
  <si>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</si>
  <si>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</si>
  <si>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</si>
  <si>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</si>
  <si>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</si>
  <si>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</si>
  <si>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</si>
  <si>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</si>
  <si>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</si>
  <si>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</si>
  <si>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</si>
  <si>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</si>
  <si>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</si>
  <si>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</si>
  <si>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</si>
  <si>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</si>
  <si>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</si>
  <si>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</si>
  <si>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</si>
  <si>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</si>
  <si>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</si>
  <si>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</si>
  <si>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</si>
  <si>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</si>
  <si>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</si>
  <si>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</si>
  <si>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</si>
  <si>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</si>
  <si>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</si>
  <si>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</si>
  <si>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</si>
  <si>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</si>
  <si>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</si>
  <si>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</si>
  <si>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</si>
  <si>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</si>
  <si>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</si>
  <si>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</si>
  <si>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</si>
  <si>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</si>
  <si>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</si>
  <si>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</si>
  <si>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</si>
  <si>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</si>
  <si>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</si>
  <si>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</si>
  <si>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</si>
  <si>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</si>
  <si>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</si>
  <si>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</si>
  <si>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</si>
  <si>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</si>
  <si>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</si>
  <si>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</si>
  <si>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</si>
  <si>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</si>
  <si>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</si>
  <si>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</si>
  <si>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</si>
  <si>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</si>
  <si>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</si>
  <si>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</si>
  <si>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</si>
  <si>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</si>
  <si>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</si>
  <si>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</si>
  <si>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</si>
  <si>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</si>
  <si>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</si>
  <si>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</si>
  <si>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</si>
  <si>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</si>
  <si>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</si>
  <si>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</si>
  <si>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</si>
  <si>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</si>
  <si>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</si>
  <si>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</si>
  <si>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</si>
  <si>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</si>
  <si>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</si>
  <si>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</si>
  <si>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</si>
  <si>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</si>
  <si>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</si>
  <si>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</si>
  <si>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</si>
  <si>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</si>
  <si>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</si>
  <si>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</si>
  <si>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</si>
  <si>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</si>
  <si>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</si>
  <si>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</si>
  <si>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</si>
  <si>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</si>
  <si>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</si>
  <si>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</si>
  <si>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</si>
  <si>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</si>
  <si>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</si>
  <si>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</si>
  <si>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</si>
  <si>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</si>
  <si>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</si>
  <si>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</si>
  <si>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</si>
  <si>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</si>
  <si>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</si>
  <si>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</si>
  <si>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</si>
  <si>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</si>
  <si>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</si>
  <si>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</si>
  <si>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</si>
  <si>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</si>
  <si>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</si>
  <si>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</si>
  <si>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</si>
  <si>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</si>
  <si>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</si>
  <si>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</si>
  <si>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</si>
  <si>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</si>
  <si>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</si>
  <si>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</si>
  <si>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</si>
  <si>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</si>
  <si>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</si>
  <si>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</si>
  <si>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</si>
  <si>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</si>
  <si>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</si>
  <si>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</si>
  <si>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</si>
  <si>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</si>
  <si>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</si>
  <si>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</si>
  <si>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</si>
  <si>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</si>
  <si>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</si>
  <si>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</si>
  <si>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</si>
  <si>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</si>
  <si>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</si>
  <si>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</si>
  <si>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</si>
  <si>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</si>
  <si>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</si>
  <si>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</si>
  <si>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</si>
  <si>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</si>
  <si>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</si>
  <si>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</si>
  <si>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</si>
  <si>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</si>
  <si>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</si>
  <si>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</si>
  <si>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</si>
  <si>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</si>
  <si>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</si>
  <si>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</si>
  <si>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</si>
  <si>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</si>
  <si>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</si>
  <si>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</si>
  <si>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</si>
  <si>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</si>
  <si>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</si>
  <si>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</si>
  <si>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</si>
  <si>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</si>
  <si>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</si>
  <si>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</si>
  <si>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</si>
  <si>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</si>
  <si>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</si>
  <si>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</si>
  <si>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</si>
  <si>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</si>
  <si>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</si>
  <si>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</si>
  <si>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</si>
  <si>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</si>
  <si>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</si>
  <si>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</si>
  <si>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</si>
  <si>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</si>
  <si>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</si>
  <si>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</si>
  <si>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</si>
  <si>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</si>
  <si>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</si>
  <si>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</si>
  <si>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</si>
  <si>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</si>
  <si>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</si>
  <si>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</si>
  <si>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</si>
  <si>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</si>
  <si>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</si>
  <si>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</si>
  <si>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</si>
  <si>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</si>
  <si>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</si>
  <si>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</si>
  <si>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</si>
  <si>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</si>
  <si>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>YTD      Actual</t>
  </si>
  <si>
    <t>Month 1   July    Actual</t>
  </si>
  <si>
    <t>Month 11 May   Actual</t>
  </si>
  <si>
    <t>Monthly repairs and maintenance expenditure for the 3rd quarter ended 31 March 2014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</si>
</sst>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9" width="10.7109375" style="78" customWidth="1"/>
    <col min="20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643</v>
      </c>
      <c r="G2" s="7" t="s">
        <v>4</v>
      </c>
      <c r="H2" s="5" t="s">
        <v>644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645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0</v>
      </c>
      <c r="E5" s="27">
        <v>0</v>
      </c>
      <c r="F5" s="27">
        <v>195269627</v>
      </c>
      <c r="G5" s="28">
        <f>IF($E5=0,0,$F5/$E5)</f>
        <v>0</v>
      </c>
      <c r="H5" s="29">
        <v>6023376</v>
      </c>
      <c r="I5" s="27">
        <v>21327680</v>
      </c>
      <c r="J5" s="30">
        <v>16075876</v>
      </c>
      <c r="K5" s="30">
        <v>43426932</v>
      </c>
      <c r="L5" s="29">
        <v>30089682</v>
      </c>
      <c r="M5" s="27">
        <v>33259856</v>
      </c>
      <c r="N5" s="30">
        <v>28613006</v>
      </c>
      <c r="O5" s="30">
        <v>91962544</v>
      </c>
      <c r="P5" s="29">
        <v>14391049</v>
      </c>
      <c r="Q5" s="27">
        <v>27247253</v>
      </c>
      <c r="R5" s="30">
        <v>18241849</v>
      </c>
      <c r="S5" s="30">
        <v>59880151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537635270</v>
      </c>
      <c r="E6" s="27">
        <v>0</v>
      </c>
      <c r="F6" s="27">
        <v>291960095</v>
      </c>
      <c r="G6" s="28">
        <f>IF($E6=0,0,$F6/$E6)</f>
        <v>0</v>
      </c>
      <c r="H6" s="29">
        <v>6331558</v>
      </c>
      <c r="I6" s="27">
        <v>17108419</v>
      </c>
      <c r="J6" s="30">
        <v>35642583</v>
      </c>
      <c r="K6" s="30">
        <v>59082560</v>
      </c>
      <c r="L6" s="29">
        <v>52451534</v>
      </c>
      <c r="M6" s="27">
        <v>36756724</v>
      </c>
      <c r="N6" s="30">
        <v>19798322</v>
      </c>
      <c r="O6" s="30">
        <v>109006580</v>
      </c>
      <c r="P6" s="29">
        <v>31187358</v>
      </c>
      <c r="Q6" s="27">
        <v>35614917</v>
      </c>
      <c r="R6" s="30">
        <v>57068680</v>
      </c>
      <c r="S6" s="30">
        <v>123870955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537635270</v>
      </c>
      <c r="E7" s="35">
        <f>SUM(E5:E6)</f>
        <v>0</v>
      </c>
      <c r="F7" s="35">
        <f>SUM(F5:F6)</f>
        <v>487229722</v>
      </c>
      <c r="G7" s="36">
        <f>IF($E7=0,0,$F7/$E7)</f>
        <v>0</v>
      </c>
      <c r="H7" s="37">
        <f aca="true" t="shared" si="0" ref="H7:W7">SUM(H5:H6)</f>
        <v>12354934</v>
      </c>
      <c r="I7" s="35">
        <f t="shared" si="0"/>
        <v>38436099</v>
      </c>
      <c r="J7" s="38">
        <f t="shared" si="0"/>
        <v>51718459</v>
      </c>
      <c r="K7" s="38">
        <f t="shared" si="0"/>
        <v>102509492</v>
      </c>
      <c r="L7" s="37">
        <f t="shared" si="0"/>
        <v>82541216</v>
      </c>
      <c r="M7" s="35">
        <f t="shared" si="0"/>
        <v>70016580</v>
      </c>
      <c r="N7" s="38">
        <f t="shared" si="0"/>
        <v>48411328</v>
      </c>
      <c r="O7" s="38">
        <f t="shared" si="0"/>
        <v>200969124</v>
      </c>
      <c r="P7" s="37">
        <f t="shared" si="0"/>
        <v>45578407</v>
      </c>
      <c r="Q7" s="35">
        <f t="shared" si="0"/>
        <v>62862170</v>
      </c>
      <c r="R7" s="38">
        <f t="shared" si="0"/>
        <v>75310529</v>
      </c>
      <c r="S7" s="38">
        <f t="shared" si="0"/>
        <v>183751106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0</v>
      </c>
      <c r="E8" s="27">
        <v>0</v>
      </c>
      <c r="F8" s="27">
        <v>6944344</v>
      </c>
      <c r="G8" s="28">
        <f>IF($E8=0,0,$F8/$E8)</f>
        <v>0</v>
      </c>
      <c r="H8" s="29">
        <v>558506</v>
      </c>
      <c r="I8" s="27">
        <v>667656</v>
      </c>
      <c r="J8" s="30">
        <v>567092</v>
      </c>
      <c r="K8" s="30">
        <v>1793254</v>
      </c>
      <c r="L8" s="29">
        <v>573077</v>
      </c>
      <c r="M8" s="27">
        <v>795490</v>
      </c>
      <c r="N8" s="30">
        <v>1062786</v>
      </c>
      <c r="O8" s="30">
        <v>2431353</v>
      </c>
      <c r="P8" s="29">
        <v>1079978</v>
      </c>
      <c r="Q8" s="27">
        <v>868943</v>
      </c>
      <c r="R8" s="30">
        <v>770816</v>
      </c>
      <c r="S8" s="30">
        <v>2719737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3877020</v>
      </c>
      <c r="E9" s="27">
        <v>0</v>
      </c>
      <c r="F9" s="27">
        <v>2174104</v>
      </c>
      <c r="G9" s="28">
        <f aca="true" t="shared" si="1" ref="G9:G40">IF($E9=0,0,$F9/$E9)</f>
        <v>0</v>
      </c>
      <c r="H9" s="29">
        <v>422958</v>
      </c>
      <c r="I9" s="27">
        <v>68823</v>
      </c>
      <c r="J9" s="30">
        <v>21897</v>
      </c>
      <c r="K9" s="30">
        <v>513678</v>
      </c>
      <c r="L9" s="29">
        <v>211793</v>
      </c>
      <c r="M9" s="27">
        <v>195926</v>
      </c>
      <c r="N9" s="30">
        <v>189444</v>
      </c>
      <c r="O9" s="30">
        <v>597163</v>
      </c>
      <c r="P9" s="29">
        <v>194964</v>
      </c>
      <c r="Q9" s="27">
        <v>352640</v>
      </c>
      <c r="R9" s="30">
        <v>515659</v>
      </c>
      <c r="S9" s="30">
        <v>1063263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1480404</v>
      </c>
      <c r="E10" s="27">
        <v>0</v>
      </c>
      <c r="F10" s="27">
        <v>715329</v>
      </c>
      <c r="G10" s="28">
        <f t="shared" si="1"/>
        <v>0</v>
      </c>
      <c r="H10" s="29">
        <v>43329</v>
      </c>
      <c r="I10" s="27">
        <v>0</v>
      </c>
      <c r="J10" s="30">
        <v>200098</v>
      </c>
      <c r="K10" s="30">
        <v>243427</v>
      </c>
      <c r="L10" s="29">
        <v>201632</v>
      </c>
      <c r="M10" s="27">
        <v>47974</v>
      </c>
      <c r="N10" s="30">
        <v>22864</v>
      </c>
      <c r="O10" s="30">
        <v>272470</v>
      </c>
      <c r="P10" s="29">
        <v>68306</v>
      </c>
      <c r="Q10" s="27">
        <v>92373</v>
      </c>
      <c r="R10" s="30">
        <v>38753</v>
      </c>
      <c r="S10" s="30">
        <v>199432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27283548</v>
      </c>
      <c r="E11" s="27">
        <v>0</v>
      </c>
      <c r="F11" s="27">
        <v>7305639</v>
      </c>
      <c r="G11" s="28">
        <f t="shared" si="1"/>
        <v>0</v>
      </c>
      <c r="H11" s="29">
        <v>448781</v>
      </c>
      <c r="I11" s="27">
        <v>448781</v>
      </c>
      <c r="J11" s="30">
        <v>636490</v>
      </c>
      <c r="K11" s="30">
        <v>1534052</v>
      </c>
      <c r="L11" s="29">
        <v>1500161</v>
      </c>
      <c r="M11" s="27">
        <v>2001026</v>
      </c>
      <c r="N11" s="30">
        <v>582974</v>
      </c>
      <c r="O11" s="30">
        <v>4084161</v>
      </c>
      <c r="P11" s="29">
        <v>583264</v>
      </c>
      <c r="Q11" s="27">
        <v>526914</v>
      </c>
      <c r="R11" s="30">
        <v>577248</v>
      </c>
      <c r="S11" s="30">
        <v>1687426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8765668</v>
      </c>
      <c r="E12" s="27">
        <v>0</v>
      </c>
      <c r="F12" s="27">
        <v>2256890</v>
      </c>
      <c r="G12" s="28">
        <f t="shared" si="1"/>
        <v>0</v>
      </c>
      <c r="H12" s="29">
        <v>258302</v>
      </c>
      <c r="I12" s="27">
        <v>144176</v>
      </c>
      <c r="J12" s="30">
        <v>3380</v>
      </c>
      <c r="K12" s="30">
        <v>405858</v>
      </c>
      <c r="L12" s="29">
        <v>379446</v>
      </c>
      <c r="M12" s="27">
        <v>523285</v>
      </c>
      <c r="N12" s="30">
        <v>231476</v>
      </c>
      <c r="O12" s="30">
        <v>1134207</v>
      </c>
      <c r="P12" s="29">
        <v>136539</v>
      </c>
      <c r="Q12" s="27">
        <v>292539</v>
      </c>
      <c r="R12" s="30">
        <v>287747</v>
      </c>
      <c r="S12" s="30">
        <v>716825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6227172</v>
      </c>
      <c r="E13" s="27">
        <v>0</v>
      </c>
      <c r="F13" s="27">
        <v>4063448</v>
      </c>
      <c r="G13" s="28">
        <f t="shared" si="1"/>
        <v>0</v>
      </c>
      <c r="H13" s="29">
        <v>475664</v>
      </c>
      <c r="I13" s="27">
        <v>449453</v>
      </c>
      <c r="J13" s="30">
        <v>272700</v>
      </c>
      <c r="K13" s="30">
        <v>1197817</v>
      </c>
      <c r="L13" s="29">
        <v>626522</v>
      </c>
      <c r="M13" s="27">
        <v>432975</v>
      </c>
      <c r="N13" s="30">
        <v>626522</v>
      </c>
      <c r="O13" s="30">
        <v>1686019</v>
      </c>
      <c r="P13" s="29">
        <v>294224</v>
      </c>
      <c r="Q13" s="27">
        <v>571428</v>
      </c>
      <c r="R13" s="30">
        <v>313960</v>
      </c>
      <c r="S13" s="30">
        <v>1179612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1077251</v>
      </c>
      <c r="E14" s="27">
        <v>0</v>
      </c>
      <c r="F14" s="27">
        <v>396709</v>
      </c>
      <c r="G14" s="28">
        <f t="shared" si="1"/>
        <v>0</v>
      </c>
      <c r="H14" s="29">
        <v>28726</v>
      </c>
      <c r="I14" s="27">
        <v>77545</v>
      </c>
      <c r="J14" s="30">
        <v>46236</v>
      </c>
      <c r="K14" s="30">
        <v>152507</v>
      </c>
      <c r="L14" s="29">
        <v>35659</v>
      </c>
      <c r="M14" s="27">
        <v>0</v>
      </c>
      <c r="N14" s="30">
        <v>64110</v>
      </c>
      <c r="O14" s="30">
        <v>99769</v>
      </c>
      <c r="P14" s="29">
        <v>58818</v>
      </c>
      <c r="Q14" s="27">
        <v>42798</v>
      </c>
      <c r="R14" s="30">
        <v>42817</v>
      </c>
      <c r="S14" s="30">
        <v>144433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41019918</v>
      </c>
      <c r="E15" s="27">
        <v>0</v>
      </c>
      <c r="F15" s="27">
        <v>12976055</v>
      </c>
      <c r="G15" s="28">
        <f t="shared" si="1"/>
        <v>0</v>
      </c>
      <c r="H15" s="29">
        <v>214864</v>
      </c>
      <c r="I15" s="27">
        <v>1276223</v>
      </c>
      <c r="J15" s="30">
        <v>2068818</v>
      </c>
      <c r="K15" s="30">
        <v>3559905</v>
      </c>
      <c r="L15" s="29">
        <v>1804640</v>
      </c>
      <c r="M15" s="27">
        <v>2463490</v>
      </c>
      <c r="N15" s="30">
        <v>1505759</v>
      </c>
      <c r="O15" s="30">
        <v>5773889</v>
      </c>
      <c r="P15" s="29">
        <v>1762545</v>
      </c>
      <c r="Q15" s="27">
        <v>699184</v>
      </c>
      <c r="R15" s="30">
        <v>1180532</v>
      </c>
      <c r="S15" s="30">
        <v>3642261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1823668</v>
      </c>
      <c r="E16" s="27">
        <v>0</v>
      </c>
      <c r="F16" s="27">
        <v>731164</v>
      </c>
      <c r="G16" s="28">
        <f t="shared" si="1"/>
        <v>0</v>
      </c>
      <c r="H16" s="29">
        <v>35490</v>
      </c>
      <c r="I16" s="27">
        <v>31173</v>
      </c>
      <c r="J16" s="30">
        <v>178178</v>
      </c>
      <c r="K16" s="30">
        <v>244841</v>
      </c>
      <c r="L16" s="29">
        <v>106982</v>
      </c>
      <c r="M16" s="27">
        <v>44351</v>
      </c>
      <c r="N16" s="30">
        <v>98264</v>
      </c>
      <c r="O16" s="30">
        <v>249597</v>
      </c>
      <c r="P16" s="29">
        <v>58103</v>
      </c>
      <c r="Q16" s="27">
        <v>76453</v>
      </c>
      <c r="R16" s="30">
        <v>102170</v>
      </c>
      <c r="S16" s="30">
        <v>236726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991000</v>
      </c>
      <c r="E17" s="27">
        <v>0</v>
      </c>
      <c r="F17" s="27">
        <v>412442</v>
      </c>
      <c r="G17" s="28">
        <f t="shared" si="1"/>
        <v>0</v>
      </c>
      <c r="H17" s="29">
        <v>7423</v>
      </c>
      <c r="I17" s="27">
        <v>12403</v>
      </c>
      <c r="J17" s="30">
        <v>24032</v>
      </c>
      <c r="K17" s="30">
        <v>43858</v>
      </c>
      <c r="L17" s="29">
        <v>13780</v>
      </c>
      <c r="M17" s="27">
        <v>57217</v>
      </c>
      <c r="N17" s="30">
        <v>52173</v>
      </c>
      <c r="O17" s="30">
        <v>123170</v>
      </c>
      <c r="P17" s="29">
        <v>256183</v>
      </c>
      <c r="Q17" s="27">
        <v>84480</v>
      </c>
      <c r="R17" s="30">
        <v>-95249</v>
      </c>
      <c r="S17" s="30">
        <v>245414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92545649</v>
      </c>
      <c r="E18" s="35">
        <f>SUM(E8:E17)</f>
        <v>0</v>
      </c>
      <c r="F18" s="35">
        <f>SUM(F8:F17)</f>
        <v>37976124</v>
      </c>
      <c r="G18" s="36">
        <f t="shared" si="1"/>
        <v>0</v>
      </c>
      <c r="H18" s="37">
        <f aca="true" t="shared" si="2" ref="H18:W18">SUM(H8:H17)</f>
        <v>2494043</v>
      </c>
      <c r="I18" s="35">
        <f t="shared" si="2"/>
        <v>3176233</v>
      </c>
      <c r="J18" s="38">
        <f t="shared" si="2"/>
        <v>4018921</v>
      </c>
      <c r="K18" s="38">
        <f t="shared" si="2"/>
        <v>9689197</v>
      </c>
      <c r="L18" s="37">
        <f t="shared" si="2"/>
        <v>5453692</v>
      </c>
      <c r="M18" s="35">
        <f t="shared" si="2"/>
        <v>6561734</v>
      </c>
      <c r="N18" s="38">
        <f t="shared" si="2"/>
        <v>4436372</v>
      </c>
      <c r="O18" s="38">
        <f t="shared" si="2"/>
        <v>16451798</v>
      </c>
      <c r="P18" s="37">
        <f t="shared" si="2"/>
        <v>4492924</v>
      </c>
      <c r="Q18" s="35">
        <f t="shared" si="2"/>
        <v>3607752</v>
      </c>
      <c r="R18" s="38">
        <f t="shared" si="2"/>
        <v>3734453</v>
      </c>
      <c r="S18" s="38">
        <f t="shared" si="2"/>
        <v>11835129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12120044</v>
      </c>
      <c r="E19" s="27">
        <v>0</v>
      </c>
      <c r="F19" s="27">
        <v>5385695</v>
      </c>
      <c r="G19" s="28">
        <f t="shared" si="1"/>
        <v>0</v>
      </c>
      <c r="H19" s="29">
        <v>0</v>
      </c>
      <c r="I19" s="27">
        <v>197000</v>
      </c>
      <c r="J19" s="30">
        <v>59120</v>
      </c>
      <c r="K19" s="30">
        <v>256120</v>
      </c>
      <c r="L19" s="29">
        <v>0</v>
      </c>
      <c r="M19" s="27">
        <v>195000</v>
      </c>
      <c r="N19" s="30">
        <v>2789011</v>
      </c>
      <c r="O19" s="30">
        <v>2984011</v>
      </c>
      <c r="P19" s="29">
        <v>880043</v>
      </c>
      <c r="Q19" s="27">
        <v>478682</v>
      </c>
      <c r="R19" s="30">
        <v>786839</v>
      </c>
      <c r="S19" s="30">
        <v>2145564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0</v>
      </c>
      <c r="E20" s="27">
        <v>0</v>
      </c>
      <c r="F20" s="27">
        <v>2853492</v>
      </c>
      <c r="G20" s="28">
        <f t="shared" si="1"/>
        <v>0</v>
      </c>
      <c r="H20" s="29">
        <v>24216</v>
      </c>
      <c r="I20" s="27">
        <v>0</v>
      </c>
      <c r="J20" s="30">
        <v>300775</v>
      </c>
      <c r="K20" s="30">
        <v>324991</v>
      </c>
      <c r="L20" s="29">
        <v>438434</v>
      </c>
      <c r="M20" s="27">
        <v>766085</v>
      </c>
      <c r="N20" s="30">
        <v>476156</v>
      </c>
      <c r="O20" s="30">
        <v>1680675</v>
      </c>
      <c r="P20" s="29">
        <v>182296</v>
      </c>
      <c r="Q20" s="27">
        <v>519973</v>
      </c>
      <c r="R20" s="30">
        <v>145557</v>
      </c>
      <c r="S20" s="30">
        <v>847826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8176728</v>
      </c>
      <c r="E21" s="27">
        <v>0</v>
      </c>
      <c r="F21" s="27">
        <v>2509374</v>
      </c>
      <c r="G21" s="28">
        <f t="shared" si="1"/>
        <v>0</v>
      </c>
      <c r="H21" s="29">
        <v>388069</v>
      </c>
      <c r="I21" s="27">
        <v>51864</v>
      </c>
      <c r="J21" s="30">
        <v>163797</v>
      </c>
      <c r="K21" s="30">
        <v>603730</v>
      </c>
      <c r="L21" s="29">
        <v>105661</v>
      </c>
      <c r="M21" s="27">
        <v>37435</v>
      </c>
      <c r="N21" s="30">
        <v>564603</v>
      </c>
      <c r="O21" s="30">
        <v>707699</v>
      </c>
      <c r="P21" s="29">
        <v>51261</v>
      </c>
      <c r="Q21" s="27">
        <v>1146684</v>
      </c>
      <c r="R21" s="30">
        <v>0</v>
      </c>
      <c r="S21" s="30">
        <v>1197945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4460056</v>
      </c>
      <c r="E22" s="27">
        <v>0</v>
      </c>
      <c r="F22" s="27">
        <v>3466115</v>
      </c>
      <c r="G22" s="28">
        <f t="shared" si="1"/>
        <v>0</v>
      </c>
      <c r="H22" s="29">
        <v>4757</v>
      </c>
      <c r="I22" s="27">
        <v>145042</v>
      </c>
      <c r="J22" s="30">
        <v>199967</v>
      </c>
      <c r="K22" s="30">
        <v>349766</v>
      </c>
      <c r="L22" s="29">
        <v>668170</v>
      </c>
      <c r="M22" s="27">
        <v>765656</v>
      </c>
      <c r="N22" s="30">
        <v>311112</v>
      </c>
      <c r="O22" s="30">
        <v>1744938</v>
      </c>
      <c r="P22" s="29">
        <v>267545</v>
      </c>
      <c r="Q22" s="27">
        <v>737177</v>
      </c>
      <c r="R22" s="30">
        <v>366689</v>
      </c>
      <c r="S22" s="30">
        <v>1371411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7702800</v>
      </c>
      <c r="E23" s="27">
        <v>0</v>
      </c>
      <c r="F23" s="27">
        <v>663217</v>
      </c>
      <c r="G23" s="28">
        <f t="shared" si="1"/>
        <v>0</v>
      </c>
      <c r="H23" s="29">
        <v>113706</v>
      </c>
      <c r="I23" s="27">
        <v>77714</v>
      </c>
      <c r="J23" s="30">
        <v>65097</v>
      </c>
      <c r="K23" s="30">
        <v>256517</v>
      </c>
      <c r="L23" s="29">
        <v>179182</v>
      </c>
      <c r="M23" s="27">
        <v>76781</v>
      </c>
      <c r="N23" s="30">
        <v>63739</v>
      </c>
      <c r="O23" s="30">
        <v>319702</v>
      </c>
      <c r="P23" s="29">
        <v>22558</v>
      </c>
      <c r="Q23" s="27">
        <v>56840</v>
      </c>
      <c r="R23" s="30">
        <v>7600</v>
      </c>
      <c r="S23" s="30">
        <v>86998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7254300</v>
      </c>
      <c r="E24" s="27">
        <v>0</v>
      </c>
      <c r="F24" s="27">
        <v>4779158</v>
      </c>
      <c r="G24" s="28">
        <f t="shared" si="1"/>
        <v>0</v>
      </c>
      <c r="H24" s="29">
        <v>0</v>
      </c>
      <c r="I24" s="27">
        <v>0</v>
      </c>
      <c r="J24" s="30">
        <v>1124450</v>
      </c>
      <c r="K24" s="30">
        <v>1124450</v>
      </c>
      <c r="L24" s="29">
        <v>0</v>
      </c>
      <c r="M24" s="27">
        <v>945013</v>
      </c>
      <c r="N24" s="30">
        <v>0</v>
      </c>
      <c r="O24" s="30">
        <v>945013</v>
      </c>
      <c r="P24" s="29">
        <v>0</v>
      </c>
      <c r="Q24" s="27">
        <v>2709695</v>
      </c>
      <c r="R24" s="30">
        <v>0</v>
      </c>
      <c r="S24" s="30">
        <v>2709695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2202000</v>
      </c>
      <c r="E25" s="27">
        <v>0</v>
      </c>
      <c r="F25" s="27">
        <v>528779</v>
      </c>
      <c r="G25" s="28">
        <f t="shared" si="1"/>
        <v>0</v>
      </c>
      <c r="H25" s="29">
        <v>8229</v>
      </c>
      <c r="I25" s="27">
        <v>228276</v>
      </c>
      <c r="J25" s="30">
        <v>15330</v>
      </c>
      <c r="K25" s="30">
        <v>251835</v>
      </c>
      <c r="L25" s="29">
        <v>156435</v>
      </c>
      <c r="M25" s="27">
        <v>31802</v>
      </c>
      <c r="N25" s="30">
        <v>7220</v>
      </c>
      <c r="O25" s="30">
        <v>195457</v>
      </c>
      <c r="P25" s="29">
        <v>25202</v>
      </c>
      <c r="Q25" s="27">
        <v>17042</v>
      </c>
      <c r="R25" s="30">
        <v>39243</v>
      </c>
      <c r="S25" s="30">
        <v>81487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0</v>
      </c>
      <c r="E26" s="27">
        <v>0</v>
      </c>
      <c r="F26" s="27">
        <v>16939460</v>
      </c>
      <c r="G26" s="28">
        <f t="shared" si="1"/>
        <v>0</v>
      </c>
      <c r="H26" s="29">
        <v>727878</v>
      </c>
      <c r="I26" s="27">
        <v>1050650</v>
      </c>
      <c r="J26" s="30">
        <v>1559203</v>
      </c>
      <c r="K26" s="30">
        <v>3337731</v>
      </c>
      <c r="L26" s="29">
        <v>2309125</v>
      </c>
      <c r="M26" s="27">
        <v>2157510</v>
      </c>
      <c r="N26" s="30">
        <v>1695149</v>
      </c>
      <c r="O26" s="30">
        <v>6161784</v>
      </c>
      <c r="P26" s="29">
        <v>2659328</v>
      </c>
      <c r="Q26" s="27">
        <v>3487321</v>
      </c>
      <c r="R26" s="30">
        <v>1293296</v>
      </c>
      <c r="S26" s="30">
        <v>7439945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41915928</v>
      </c>
      <c r="E27" s="35">
        <f>SUM(E19:E26)</f>
        <v>0</v>
      </c>
      <c r="F27" s="35">
        <f>SUM(F19:F26)</f>
        <v>37125290</v>
      </c>
      <c r="G27" s="36">
        <f t="shared" si="1"/>
        <v>0</v>
      </c>
      <c r="H27" s="37">
        <f aca="true" t="shared" si="3" ref="H27:W27">SUM(H19:H26)</f>
        <v>1266855</v>
      </c>
      <c r="I27" s="35">
        <f t="shared" si="3"/>
        <v>1750546</v>
      </c>
      <c r="J27" s="38">
        <f t="shared" si="3"/>
        <v>3487739</v>
      </c>
      <c r="K27" s="38">
        <f t="shared" si="3"/>
        <v>6505140</v>
      </c>
      <c r="L27" s="37">
        <f t="shared" si="3"/>
        <v>3857007</v>
      </c>
      <c r="M27" s="35">
        <f t="shared" si="3"/>
        <v>4975282</v>
      </c>
      <c r="N27" s="38">
        <f t="shared" si="3"/>
        <v>5906990</v>
      </c>
      <c r="O27" s="38">
        <f t="shared" si="3"/>
        <v>14739279</v>
      </c>
      <c r="P27" s="37">
        <f t="shared" si="3"/>
        <v>4088233</v>
      </c>
      <c r="Q27" s="35">
        <f t="shared" si="3"/>
        <v>9153414</v>
      </c>
      <c r="R27" s="38">
        <f t="shared" si="3"/>
        <v>2639224</v>
      </c>
      <c r="S27" s="38">
        <f t="shared" si="3"/>
        <v>15880871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10486462</v>
      </c>
      <c r="E28" s="27">
        <v>10073703</v>
      </c>
      <c r="F28" s="27">
        <v>8444557</v>
      </c>
      <c r="G28" s="28">
        <f t="shared" si="1"/>
        <v>0.8382773444879207</v>
      </c>
      <c r="H28" s="29">
        <v>283945</v>
      </c>
      <c r="I28" s="27">
        <v>2017137</v>
      </c>
      <c r="J28" s="30">
        <v>519225</v>
      </c>
      <c r="K28" s="30">
        <v>2820307</v>
      </c>
      <c r="L28" s="29">
        <v>640467</v>
      </c>
      <c r="M28" s="27">
        <v>369532</v>
      </c>
      <c r="N28" s="30">
        <v>58186</v>
      </c>
      <c r="O28" s="30">
        <v>1068185</v>
      </c>
      <c r="P28" s="29">
        <v>88181</v>
      </c>
      <c r="Q28" s="27">
        <v>1131977</v>
      </c>
      <c r="R28" s="30">
        <v>3335907</v>
      </c>
      <c r="S28" s="30">
        <v>4556065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3623895</v>
      </c>
      <c r="E29" s="27">
        <v>0</v>
      </c>
      <c r="F29" s="27">
        <v>1896533</v>
      </c>
      <c r="G29" s="28">
        <f t="shared" si="1"/>
        <v>0</v>
      </c>
      <c r="H29" s="29">
        <v>60349</v>
      </c>
      <c r="I29" s="27">
        <v>212873</v>
      </c>
      <c r="J29" s="30">
        <v>252386</v>
      </c>
      <c r="K29" s="30">
        <v>525608</v>
      </c>
      <c r="L29" s="29">
        <v>120334</v>
      </c>
      <c r="M29" s="27">
        <v>248602</v>
      </c>
      <c r="N29" s="30">
        <v>377966</v>
      </c>
      <c r="O29" s="30">
        <v>746902</v>
      </c>
      <c r="P29" s="29">
        <v>214376</v>
      </c>
      <c r="Q29" s="27">
        <v>244802</v>
      </c>
      <c r="R29" s="30">
        <v>164845</v>
      </c>
      <c r="S29" s="30">
        <v>624023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2200226</v>
      </c>
      <c r="E30" s="27">
        <v>0</v>
      </c>
      <c r="F30" s="27">
        <v>3878194</v>
      </c>
      <c r="G30" s="28">
        <f t="shared" si="1"/>
        <v>0</v>
      </c>
      <c r="H30" s="29">
        <v>509361</v>
      </c>
      <c r="I30" s="27">
        <v>548589</v>
      </c>
      <c r="J30" s="30">
        <v>511262</v>
      </c>
      <c r="K30" s="30">
        <v>1569212</v>
      </c>
      <c r="L30" s="29">
        <v>189433</v>
      </c>
      <c r="M30" s="27">
        <v>276776</v>
      </c>
      <c r="N30" s="30">
        <v>578990</v>
      </c>
      <c r="O30" s="30">
        <v>1045199</v>
      </c>
      <c r="P30" s="29">
        <v>12003</v>
      </c>
      <c r="Q30" s="27">
        <v>1131591</v>
      </c>
      <c r="R30" s="30">
        <v>120189</v>
      </c>
      <c r="S30" s="30">
        <v>1263783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22925172</v>
      </c>
      <c r="E31" s="27">
        <v>0</v>
      </c>
      <c r="F31" s="27">
        <v>6984834</v>
      </c>
      <c r="G31" s="28">
        <f t="shared" si="1"/>
        <v>0</v>
      </c>
      <c r="H31" s="29">
        <v>16430</v>
      </c>
      <c r="I31" s="27">
        <v>325692</v>
      </c>
      <c r="J31" s="30">
        <v>696660</v>
      </c>
      <c r="K31" s="30">
        <v>1038782</v>
      </c>
      <c r="L31" s="29">
        <v>747051</v>
      </c>
      <c r="M31" s="27">
        <v>659898</v>
      </c>
      <c r="N31" s="30">
        <v>999563</v>
      </c>
      <c r="O31" s="30">
        <v>2406512</v>
      </c>
      <c r="P31" s="29">
        <v>862561</v>
      </c>
      <c r="Q31" s="27">
        <v>929481</v>
      </c>
      <c r="R31" s="30">
        <v>1747498</v>
      </c>
      <c r="S31" s="30">
        <v>3539540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9082267</v>
      </c>
      <c r="E32" s="27">
        <v>0</v>
      </c>
      <c r="F32" s="27">
        <v>5728998</v>
      </c>
      <c r="G32" s="28">
        <f t="shared" si="1"/>
        <v>0</v>
      </c>
      <c r="H32" s="29">
        <v>942749</v>
      </c>
      <c r="I32" s="27">
        <v>1176766</v>
      </c>
      <c r="J32" s="30">
        <v>1699222</v>
      </c>
      <c r="K32" s="30">
        <v>3818737</v>
      </c>
      <c r="L32" s="29">
        <v>400741</v>
      </c>
      <c r="M32" s="27">
        <v>102441</v>
      </c>
      <c r="N32" s="30">
        <v>632087</v>
      </c>
      <c r="O32" s="30">
        <v>1135269</v>
      </c>
      <c r="P32" s="29">
        <v>374479</v>
      </c>
      <c r="Q32" s="27">
        <v>192582</v>
      </c>
      <c r="R32" s="30">
        <v>207931</v>
      </c>
      <c r="S32" s="30">
        <v>774992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15994655</v>
      </c>
      <c r="E33" s="27">
        <v>0</v>
      </c>
      <c r="F33" s="27">
        <v>6501146</v>
      </c>
      <c r="G33" s="28">
        <f t="shared" si="1"/>
        <v>0</v>
      </c>
      <c r="H33" s="29">
        <v>673066</v>
      </c>
      <c r="I33" s="27">
        <v>661408</v>
      </c>
      <c r="J33" s="30">
        <v>163672</v>
      </c>
      <c r="K33" s="30">
        <v>1498146</v>
      </c>
      <c r="L33" s="29">
        <v>484027</v>
      </c>
      <c r="M33" s="27">
        <v>3057280</v>
      </c>
      <c r="N33" s="30">
        <v>571829</v>
      </c>
      <c r="O33" s="30">
        <v>4113136</v>
      </c>
      <c r="P33" s="29">
        <v>245397</v>
      </c>
      <c r="Q33" s="27">
        <v>551365</v>
      </c>
      <c r="R33" s="30">
        <v>93102</v>
      </c>
      <c r="S33" s="30">
        <v>889864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11980556</v>
      </c>
      <c r="E34" s="27">
        <v>0</v>
      </c>
      <c r="F34" s="27">
        <v>4284209</v>
      </c>
      <c r="G34" s="28">
        <f t="shared" si="1"/>
        <v>0</v>
      </c>
      <c r="H34" s="29">
        <v>40288</v>
      </c>
      <c r="I34" s="27">
        <v>231185</v>
      </c>
      <c r="J34" s="30">
        <v>431441</v>
      </c>
      <c r="K34" s="30">
        <v>702914</v>
      </c>
      <c r="L34" s="29">
        <v>106353</v>
      </c>
      <c r="M34" s="27">
        <v>367828</v>
      </c>
      <c r="N34" s="30">
        <v>548318</v>
      </c>
      <c r="O34" s="30">
        <v>1022499</v>
      </c>
      <c r="P34" s="29">
        <v>401326</v>
      </c>
      <c r="Q34" s="27">
        <v>1561328</v>
      </c>
      <c r="R34" s="30">
        <v>596142</v>
      </c>
      <c r="S34" s="30">
        <v>2558796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0</v>
      </c>
      <c r="E35" s="27">
        <v>0</v>
      </c>
      <c r="F35" s="27">
        <v>2533005</v>
      </c>
      <c r="G35" s="28">
        <f t="shared" si="1"/>
        <v>0</v>
      </c>
      <c r="H35" s="29">
        <v>125290</v>
      </c>
      <c r="I35" s="27">
        <v>254887</v>
      </c>
      <c r="J35" s="30">
        <v>192364</v>
      </c>
      <c r="K35" s="30">
        <v>572541</v>
      </c>
      <c r="L35" s="29">
        <v>268859</v>
      </c>
      <c r="M35" s="27">
        <v>403231</v>
      </c>
      <c r="N35" s="30">
        <v>672872</v>
      </c>
      <c r="O35" s="30">
        <v>1344962</v>
      </c>
      <c r="P35" s="29">
        <v>242322</v>
      </c>
      <c r="Q35" s="27">
        <v>373180</v>
      </c>
      <c r="R35" s="30">
        <v>0</v>
      </c>
      <c r="S35" s="30">
        <v>615502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10899349</v>
      </c>
      <c r="E36" s="27">
        <v>0</v>
      </c>
      <c r="F36" s="27">
        <v>2516427</v>
      </c>
      <c r="G36" s="28">
        <f t="shared" si="1"/>
        <v>0</v>
      </c>
      <c r="H36" s="29">
        <v>31774</v>
      </c>
      <c r="I36" s="27">
        <v>21843</v>
      </c>
      <c r="J36" s="30">
        <v>29381</v>
      </c>
      <c r="K36" s="30">
        <v>82998</v>
      </c>
      <c r="L36" s="29">
        <v>45438</v>
      </c>
      <c r="M36" s="27">
        <v>47168</v>
      </c>
      <c r="N36" s="30">
        <v>1875051</v>
      </c>
      <c r="O36" s="30">
        <v>1967657</v>
      </c>
      <c r="P36" s="29">
        <v>49929</v>
      </c>
      <c r="Q36" s="27">
        <v>89540</v>
      </c>
      <c r="R36" s="30">
        <v>326303</v>
      </c>
      <c r="S36" s="30">
        <v>465772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87192582</v>
      </c>
      <c r="E37" s="35">
        <f>SUM(E28:E36)</f>
        <v>10073703</v>
      </c>
      <c r="F37" s="35">
        <f>SUM(F28:F36)</f>
        <v>42767903</v>
      </c>
      <c r="G37" s="36">
        <f t="shared" si="1"/>
        <v>4.2454996936082</v>
      </c>
      <c r="H37" s="37">
        <f aca="true" t="shared" si="4" ref="H37:W37">SUM(H28:H36)</f>
        <v>2683252</v>
      </c>
      <c r="I37" s="35">
        <f t="shared" si="4"/>
        <v>5450380</v>
      </c>
      <c r="J37" s="38">
        <f t="shared" si="4"/>
        <v>4495613</v>
      </c>
      <c r="K37" s="38">
        <f t="shared" si="4"/>
        <v>12629245</v>
      </c>
      <c r="L37" s="37">
        <f t="shared" si="4"/>
        <v>3002703</v>
      </c>
      <c r="M37" s="35">
        <f t="shared" si="4"/>
        <v>5532756</v>
      </c>
      <c r="N37" s="38">
        <f t="shared" si="4"/>
        <v>6314862</v>
      </c>
      <c r="O37" s="38">
        <f t="shared" si="4"/>
        <v>14850321</v>
      </c>
      <c r="P37" s="37">
        <f t="shared" si="4"/>
        <v>2490574</v>
      </c>
      <c r="Q37" s="35">
        <f t="shared" si="4"/>
        <v>6205846</v>
      </c>
      <c r="R37" s="38">
        <f t="shared" si="4"/>
        <v>6591917</v>
      </c>
      <c r="S37" s="38">
        <f t="shared" si="4"/>
        <v>15288337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8652760</v>
      </c>
      <c r="E38" s="27">
        <v>0</v>
      </c>
      <c r="F38" s="27">
        <v>5350814</v>
      </c>
      <c r="G38" s="28">
        <f t="shared" si="1"/>
        <v>0</v>
      </c>
      <c r="H38" s="29">
        <v>60710</v>
      </c>
      <c r="I38" s="27">
        <v>255560</v>
      </c>
      <c r="J38" s="30">
        <v>428039</v>
      </c>
      <c r="K38" s="30">
        <v>744309</v>
      </c>
      <c r="L38" s="29">
        <v>448853</v>
      </c>
      <c r="M38" s="27">
        <v>1139035</v>
      </c>
      <c r="N38" s="30">
        <v>606058</v>
      </c>
      <c r="O38" s="30">
        <v>2193946</v>
      </c>
      <c r="P38" s="29">
        <v>1157890</v>
      </c>
      <c r="Q38" s="27">
        <v>709238</v>
      </c>
      <c r="R38" s="30">
        <v>545431</v>
      </c>
      <c r="S38" s="30">
        <v>2412559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0</v>
      </c>
      <c r="E39" s="27">
        <v>0</v>
      </c>
      <c r="F39" s="27">
        <v>1745428</v>
      </c>
      <c r="G39" s="28">
        <f t="shared" si="1"/>
        <v>0</v>
      </c>
      <c r="H39" s="29">
        <v>106139</v>
      </c>
      <c r="I39" s="27">
        <v>409021</v>
      </c>
      <c r="J39" s="30">
        <v>96146</v>
      </c>
      <c r="K39" s="30">
        <v>611306</v>
      </c>
      <c r="L39" s="29">
        <v>180224</v>
      </c>
      <c r="M39" s="27">
        <v>223481</v>
      </c>
      <c r="N39" s="30">
        <v>70411</v>
      </c>
      <c r="O39" s="30">
        <v>474116</v>
      </c>
      <c r="P39" s="29">
        <v>229223</v>
      </c>
      <c r="Q39" s="27">
        <v>75837</v>
      </c>
      <c r="R39" s="30">
        <v>354946</v>
      </c>
      <c r="S39" s="30">
        <v>660006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7347359</v>
      </c>
      <c r="E40" s="27">
        <v>0</v>
      </c>
      <c r="F40" s="27">
        <v>3289777</v>
      </c>
      <c r="G40" s="28">
        <f t="shared" si="1"/>
        <v>0</v>
      </c>
      <c r="H40" s="29">
        <v>195653</v>
      </c>
      <c r="I40" s="27">
        <v>204599</v>
      </c>
      <c r="J40" s="30">
        <v>190464</v>
      </c>
      <c r="K40" s="30">
        <v>590716</v>
      </c>
      <c r="L40" s="29">
        <v>789068</v>
      </c>
      <c r="M40" s="27">
        <v>795720</v>
      </c>
      <c r="N40" s="30">
        <v>236361</v>
      </c>
      <c r="O40" s="30">
        <v>1821149</v>
      </c>
      <c r="P40" s="29">
        <v>405013</v>
      </c>
      <c r="Q40" s="27">
        <v>314338</v>
      </c>
      <c r="R40" s="30">
        <v>158561</v>
      </c>
      <c r="S40" s="30">
        <v>877912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1434747</v>
      </c>
      <c r="E41" s="27">
        <v>0</v>
      </c>
      <c r="F41" s="27">
        <v>502041</v>
      </c>
      <c r="G41" s="28">
        <f aca="true" t="shared" si="5" ref="G41:G57">IF($E41=0,0,$F41/$E41)</f>
        <v>0</v>
      </c>
      <c r="H41" s="29">
        <v>117349</v>
      </c>
      <c r="I41" s="27">
        <v>239520</v>
      </c>
      <c r="J41" s="30">
        <v>14524</v>
      </c>
      <c r="K41" s="30">
        <v>371393</v>
      </c>
      <c r="L41" s="29">
        <v>0</v>
      </c>
      <c r="M41" s="27">
        <v>60159</v>
      </c>
      <c r="N41" s="30">
        <v>15265</v>
      </c>
      <c r="O41" s="30">
        <v>75424</v>
      </c>
      <c r="P41" s="29">
        <v>11539</v>
      </c>
      <c r="Q41" s="27">
        <v>0</v>
      </c>
      <c r="R41" s="30">
        <v>43685</v>
      </c>
      <c r="S41" s="30">
        <v>55224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259940229</v>
      </c>
      <c r="E42" s="27">
        <v>0</v>
      </c>
      <c r="F42" s="27">
        <v>30989283</v>
      </c>
      <c r="G42" s="28">
        <f t="shared" si="5"/>
        <v>0</v>
      </c>
      <c r="H42" s="29">
        <v>-109347</v>
      </c>
      <c r="I42" s="27">
        <v>745806</v>
      </c>
      <c r="J42" s="30">
        <v>2550366</v>
      </c>
      <c r="K42" s="30">
        <v>3186825</v>
      </c>
      <c r="L42" s="29">
        <v>5814530</v>
      </c>
      <c r="M42" s="27">
        <v>1804858</v>
      </c>
      <c r="N42" s="30">
        <v>5388744</v>
      </c>
      <c r="O42" s="30">
        <v>13008132</v>
      </c>
      <c r="P42" s="29">
        <v>9172442</v>
      </c>
      <c r="Q42" s="27">
        <v>3797515</v>
      </c>
      <c r="R42" s="30">
        <v>1824369</v>
      </c>
      <c r="S42" s="30">
        <v>14794326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277375095</v>
      </c>
      <c r="E43" s="35">
        <f>SUM(E38:E42)</f>
        <v>0</v>
      </c>
      <c r="F43" s="35">
        <f>SUM(F38:F42)</f>
        <v>41877343</v>
      </c>
      <c r="G43" s="36">
        <f t="shared" si="5"/>
        <v>0</v>
      </c>
      <c r="H43" s="37">
        <f aca="true" t="shared" si="6" ref="H43:W43">SUM(H38:H42)</f>
        <v>370504</v>
      </c>
      <c r="I43" s="35">
        <f t="shared" si="6"/>
        <v>1854506</v>
      </c>
      <c r="J43" s="38">
        <f t="shared" si="6"/>
        <v>3279539</v>
      </c>
      <c r="K43" s="38">
        <f t="shared" si="6"/>
        <v>5504549</v>
      </c>
      <c r="L43" s="37">
        <f t="shared" si="6"/>
        <v>7232675</v>
      </c>
      <c r="M43" s="35">
        <f t="shared" si="6"/>
        <v>4023253</v>
      </c>
      <c r="N43" s="38">
        <f t="shared" si="6"/>
        <v>6316839</v>
      </c>
      <c r="O43" s="38">
        <f t="shared" si="6"/>
        <v>17572767</v>
      </c>
      <c r="P43" s="37">
        <f t="shared" si="6"/>
        <v>10976107</v>
      </c>
      <c r="Q43" s="35">
        <f t="shared" si="6"/>
        <v>4896928</v>
      </c>
      <c r="R43" s="38">
        <f t="shared" si="6"/>
        <v>2926992</v>
      </c>
      <c r="S43" s="38">
        <f t="shared" si="6"/>
        <v>18800027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23005950</v>
      </c>
      <c r="E44" s="27">
        <v>0</v>
      </c>
      <c r="F44" s="27">
        <v>10909547</v>
      </c>
      <c r="G44" s="28">
        <f t="shared" si="5"/>
        <v>0</v>
      </c>
      <c r="H44" s="29">
        <v>2555235</v>
      </c>
      <c r="I44" s="27">
        <v>2369760</v>
      </c>
      <c r="J44" s="30">
        <v>1221521</v>
      </c>
      <c r="K44" s="30">
        <v>6146516</v>
      </c>
      <c r="L44" s="29">
        <v>55930</v>
      </c>
      <c r="M44" s="27">
        <v>47467</v>
      </c>
      <c r="N44" s="30">
        <v>568739</v>
      </c>
      <c r="O44" s="30">
        <v>672136</v>
      </c>
      <c r="P44" s="29">
        <v>146912</v>
      </c>
      <c r="Q44" s="27">
        <v>2733343</v>
      </c>
      <c r="R44" s="30">
        <v>1210640</v>
      </c>
      <c r="S44" s="30">
        <v>4090895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0</v>
      </c>
      <c r="E45" s="27">
        <v>0</v>
      </c>
      <c r="F45" s="27">
        <v>1504002</v>
      </c>
      <c r="G45" s="28">
        <f t="shared" si="5"/>
        <v>0</v>
      </c>
      <c r="H45" s="29">
        <v>189616</v>
      </c>
      <c r="I45" s="27">
        <v>230787</v>
      </c>
      <c r="J45" s="30">
        <v>320927</v>
      </c>
      <c r="K45" s="30">
        <v>741330</v>
      </c>
      <c r="L45" s="29">
        <v>234287</v>
      </c>
      <c r="M45" s="27">
        <v>127153</v>
      </c>
      <c r="N45" s="30">
        <v>220145</v>
      </c>
      <c r="O45" s="30">
        <v>581585</v>
      </c>
      <c r="P45" s="29">
        <v>181087</v>
      </c>
      <c r="Q45" s="27">
        <v>0</v>
      </c>
      <c r="R45" s="30">
        <v>0</v>
      </c>
      <c r="S45" s="30">
        <v>181087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13660000</v>
      </c>
      <c r="E46" s="27">
        <v>0</v>
      </c>
      <c r="F46" s="27">
        <v>6911695</v>
      </c>
      <c r="G46" s="28">
        <f t="shared" si="5"/>
        <v>0</v>
      </c>
      <c r="H46" s="29">
        <v>161511</v>
      </c>
      <c r="I46" s="27">
        <v>642764</v>
      </c>
      <c r="J46" s="30">
        <v>1801734</v>
      </c>
      <c r="K46" s="30">
        <v>2606009</v>
      </c>
      <c r="L46" s="29">
        <v>642016</v>
      </c>
      <c r="M46" s="27">
        <v>137430</v>
      </c>
      <c r="N46" s="30">
        <v>796746</v>
      </c>
      <c r="O46" s="30">
        <v>1576192</v>
      </c>
      <c r="P46" s="29">
        <v>566391</v>
      </c>
      <c r="Q46" s="27">
        <v>822103</v>
      </c>
      <c r="R46" s="30">
        <v>1341000</v>
      </c>
      <c r="S46" s="30">
        <v>2729494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0</v>
      </c>
      <c r="E47" s="27">
        <v>0</v>
      </c>
      <c r="F47" s="27">
        <v>4757485</v>
      </c>
      <c r="G47" s="28">
        <f t="shared" si="5"/>
        <v>0</v>
      </c>
      <c r="H47" s="29">
        <v>235232</v>
      </c>
      <c r="I47" s="27">
        <v>877519</v>
      </c>
      <c r="J47" s="30">
        <v>109034</v>
      </c>
      <c r="K47" s="30">
        <v>1221785</v>
      </c>
      <c r="L47" s="29">
        <v>655140</v>
      </c>
      <c r="M47" s="27">
        <v>372905</v>
      </c>
      <c r="N47" s="30">
        <v>404963</v>
      </c>
      <c r="O47" s="30">
        <v>1433008</v>
      </c>
      <c r="P47" s="29">
        <v>676630</v>
      </c>
      <c r="Q47" s="27">
        <v>829793</v>
      </c>
      <c r="R47" s="30">
        <v>596269</v>
      </c>
      <c r="S47" s="30">
        <v>2102692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45216319</v>
      </c>
      <c r="E48" s="27">
        <v>0</v>
      </c>
      <c r="F48" s="27">
        <v>19047616</v>
      </c>
      <c r="G48" s="28">
        <f t="shared" si="5"/>
        <v>0</v>
      </c>
      <c r="H48" s="29">
        <v>1112175</v>
      </c>
      <c r="I48" s="27">
        <v>2832983</v>
      </c>
      <c r="J48" s="30">
        <v>1747279</v>
      </c>
      <c r="K48" s="30">
        <v>5692437</v>
      </c>
      <c r="L48" s="29">
        <v>3068232</v>
      </c>
      <c r="M48" s="27">
        <v>1695347</v>
      </c>
      <c r="N48" s="30">
        <v>4934061</v>
      </c>
      <c r="O48" s="30">
        <v>9697640</v>
      </c>
      <c r="P48" s="29">
        <v>1355551</v>
      </c>
      <c r="Q48" s="27">
        <v>1253597</v>
      </c>
      <c r="R48" s="30">
        <v>1048391</v>
      </c>
      <c r="S48" s="30">
        <v>3657539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259651567</v>
      </c>
      <c r="E49" s="27">
        <v>0</v>
      </c>
      <c r="F49" s="27">
        <v>14131549</v>
      </c>
      <c r="G49" s="28">
        <f t="shared" si="5"/>
        <v>0</v>
      </c>
      <c r="H49" s="29">
        <v>1436652</v>
      </c>
      <c r="I49" s="27">
        <v>2761761</v>
      </c>
      <c r="J49" s="30">
        <v>235825</v>
      </c>
      <c r="K49" s="30">
        <v>4434238</v>
      </c>
      <c r="L49" s="29">
        <v>2482725</v>
      </c>
      <c r="M49" s="27">
        <v>2577706</v>
      </c>
      <c r="N49" s="30">
        <v>2117496</v>
      </c>
      <c r="O49" s="30">
        <v>7177927</v>
      </c>
      <c r="P49" s="29">
        <v>1024433</v>
      </c>
      <c r="Q49" s="27">
        <v>261166</v>
      </c>
      <c r="R49" s="30">
        <v>1233785</v>
      </c>
      <c r="S49" s="30">
        <v>2519384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341533836</v>
      </c>
      <c r="E50" s="35">
        <f>SUM(E44:E49)</f>
        <v>0</v>
      </c>
      <c r="F50" s="35">
        <f>SUM(F44:F49)</f>
        <v>57261894</v>
      </c>
      <c r="G50" s="36">
        <f t="shared" si="5"/>
        <v>0</v>
      </c>
      <c r="H50" s="37">
        <f aca="true" t="shared" si="7" ref="H50:W50">SUM(H44:H49)</f>
        <v>5690421</v>
      </c>
      <c r="I50" s="35">
        <f t="shared" si="7"/>
        <v>9715574</v>
      </c>
      <c r="J50" s="38">
        <f t="shared" si="7"/>
        <v>5436320</v>
      </c>
      <c r="K50" s="38">
        <f t="shared" si="7"/>
        <v>20842315</v>
      </c>
      <c r="L50" s="37">
        <f t="shared" si="7"/>
        <v>7138330</v>
      </c>
      <c r="M50" s="35">
        <f t="shared" si="7"/>
        <v>4958008</v>
      </c>
      <c r="N50" s="38">
        <f t="shared" si="7"/>
        <v>9042150</v>
      </c>
      <c r="O50" s="38">
        <f t="shared" si="7"/>
        <v>21138488</v>
      </c>
      <c r="P50" s="37">
        <f t="shared" si="7"/>
        <v>3951004</v>
      </c>
      <c r="Q50" s="35">
        <f t="shared" si="7"/>
        <v>5900002</v>
      </c>
      <c r="R50" s="38">
        <f t="shared" si="7"/>
        <v>5430085</v>
      </c>
      <c r="S50" s="38">
        <f t="shared" si="7"/>
        <v>15281091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0</v>
      </c>
      <c r="E51" s="27">
        <v>0</v>
      </c>
      <c r="F51" s="27">
        <v>5855446</v>
      </c>
      <c r="G51" s="28">
        <f t="shared" si="5"/>
        <v>0</v>
      </c>
      <c r="H51" s="29">
        <v>455243</v>
      </c>
      <c r="I51" s="27">
        <v>610742</v>
      </c>
      <c r="J51" s="30">
        <v>633359</v>
      </c>
      <c r="K51" s="30">
        <v>1699344</v>
      </c>
      <c r="L51" s="29">
        <v>555015</v>
      </c>
      <c r="M51" s="27">
        <v>1114529</v>
      </c>
      <c r="N51" s="30">
        <v>263182</v>
      </c>
      <c r="O51" s="30">
        <v>1932726</v>
      </c>
      <c r="P51" s="29">
        <v>143015</v>
      </c>
      <c r="Q51" s="27">
        <v>1877463</v>
      </c>
      <c r="R51" s="30">
        <v>202898</v>
      </c>
      <c r="S51" s="30">
        <v>2223376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2908723</v>
      </c>
      <c r="E52" s="27">
        <v>0</v>
      </c>
      <c r="F52" s="27">
        <v>9024238</v>
      </c>
      <c r="G52" s="28">
        <f t="shared" si="5"/>
        <v>0</v>
      </c>
      <c r="H52" s="29">
        <v>18750</v>
      </c>
      <c r="I52" s="27">
        <v>536320</v>
      </c>
      <c r="J52" s="30">
        <v>848157</v>
      </c>
      <c r="K52" s="30">
        <v>1403227</v>
      </c>
      <c r="L52" s="29">
        <v>1260954</v>
      </c>
      <c r="M52" s="27">
        <v>1342149</v>
      </c>
      <c r="N52" s="30">
        <v>1626388</v>
      </c>
      <c r="O52" s="30">
        <v>4229491</v>
      </c>
      <c r="P52" s="29">
        <v>1643255</v>
      </c>
      <c r="Q52" s="27">
        <v>1748265</v>
      </c>
      <c r="R52" s="30">
        <v>0</v>
      </c>
      <c r="S52" s="30">
        <v>3391520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8153420</v>
      </c>
      <c r="E53" s="27">
        <v>0</v>
      </c>
      <c r="F53" s="27">
        <v>11786631</v>
      </c>
      <c r="G53" s="28">
        <f t="shared" si="5"/>
        <v>0</v>
      </c>
      <c r="H53" s="29">
        <v>838432</v>
      </c>
      <c r="I53" s="27">
        <v>2259817</v>
      </c>
      <c r="J53" s="30">
        <v>818201</v>
      </c>
      <c r="K53" s="30">
        <v>3916450</v>
      </c>
      <c r="L53" s="29">
        <v>3180405</v>
      </c>
      <c r="M53" s="27">
        <v>1043450</v>
      </c>
      <c r="N53" s="30">
        <v>3124965</v>
      </c>
      <c r="O53" s="30">
        <v>7348820</v>
      </c>
      <c r="P53" s="29">
        <v>312442</v>
      </c>
      <c r="Q53" s="27">
        <v>107734</v>
      </c>
      <c r="R53" s="30">
        <v>101185</v>
      </c>
      <c r="S53" s="30">
        <v>521361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0</v>
      </c>
      <c r="E54" s="27">
        <v>0</v>
      </c>
      <c r="F54" s="27">
        <v>49401180</v>
      </c>
      <c r="G54" s="28">
        <f t="shared" si="5"/>
        <v>0</v>
      </c>
      <c r="H54" s="29">
        <v>4411669</v>
      </c>
      <c r="I54" s="27">
        <v>4842855</v>
      </c>
      <c r="J54" s="30">
        <v>6647764</v>
      </c>
      <c r="K54" s="30">
        <v>15902288</v>
      </c>
      <c r="L54" s="29">
        <v>6510385</v>
      </c>
      <c r="M54" s="27">
        <v>9656544</v>
      </c>
      <c r="N54" s="30">
        <v>7146914</v>
      </c>
      <c r="O54" s="30">
        <v>23313843</v>
      </c>
      <c r="P54" s="29">
        <v>4180857</v>
      </c>
      <c r="Q54" s="27">
        <v>6004192</v>
      </c>
      <c r="R54" s="30">
        <v>0</v>
      </c>
      <c r="S54" s="30">
        <v>10185049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47190000</v>
      </c>
      <c r="E55" s="27">
        <v>0</v>
      </c>
      <c r="F55" s="27">
        <v>70383830</v>
      </c>
      <c r="G55" s="28">
        <f t="shared" si="5"/>
        <v>0</v>
      </c>
      <c r="H55" s="29">
        <v>4703705</v>
      </c>
      <c r="I55" s="27">
        <v>5982903</v>
      </c>
      <c r="J55" s="30">
        <v>5052252</v>
      </c>
      <c r="K55" s="30">
        <v>15738860</v>
      </c>
      <c r="L55" s="29">
        <v>12849426</v>
      </c>
      <c r="M55" s="27">
        <v>12640314</v>
      </c>
      <c r="N55" s="30">
        <v>11185961</v>
      </c>
      <c r="O55" s="30">
        <v>36675701</v>
      </c>
      <c r="P55" s="29">
        <v>4681151</v>
      </c>
      <c r="Q55" s="27">
        <v>11064442</v>
      </c>
      <c r="R55" s="30">
        <v>2223676</v>
      </c>
      <c r="S55" s="30">
        <v>17969269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58252143</v>
      </c>
      <c r="E56" s="35">
        <f>SUM(E51:E55)</f>
        <v>0</v>
      </c>
      <c r="F56" s="35">
        <f>SUM(F51:F55)</f>
        <v>146451325</v>
      </c>
      <c r="G56" s="36">
        <f t="shared" si="5"/>
        <v>0</v>
      </c>
      <c r="H56" s="37">
        <f aca="true" t="shared" si="8" ref="H56:W56">SUM(H51:H55)</f>
        <v>10427799</v>
      </c>
      <c r="I56" s="35">
        <f t="shared" si="8"/>
        <v>14232637</v>
      </c>
      <c r="J56" s="38">
        <f t="shared" si="8"/>
        <v>13999733</v>
      </c>
      <c r="K56" s="38">
        <f t="shared" si="8"/>
        <v>38660169</v>
      </c>
      <c r="L56" s="37">
        <f t="shared" si="8"/>
        <v>24356185</v>
      </c>
      <c r="M56" s="35">
        <f t="shared" si="8"/>
        <v>25796986</v>
      </c>
      <c r="N56" s="38">
        <f t="shared" si="8"/>
        <v>23347410</v>
      </c>
      <c r="O56" s="38">
        <f t="shared" si="8"/>
        <v>73500581</v>
      </c>
      <c r="P56" s="37">
        <f t="shared" si="8"/>
        <v>10960720</v>
      </c>
      <c r="Q56" s="35">
        <f t="shared" si="8"/>
        <v>20802096</v>
      </c>
      <c r="R56" s="38">
        <f t="shared" si="8"/>
        <v>2527759</v>
      </c>
      <c r="S56" s="38">
        <f t="shared" si="8"/>
        <v>34290575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1436450503</v>
      </c>
      <c r="E57" s="43">
        <f>SUM(E5:E6,E8:E17,E19:E26,E28:E36,E38:E42,E44:E49,E51:E55)</f>
        <v>10073703</v>
      </c>
      <c r="F57" s="43">
        <f>SUM(F5:F6,F8:F17,F19:F26,F28:F36,F38:F42,F44:F49,F51:F55)</f>
        <v>850689601</v>
      </c>
      <c r="G57" s="44">
        <f t="shared" si="5"/>
        <v>84.44656359235526</v>
      </c>
      <c r="H57" s="45">
        <f aca="true" t="shared" si="9" ref="H57:W57">SUM(H5:H6,H8:H17,H19:H26,H28:H36,H38:H42,H44:H49,H51:H55)</f>
        <v>35287808</v>
      </c>
      <c r="I57" s="43">
        <f t="shared" si="9"/>
        <v>74615975</v>
      </c>
      <c r="J57" s="46">
        <f t="shared" si="9"/>
        <v>86436324</v>
      </c>
      <c r="K57" s="46">
        <f t="shared" si="9"/>
        <v>196340107</v>
      </c>
      <c r="L57" s="45">
        <f t="shared" si="9"/>
        <v>133581808</v>
      </c>
      <c r="M57" s="43">
        <f t="shared" si="9"/>
        <v>121864599</v>
      </c>
      <c r="N57" s="46">
        <f t="shared" si="9"/>
        <v>103775951</v>
      </c>
      <c r="O57" s="46">
        <f t="shared" si="9"/>
        <v>359222358</v>
      </c>
      <c r="P57" s="45">
        <f t="shared" si="9"/>
        <v>82537969</v>
      </c>
      <c r="Q57" s="43">
        <f t="shared" si="9"/>
        <v>113428208</v>
      </c>
      <c r="R57" s="46">
        <f t="shared" si="9"/>
        <v>99160959</v>
      </c>
      <c r="S57" s="46">
        <f t="shared" si="9"/>
        <v>295127136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309899884</v>
      </c>
      <c r="E60" s="27">
        <v>0</v>
      </c>
      <c r="F60" s="27">
        <v>150732872</v>
      </c>
      <c r="G60" s="28">
        <f aca="true" t="shared" si="10" ref="G60:G89">IF($E60=0,0,$F60/$E60)</f>
        <v>0</v>
      </c>
      <c r="H60" s="29">
        <v>3005719</v>
      </c>
      <c r="I60" s="27">
        <v>12022850</v>
      </c>
      <c r="J60" s="30">
        <v>15797930</v>
      </c>
      <c r="K60" s="30">
        <v>30826499</v>
      </c>
      <c r="L60" s="29">
        <v>28255959</v>
      </c>
      <c r="M60" s="27">
        <v>20866436</v>
      </c>
      <c r="N60" s="30">
        <v>22159275</v>
      </c>
      <c r="O60" s="30">
        <v>71281670</v>
      </c>
      <c r="P60" s="29">
        <v>22537960</v>
      </c>
      <c r="Q60" s="27">
        <v>7984178</v>
      </c>
      <c r="R60" s="30">
        <v>18102565</v>
      </c>
      <c r="S60" s="30">
        <v>48624703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25</v>
      </c>
      <c r="C61" s="33"/>
      <c r="D61" s="34">
        <f>D60</f>
        <v>309899884</v>
      </c>
      <c r="E61" s="35">
        <f>E60</f>
        <v>0</v>
      </c>
      <c r="F61" s="35">
        <f>F60</f>
        <v>150732872</v>
      </c>
      <c r="G61" s="36">
        <f t="shared" si="10"/>
        <v>0</v>
      </c>
      <c r="H61" s="37">
        <f aca="true" t="shared" si="11" ref="H61:W61">H60</f>
        <v>3005719</v>
      </c>
      <c r="I61" s="35">
        <f t="shared" si="11"/>
        <v>12022850</v>
      </c>
      <c r="J61" s="38">
        <f t="shared" si="11"/>
        <v>15797930</v>
      </c>
      <c r="K61" s="38">
        <f t="shared" si="11"/>
        <v>30826499</v>
      </c>
      <c r="L61" s="37">
        <f t="shared" si="11"/>
        <v>28255959</v>
      </c>
      <c r="M61" s="35">
        <f t="shared" si="11"/>
        <v>20866436</v>
      </c>
      <c r="N61" s="38">
        <f t="shared" si="11"/>
        <v>22159275</v>
      </c>
      <c r="O61" s="38">
        <f t="shared" si="11"/>
        <v>71281670</v>
      </c>
      <c r="P61" s="37">
        <f t="shared" si="11"/>
        <v>22537960</v>
      </c>
      <c r="Q61" s="35">
        <f t="shared" si="11"/>
        <v>7984178</v>
      </c>
      <c r="R61" s="38">
        <f t="shared" si="11"/>
        <v>18102565</v>
      </c>
      <c r="S61" s="38">
        <f t="shared" si="11"/>
        <v>48624703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14513528</v>
      </c>
      <c r="E62" s="27">
        <v>0</v>
      </c>
      <c r="F62" s="27">
        <v>1968906</v>
      </c>
      <c r="G62" s="28">
        <f t="shared" si="10"/>
        <v>0</v>
      </c>
      <c r="H62" s="29">
        <v>36494</v>
      </c>
      <c r="I62" s="27">
        <v>311392</v>
      </c>
      <c r="J62" s="30">
        <v>320822</v>
      </c>
      <c r="K62" s="30">
        <v>668708</v>
      </c>
      <c r="L62" s="29">
        <v>298999</v>
      </c>
      <c r="M62" s="27">
        <v>340053</v>
      </c>
      <c r="N62" s="30">
        <v>108054</v>
      </c>
      <c r="O62" s="30">
        <v>747106</v>
      </c>
      <c r="P62" s="29">
        <v>171012</v>
      </c>
      <c r="Q62" s="27">
        <v>92707</v>
      </c>
      <c r="R62" s="30">
        <v>289373</v>
      </c>
      <c r="S62" s="30">
        <v>553092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0</v>
      </c>
      <c r="E63" s="27">
        <v>0</v>
      </c>
      <c r="F63" s="27">
        <v>2066507</v>
      </c>
      <c r="G63" s="28">
        <f t="shared" si="10"/>
        <v>0</v>
      </c>
      <c r="H63" s="29">
        <v>196178</v>
      </c>
      <c r="I63" s="27">
        <v>395798</v>
      </c>
      <c r="J63" s="30">
        <v>159249</v>
      </c>
      <c r="K63" s="30">
        <v>751225</v>
      </c>
      <c r="L63" s="29">
        <v>259497</v>
      </c>
      <c r="M63" s="27">
        <v>81804</v>
      </c>
      <c r="N63" s="30">
        <v>418848</v>
      </c>
      <c r="O63" s="30">
        <v>760149</v>
      </c>
      <c r="P63" s="29">
        <v>97650</v>
      </c>
      <c r="Q63" s="27">
        <v>175106</v>
      </c>
      <c r="R63" s="30">
        <v>282377</v>
      </c>
      <c r="S63" s="30">
        <v>555133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7544190</v>
      </c>
      <c r="E64" s="27">
        <v>0</v>
      </c>
      <c r="F64" s="27">
        <v>1435785</v>
      </c>
      <c r="G64" s="28">
        <f t="shared" si="10"/>
        <v>0</v>
      </c>
      <c r="H64" s="29">
        <v>280840</v>
      </c>
      <c r="I64" s="27">
        <v>250463</v>
      </c>
      <c r="J64" s="30">
        <v>84041</v>
      </c>
      <c r="K64" s="30">
        <v>615344</v>
      </c>
      <c r="L64" s="29">
        <v>40470</v>
      </c>
      <c r="M64" s="27">
        <v>118834</v>
      </c>
      <c r="N64" s="30">
        <v>258485</v>
      </c>
      <c r="O64" s="30">
        <v>417789</v>
      </c>
      <c r="P64" s="29">
        <v>223445</v>
      </c>
      <c r="Q64" s="27">
        <v>55506</v>
      </c>
      <c r="R64" s="30">
        <v>123701</v>
      </c>
      <c r="S64" s="30">
        <v>402652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1230627</v>
      </c>
      <c r="E65" s="27">
        <v>0</v>
      </c>
      <c r="F65" s="27">
        <v>991056</v>
      </c>
      <c r="G65" s="28">
        <f t="shared" si="10"/>
        <v>0</v>
      </c>
      <c r="H65" s="29">
        <v>43901</v>
      </c>
      <c r="I65" s="27">
        <v>103570</v>
      </c>
      <c r="J65" s="30">
        <v>109796</v>
      </c>
      <c r="K65" s="30">
        <v>257267</v>
      </c>
      <c r="L65" s="29">
        <v>89192</v>
      </c>
      <c r="M65" s="27">
        <v>114415</v>
      </c>
      <c r="N65" s="30">
        <v>14540</v>
      </c>
      <c r="O65" s="30">
        <v>218147</v>
      </c>
      <c r="P65" s="29">
        <v>135125</v>
      </c>
      <c r="Q65" s="27">
        <v>118272</v>
      </c>
      <c r="R65" s="30">
        <v>262245</v>
      </c>
      <c r="S65" s="30">
        <v>515642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0</v>
      </c>
      <c r="E66" s="27">
        <v>0</v>
      </c>
      <c r="F66" s="27">
        <v>1073328</v>
      </c>
      <c r="G66" s="28">
        <f t="shared" si="10"/>
        <v>0</v>
      </c>
      <c r="H66" s="29">
        <v>71966</v>
      </c>
      <c r="I66" s="27">
        <v>325697</v>
      </c>
      <c r="J66" s="30">
        <v>38320</v>
      </c>
      <c r="K66" s="30">
        <v>435983</v>
      </c>
      <c r="L66" s="29">
        <v>153251</v>
      </c>
      <c r="M66" s="27">
        <v>159724</v>
      </c>
      <c r="N66" s="30">
        <v>48576</v>
      </c>
      <c r="O66" s="30">
        <v>361551</v>
      </c>
      <c r="P66" s="29">
        <v>206110</v>
      </c>
      <c r="Q66" s="27">
        <v>25824</v>
      </c>
      <c r="R66" s="30">
        <v>43860</v>
      </c>
      <c r="S66" s="30">
        <v>275794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134</v>
      </c>
      <c r="C67" s="33"/>
      <c r="D67" s="34">
        <f>SUM(D62:D66)</f>
        <v>23288345</v>
      </c>
      <c r="E67" s="35">
        <f>SUM(E62:E66)</f>
        <v>0</v>
      </c>
      <c r="F67" s="35">
        <f>SUM(F62:F66)</f>
        <v>7535582</v>
      </c>
      <c r="G67" s="36">
        <f t="shared" si="10"/>
        <v>0</v>
      </c>
      <c r="H67" s="37">
        <f aca="true" t="shared" si="12" ref="H67:W67">SUM(H62:H66)</f>
        <v>629379</v>
      </c>
      <c r="I67" s="35">
        <f t="shared" si="12"/>
        <v>1386920</v>
      </c>
      <c r="J67" s="38">
        <f t="shared" si="12"/>
        <v>712228</v>
      </c>
      <c r="K67" s="38">
        <f t="shared" si="12"/>
        <v>2728527</v>
      </c>
      <c r="L67" s="37">
        <f t="shared" si="12"/>
        <v>841409</v>
      </c>
      <c r="M67" s="35">
        <f t="shared" si="12"/>
        <v>814830</v>
      </c>
      <c r="N67" s="38">
        <f t="shared" si="12"/>
        <v>848503</v>
      </c>
      <c r="O67" s="38">
        <f t="shared" si="12"/>
        <v>2504742</v>
      </c>
      <c r="P67" s="37">
        <f t="shared" si="12"/>
        <v>833342</v>
      </c>
      <c r="Q67" s="35">
        <f t="shared" si="12"/>
        <v>467415</v>
      </c>
      <c r="R67" s="38">
        <f t="shared" si="12"/>
        <v>1001556</v>
      </c>
      <c r="S67" s="38">
        <f t="shared" si="12"/>
        <v>2302313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12110234</v>
      </c>
      <c r="E68" s="27">
        <v>0</v>
      </c>
      <c r="F68" s="27">
        <v>1971779</v>
      </c>
      <c r="G68" s="28">
        <f t="shared" si="10"/>
        <v>0</v>
      </c>
      <c r="H68" s="29">
        <v>236263</v>
      </c>
      <c r="I68" s="27">
        <v>153256</v>
      </c>
      <c r="J68" s="30">
        <v>391213</v>
      </c>
      <c r="K68" s="30">
        <v>780732</v>
      </c>
      <c r="L68" s="29">
        <v>568291</v>
      </c>
      <c r="M68" s="27">
        <v>144364</v>
      </c>
      <c r="N68" s="30">
        <v>227665</v>
      </c>
      <c r="O68" s="30">
        <v>940320</v>
      </c>
      <c r="P68" s="29">
        <v>205958</v>
      </c>
      <c r="Q68" s="27">
        <v>28424</v>
      </c>
      <c r="R68" s="30">
        <v>16345</v>
      </c>
      <c r="S68" s="30">
        <v>250727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12091237</v>
      </c>
      <c r="E69" s="27">
        <v>0</v>
      </c>
      <c r="F69" s="27">
        <v>3948709</v>
      </c>
      <c r="G69" s="28">
        <f t="shared" si="10"/>
        <v>0</v>
      </c>
      <c r="H69" s="29">
        <v>354988</v>
      </c>
      <c r="I69" s="27">
        <v>974401</v>
      </c>
      <c r="J69" s="30">
        <v>234818</v>
      </c>
      <c r="K69" s="30">
        <v>1564207</v>
      </c>
      <c r="L69" s="29">
        <v>111561</v>
      </c>
      <c r="M69" s="27">
        <v>142999</v>
      </c>
      <c r="N69" s="30">
        <v>158103</v>
      </c>
      <c r="O69" s="30">
        <v>412663</v>
      </c>
      <c r="P69" s="29">
        <v>1057804</v>
      </c>
      <c r="Q69" s="27">
        <v>248207</v>
      </c>
      <c r="R69" s="30">
        <v>665828</v>
      </c>
      <c r="S69" s="30">
        <v>1971839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5781640</v>
      </c>
      <c r="E70" s="27">
        <v>0</v>
      </c>
      <c r="F70" s="27">
        <v>2435810</v>
      </c>
      <c r="G70" s="28">
        <f t="shared" si="10"/>
        <v>0</v>
      </c>
      <c r="H70" s="29">
        <v>227102</v>
      </c>
      <c r="I70" s="27">
        <v>131632</v>
      </c>
      <c r="J70" s="30">
        <v>90377</v>
      </c>
      <c r="K70" s="30">
        <v>449111</v>
      </c>
      <c r="L70" s="29">
        <v>433222</v>
      </c>
      <c r="M70" s="27">
        <v>235484</v>
      </c>
      <c r="N70" s="30">
        <v>111501</v>
      </c>
      <c r="O70" s="30">
        <v>780207</v>
      </c>
      <c r="P70" s="29">
        <v>394240</v>
      </c>
      <c r="Q70" s="27">
        <v>219988</v>
      </c>
      <c r="R70" s="30">
        <v>592264</v>
      </c>
      <c r="S70" s="30">
        <v>1206492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158325666</v>
      </c>
      <c r="E71" s="27">
        <v>0</v>
      </c>
      <c r="F71" s="27">
        <v>709391906</v>
      </c>
      <c r="G71" s="28">
        <f t="shared" si="10"/>
        <v>0</v>
      </c>
      <c r="H71" s="29">
        <v>137781505</v>
      </c>
      <c r="I71" s="27">
        <v>66408405</v>
      </c>
      <c r="J71" s="30">
        <v>80935070</v>
      </c>
      <c r="K71" s="30">
        <v>285124980</v>
      </c>
      <c r="L71" s="29">
        <v>68479159</v>
      </c>
      <c r="M71" s="27">
        <v>65507548</v>
      </c>
      <c r="N71" s="30">
        <v>74386626</v>
      </c>
      <c r="O71" s="30">
        <v>208373333</v>
      </c>
      <c r="P71" s="29">
        <v>60525737</v>
      </c>
      <c r="Q71" s="27">
        <v>77683928</v>
      </c>
      <c r="R71" s="30">
        <v>77683928</v>
      </c>
      <c r="S71" s="30">
        <v>215893593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11516000</v>
      </c>
      <c r="E72" s="27">
        <v>0</v>
      </c>
      <c r="F72" s="27">
        <v>251119</v>
      </c>
      <c r="G72" s="28">
        <f t="shared" si="10"/>
        <v>0</v>
      </c>
      <c r="H72" s="29">
        <v>77002</v>
      </c>
      <c r="I72" s="27">
        <v>174117</v>
      </c>
      <c r="J72" s="30">
        <v>0</v>
      </c>
      <c r="K72" s="30">
        <v>251119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640475</v>
      </c>
      <c r="E73" s="27">
        <v>0</v>
      </c>
      <c r="F73" s="27">
        <v>296879</v>
      </c>
      <c r="G73" s="28">
        <f t="shared" si="10"/>
        <v>0</v>
      </c>
      <c r="H73" s="29">
        <v>22818</v>
      </c>
      <c r="I73" s="27">
        <v>18924</v>
      </c>
      <c r="J73" s="30">
        <v>85012</v>
      </c>
      <c r="K73" s="30">
        <v>126754</v>
      </c>
      <c r="L73" s="29">
        <v>-506</v>
      </c>
      <c r="M73" s="27">
        <v>40498</v>
      </c>
      <c r="N73" s="30">
        <v>24523</v>
      </c>
      <c r="O73" s="30">
        <v>64515</v>
      </c>
      <c r="P73" s="29">
        <v>2852</v>
      </c>
      <c r="Q73" s="27">
        <v>41166</v>
      </c>
      <c r="R73" s="30">
        <v>61592</v>
      </c>
      <c r="S73" s="30">
        <v>105610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147</v>
      </c>
      <c r="C74" s="33"/>
      <c r="D74" s="34">
        <f>SUM(D68:D73)</f>
        <v>200465252</v>
      </c>
      <c r="E74" s="35">
        <f>SUM(E68:E73)</f>
        <v>0</v>
      </c>
      <c r="F74" s="35">
        <f>SUM(F68:F73)</f>
        <v>718296202</v>
      </c>
      <c r="G74" s="36">
        <f t="shared" si="10"/>
        <v>0</v>
      </c>
      <c r="H74" s="37">
        <f aca="true" t="shared" si="13" ref="H74:W74">SUM(H68:H73)</f>
        <v>138699678</v>
      </c>
      <c r="I74" s="35">
        <f t="shared" si="13"/>
        <v>67860735</v>
      </c>
      <c r="J74" s="38">
        <f t="shared" si="13"/>
        <v>81736490</v>
      </c>
      <c r="K74" s="38">
        <f t="shared" si="13"/>
        <v>288296903</v>
      </c>
      <c r="L74" s="37">
        <f t="shared" si="13"/>
        <v>69591727</v>
      </c>
      <c r="M74" s="35">
        <f t="shared" si="13"/>
        <v>66070893</v>
      </c>
      <c r="N74" s="38">
        <f t="shared" si="13"/>
        <v>74908418</v>
      </c>
      <c r="O74" s="38">
        <f t="shared" si="13"/>
        <v>210571038</v>
      </c>
      <c r="P74" s="37">
        <f t="shared" si="13"/>
        <v>62186591</v>
      </c>
      <c r="Q74" s="35">
        <f t="shared" si="13"/>
        <v>78221713</v>
      </c>
      <c r="R74" s="38">
        <f t="shared" si="13"/>
        <v>79019957</v>
      </c>
      <c r="S74" s="38">
        <f t="shared" si="13"/>
        <v>219428261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63161936</v>
      </c>
      <c r="E75" s="27">
        <v>0</v>
      </c>
      <c r="F75" s="27">
        <v>44619799</v>
      </c>
      <c r="G75" s="28">
        <f t="shared" si="10"/>
        <v>0</v>
      </c>
      <c r="H75" s="29">
        <v>3976484</v>
      </c>
      <c r="I75" s="27">
        <v>4477977</v>
      </c>
      <c r="J75" s="30">
        <v>4702935</v>
      </c>
      <c r="K75" s="30">
        <v>13157396</v>
      </c>
      <c r="L75" s="29">
        <v>5473270</v>
      </c>
      <c r="M75" s="27">
        <v>5115653</v>
      </c>
      <c r="N75" s="30">
        <v>5886959</v>
      </c>
      <c r="O75" s="30">
        <v>16475882</v>
      </c>
      <c r="P75" s="29">
        <v>5991052</v>
      </c>
      <c r="Q75" s="27">
        <v>4310652</v>
      </c>
      <c r="R75" s="30">
        <v>4684817</v>
      </c>
      <c r="S75" s="30">
        <v>14986521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28490891</v>
      </c>
      <c r="E76" s="27">
        <v>0</v>
      </c>
      <c r="F76" s="27">
        <v>23899226</v>
      </c>
      <c r="G76" s="28">
        <f t="shared" si="10"/>
        <v>0</v>
      </c>
      <c r="H76" s="29">
        <v>788534</v>
      </c>
      <c r="I76" s="27">
        <v>1868364</v>
      </c>
      <c r="J76" s="30">
        <v>3057432</v>
      </c>
      <c r="K76" s="30">
        <v>5714330</v>
      </c>
      <c r="L76" s="29">
        <v>3178114</v>
      </c>
      <c r="M76" s="27">
        <v>2825232</v>
      </c>
      <c r="N76" s="30">
        <v>1805148</v>
      </c>
      <c r="O76" s="30">
        <v>7808494</v>
      </c>
      <c r="P76" s="29">
        <v>3159272</v>
      </c>
      <c r="Q76" s="27">
        <v>3333351</v>
      </c>
      <c r="R76" s="30">
        <v>3883779</v>
      </c>
      <c r="S76" s="30">
        <v>10376402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11680000</v>
      </c>
      <c r="E77" s="27">
        <v>0</v>
      </c>
      <c r="F77" s="27">
        <v>7365100</v>
      </c>
      <c r="G77" s="28">
        <f t="shared" si="10"/>
        <v>0</v>
      </c>
      <c r="H77" s="29">
        <v>1259371</v>
      </c>
      <c r="I77" s="27">
        <v>2276878</v>
      </c>
      <c r="J77" s="30">
        <v>919734</v>
      </c>
      <c r="K77" s="30">
        <v>4455983</v>
      </c>
      <c r="L77" s="29">
        <v>219418</v>
      </c>
      <c r="M77" s="27">
        <v>1180916</v>
      </c>
      <c r="N77" s="30">
        <v>812977</v>
      </c>
      <c r="O77" s="30">
        <v>2213311</v>
      </c>
      <c r="P77" s="29">
        <v>312655</v>
      </c>
      <c r="Q77" s="27">
        <v>116370</v>
      </c>
      <c r="R77" s="30">
        <v>266781</v>
      </c>
      <c r="S77" s="30">
        <v>695806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110383333</v>
      </c>
      <c r="E78" s="27">
        <v>0</v>
      </c>
      <c r="F78" s="27">
        <v>65123947</v>
      </c>
      <c r="G78" s="28">
        <f t="shared" si="10"/>
        <v>0</v>
      </c>
      <c r="H78" s="29">
        <v>7542529</v>
      </c>
      <c r="I78" s="27">
        <v>11673850</v>
      </c>
      <c r="J78" s="30">
        <v>8762058</v>
      </c>
      <c r="K78" s="30">
        <v>27978437</v>
      </c>
      <c r="L78" s="29">
        <v>8373227</v>
      </c>
      <c r="M78" s="27">
        <v>5408468</v>
      </c>
      <c r="N78" s="30">
        <v>7565859</v>
      </c>
      <c r="O78" s="30">
        <v>21347554</v>
      </c>
      <c r="P78" s="29">
        <v>8137162</v>
      </c>
      <c r="Q78" s="27">
        <v>1296805</v>
      </c>
      <c r="R78" s="30">
        <v>6363989</v>
      </c>
      <c r="S78" s="30">
        <v>15797956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10066000</v>
      </c>
      <c r="E79" s="27">
        <v>0</v>
      </c>
      <c r="F79" s="27">
        <v>67527878</v>
      </c>
      <c r="G79" s="28">
        <f t="shared" si="10"/>
        <v>0</v>
      </c>
      <c r="H79" s="29">
        <v>6916318</v>
      </c>
      <c r="I79" s="27">
        <v>7903071</v>
      </c>
      <c r="J79" s="30">
        <v>5898612</v>
      </c>
      <c r="K79" s="30">
        <v>20718001</v>
      </c>
      <c r="L79" s="29">
        <v>5657624</v>
      </c>
      <c r="M79" s="27">
        <v>7080451</v>
      </c>
      <c r="N79" s="30">
        <v>13748954</v>
      </c>
      <c r="O79" s="30">
        <v>26487029</v>
      </c>
      <c r="P79" s="29">
        <v>6069675</v>
      </c>
      <c r="Q79" s="27">
        <v>4622044</v>
      </c>
      <c r="R79" s="30">
        <v>9631129</v>
      </c>
      <c r="S79" s="30">
        <v>20322848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12226932</v>
      </c>
      <c r="E80" s="27">
        <v>0</v>
      </c>
      <c r="F80" s="27">
        <v>5604218</v>
      </c>
      <c r="G80" s="28">
        <f t="shared" si="10"/>
        <v>0</v>
      </c>
      <c r="H80" s="29">
        <v>50600</v>
      </c>
      <c r="I80" s="27">
        <v>611980</v>
      </c>
      <c r="J80" s="30">
        <v>334877</v>
      </c>
      <c r="K80" s="30">
        <v>997457</v>
      </c>
      <c r="L80" s="29">
        <v>568895</v>
      </c>
      <c r="M80" s="27">
        <v>473603</v>
      </c>
      <c r="N80" s="30">
        <v>618980</v>
      </c>
      <c r="O80" s="30">
        <v>1661478</v>
      </c>
      <c r="P80" s="29">
        <v>923180</v>
      </c>
      <c r="Q80" s="27">
        <v>1051210</v>
      </c>
      <c r="R80" s="30">
        <v>970893</v>
      </c>
      <c r="S80" s="30">
        <v>2945283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900000</v>
      </c>
      <c r="E81" s="27">
        <v>0</v>
      </c>
      <c r="F81" s="27">
        <v>659681</v>
      </c>
      <c r="G81" s="28">
        <f t="shared" si="10"/>
        <v>0</v>
      </c>
      <c r="H81" s="29">
        <v>86678</v>
      </c>
      <c r="I81" s="27">
        <v>57899</v>
      </c>
      <c r="J81" s="30">
        <v>78237</v>
      </c>
      <c r="K81" s="30">
        <v>222814</v>
      </c>
      <c r="L81" s="29">
        <v>89425</v>
      </c>
      <c r="M81" s="27">
        <v>63676</v>
      </c>
      <c r="N81" s="30">
        <v>94967</v>
      </c>
      <c r="O81" s="30">
        <v>248068</v>
      </c>
      <c r="P81" s="29">
        <v>29629</v>
      </c>
      <c r="Q81" s="27">
        <v>65593</v>
      </c>
      <c r="R81" s="30">
        <v>93577</v>
      </c>
      <c r="S81" s="30">
        <v>188799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236909092</v>
      </c>
      <c r="E82" s="35">
        <f>SUM(E75:E81)</f>
        <v>0</v>
      </c>
      <c r="F82" s="35">
        <f>SUM(F75:F81)</f>
        <v>214799849</v>
      </c>
      <c r="G82" s="36">
        <f t="shared" si="10"/>
        <v>0</v>
      </c>
      <c r="H82" s="37">
        <f aca="true" t="shared" si="14" ref="H82:W82">SUM(H75:H81)</f>
        <v>20620514</v>
      </c>
      <c r="I82" s="35">
        <f t="shared" si="14"/>
        <v>28870019</v>
      </c>
      <c r="J82" s="38">
        <f t="shared" si="14"/>
        <v>23753885</v>
      </c>
      <c r="K82" s="38">
        <f t="shared" si="14"/>
        <v>73244418</v>
      </c>
      <c r="L82" s="37">
        <f t="shared" si="14"/>
        <v>23559973</v>
      </c>
      <c r="M82" s="35">
        <f t="shared" si="14"/>
        <v>22147999</v>
      </c>
      <c r="N82" s="38">
        <f t="shared" si="14"/>
        <v>30533844</v>
      </c>
      <c r="O82" s="38">
        <f t="shared" si="14"/>
        <v>76241816</v>
      </c>
      <c r="P82" s="37">
        <f t="shared" si="14"/>
        <v>24622625</v>
      </c>
      <c r="Q82" s="35">
        <f t="shared" si="14"/>
        <v>14796025</v>
      </c>
      <c r="R82" s="38">
        <f t="shared" si="14"/>
        <v>25894965</v>
      </c>
      <c r="S82" s="38">
        <f t="shared" si="14"/>
        <v>65313615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0</v>
      </c>
      <c r="E83" s="27">
        <v>0</v>
      </c>
      <c r="F83" s="27">
        <v>15845054</v>
      </c>
      <c r="G83" s="28">
        <f t="shared" si="10"/>
        <v>0</v>
      </c>
      <c r="H83" s="29">
        <v>692403</v>
      </c>
      <c r="I83" s="27">
        <v>1531204</v>
      </c>
      <c r="J83" s="30">
        <v>1425872</v>
      </c>
      <c r="K83" s="30">
        <v>3649479</v>
      </c>
      <c r="L83" s="29">
        <v>3300422</v>
      </c>
      <c r="M83" s="27">
        <v>2131611</v>
      </c>
      <c r="N83" s="30">
        <v>0</v>
      </c>
      <c r="O83" s="30">
        <v>5432033</v>
      </c>
      <c r="P83" s="29">
        <v>0</v>
      </c>
      <c r="Q83" s="27">
        <v>2203905</v>
      </c>
      <c r="R83" s="30">
        <v>4559637</v>
      </c>
      <c r="S83" s="30">
        <v>6763542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20220000</v>
      </c>
      <c r="E84" s="27">
        <v>0</v>
      </c>
      <c r="F84" s="27">
        <v>10560083</v>
      </c>
      <c r="G84" s="28">
        <f t="shared" si="10"/>
        <v>0</v>
      </c>
      <c r="H84" s="29">
        <v>465611</v>
      </c>
      <c r="I84" s="27">
        <v>600515</v>
      </c>
      <c r="J84" s="30">
        <v>733346</v>
      </c>
      <c r="K84" s="30">
        <v>1799472</v>
      </c>
      <c r="L84" s="29">
        <v>1445379</v>
      </c>
      <c r="M84" s="27">
        <v>1258516</v>
      </c>
      <c r="N84" s="30">
        <v>2552900</v>
      </c>
      <c r="O84" s="30">
        <v>5256795</v>
      </c>
      <c r="P84" s="29">
        <v>554952</v>
      </c>
      <c r="Q84" s="27">
        <v>1282703</v>
      </c>
      <c r="R84" s="30">
        <v>1666161</v>
      </c>
      <c r="S84" s="30">
        <v>3503816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98467970</v>
      </c>
      <c r="E85" s="27">
        <v>0</v>
      </c>
      <c r="F85" s="27">
        <v>7048334</v>
      </c>
      <c r="G85" s="28">
        <f t="shared" si="10"/>
        <v>0</v>
      </c>
      <c r="H85" s="29">
        <v>56010</v>
      </c>
      <c r="I85" s="27">
        <v>247677</v>
      </c>
      <c r="J85" s="30">
        <v>482663</v>
      </c>
      <c r="K85" s="30">
        <v>786350</v>
      </c>
      <c r="L85" s="29">
        <v>877467</v>
      </c>
      <c r="M85" s="27">
        <v>826429</v>
      </c>
      <c r="N85" s="30">
        <v>97631</v>
      </c>
      <c r="O85" s="30">
        <v>1801527</v>
      </c>
      <c r="P85" s="29">
        <v>1533153</v>
      </c>
      <c r="Q85" s="27">
        <v>1071799</v>
      </c>
      <c r="R85" s="30">
        <v>1855505</v>
      </c>
      <c r="S85" s="30">
        <v>4460457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13285190</v>
      </c>
      <c r="E86" s="27">
        <v>0</v>
      </c>
      <c r="F86" s="27">
        <v>2093737</v>
      </c>
      <c r="G86" s="28">
        <f t="shared" si="10"/>
        <v>0</v>
      </c>
      <c r="H86" s="29">
        <v>49320</v>
      </c>
      <c r="I86" s="27">
        <v>790244</v>
      </c>
      <c r="J86" s="30">
        <v>444723</v>
      </c>
      <c r="K86" s="30">
        <v>1284287</v>
      </c>
      <c r="L86" s="29">
        <v>190582</v>
      </c>
      <c r="M86" s="27">
        <v>618868</v>
      </c>
      <c r="N86" s="30">
        <v>0</v>
      </c>
      <c r="O86" s="30">
        <v>809450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2720000</v>
      </c>
      <c r="E87" s="27">
        <v>0</v>
      </c>
      <c r="F87" s="27">
        <v>624084</v>
      </c>
      <c r="G87" s="28">
        <f t="shared" si="10"/>
        <v>0</v>
      </c>
      <c r="H87" s="29">
        <v>12581</v>
      </c>
      <c r="I87" s="27">
        <v>174142</v>
      </c>
      <c r="J87" s="30">
        <v>51453</v>
      </c>
      <c r="K87" s="30">
        <v>238176</v>
      </c>
      <c r="L87" s="29">
        <v>119895</v>
      </c>
      <c r="M87" s="27">
        <v>20467</v>
      </c>
      <c r="N87" s="30">
        <v>78659</v>
      </c>
      <c r="O87" s="30">
        <v>219021</v>
      </c>
      <c r="P87" s="29">
        <v>29426</v>
      </c>
      <c r="Q87" s="27">
        <v>107564</v>
      </c>
      <c r="R87" s="30">
        <v>29897</v>
      </c>
      <c r="S87" s="30">
        <v>166887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134693160</v>
      </c>
      <c r="E88" s="35">
        <f>SUM(E83:E87)</f>
        <v>0</v>
      </c>
      <c r="F88" s="35">
        <f>SUM(F83:F87)</f>
        <v>36171292</v>
      </c>
      <c r="G88" s="36">
        <f t="shared" si="10"/>
        <v>0</v>
      </c>
      <c r="H88" s="37">
        <f aca="true" t="shared" si="15" ref="H88:W88">SUM(H83:H87)</f>
        <v>1275925</v>
      </c>
      <c r="I88" s="35">
        <f t="shared" si="15"/>
        <v>3343782</v>
      </c>
      <c r="J88" s="38">
        <f t="shared" si="15"/>
        <v>3138057</v>
      </c>
      <c r="K88" s="38">
        <f t="shared" si="15"/>
        <v>7757764</v>
      </c>
      <c r="L88" s="37">
        <f t="shared" si="15"/>
        <v>5933745</v>
      </c>
      <c r="M88" s="35">
        <f t="shared" si="15"/>
        <v>4855891</v>
      </c>
      <c r="N88" s="38">
        <f t="shared" si="15"/>
        <v>2729190</v>
      </c>
      <c r="O88" s="38">
        <f t="shared" si="15"/>
        <v>13518826</v>
      </c>
      <c r="P88" s="37">
        <f t="shared" si="15"/>
        <v>2117531</v>
      </c>
      <c r="Q88" s="35">
        <f t="shared" si="15"/>
        <v>4665971</v>
      </c>
      <c r="R88" s="38">
        <f t="shared" si="15"/>
        <v>8111200</v>
      </c>
      <c r="S88" s="38">
        <f t="shared" si="15"/>
        <v>14894702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174</v>
      </c>
      <c r="C89" s="41"/>
      <c r="D89" s="42">
        <f>SUM(D60,D62:D66,D68:D73,D75:D81,D83:D87)</f>
        <v>905255733</v>
      </c>
      <c r="E89" s="43">
        <f>SUM(E60,E62:E66,E68:E73,E75:E81,E83:E87)</f>
        <v>0</v>
      </c>
      <c r="F89" s="43">
        <f>SUM(F60,F62:F66,F68:F73,F75:F81,F83:F87)</f>
        <v>1127535797</v>
      </c>
      <c r="G89" s="44">
        <f t="shared" si="10"/>
        <v>0</v>
      </c>
      <c r="H89" s="45">
        <f aca="true" t="shared" si="16" ref="H89:W89">SUM(H60,H62:H66,H68:H73,H75:H81,H83:H87)</f>
        <v>164231215</v>
      </c>
      <c r="I89" s="43">
        <f t="shared" si="16"/>
        <v>113484306</v>
      </c>
      <c r="J89" s="46">
        <f t="shared" si="16"/>
        <v>125138590</v>
      </c>
      <c r="K89" s="46">
        <f t="shared" si="16"/>
        <v>402854111</v>
      </c>
      <c r="L89" s="45">
        <f t="shared" si="16"/>
        <v>128182813</v>
      </c>
      <c r="M89" s="43">
        <f t="shared" si="16"/>
        <v>114756049</v>
      </c>
      <c r="N89" s="46">
        <f t="shared" si="16"/>
        <v>131179230</v>
      </c>
      <c r="O89" s="46">
        <f t="shared" si="16"/>
        <v>374118092</v>
      </c>
      <c r="P89" s="45">
        <f t="shared" si="16"/>
        <v>112298049</v>
      </c>
      <c r="Q89" s="43">
        <f t="shared" si="16"/>
        <v>106135302</v>
      </c>
      <c r="R89" s="46">
        <f t="shared" si="16"/>
        <v>132130243</v>
      </c>
      <c r="S89" s="46">
        <f t="shared" si="16"/>
        <v>350563594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2118929329</v>
      </c>
      <c r="E92" s="27">
        <v>0</v>
      </c>
      <c r="F92" s="27">
        <v>1736026344</v>
      </c>
      <c r="G92" s="28">
        <f aca="true" t="shared" si="17" ref="G92:G98">IF($E92=0,0,$F92/$E92)</f>
        <v>0</v>
      </c>
      <c r="H92" s="29">
        <v>155282002</v>
      </c>
      <c r="I92" s="27">
        <v>185420984</v>
      </c>
      <c r="J92" s="30">
        <v>224474145</v>
      </c>
      <c r="K92" s="30">
        <v>565177131</v>
      </c>
      <c r="L92" s="29">
        <v>227928806</v>
      </c>
      <c r="M92" s="27">
        <v>242778852</v>
      </c>
      <c r="N92" s="30">
        <v>0</v>
      </c>
      <c r="O92" s="30">
        <v>470707658</v>
      </c>
      <c r="P92" s="29">
        <v>220509341</v>
      </c>
      <c r="Q92" s="27">
        <v>238023477</v>
      </c>
      <c r="R92" s="30">
        <v>241608737</v>
      </c>
      <c r="S92" s="30">
        <v>700141555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3034104000</v>
      </c>
      <c r="E93" s="27">
        <v>0</v>
      </c>
      <c r="F93" s="27">
        <v>2094256274</v>
      </c>
      <c r="G93" s="28">
        <f t="shared" si="17"/>
        <v>0</v>
      </c>
      <c r="H93" s="29">
        <v>100052602</v>
      </c>
      <c r="I93" s="27">
        <v>168057754</v>
      </c>
      <c r="J93" s="30">
        <v>255030202</v>
      </c>
      <c r="K93" s="30">
        <v>523140558</v>
      </c>
      <c r="L93" s="29">
        <v>343524422</v>
      </c>
      <c r="M93" s="27">
        <v>398858897</v>
      </c>
      <c r="N93" s="30">
        <v>405825120</v>
      </c>
      <c r="O93" s="30">
        <v>1148208439</v>
      </c>
      <c r="P93" s="29">
        <v>174823605</v>
      </c>
      <c r="Q93" s="27">
        <v>160219763</v>
      </c>
      <c r="R93" s="30">
        <v>87863909</v>
      </c>
      <c r="S93" s="30">
        <v>422907277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0</v>
      </c>
      <c r="E94" s="27">
        <v>0</v>
      </c>
      <c r="F94" s="27">
        <v>1916766305</v>
      </c>
      <c r="G94" s="28">
        <f t="shared" si="17"/>
        <v>0</v>
      </c>
      <c r="H94" s="29">
        <v>51522118</v>
      </c>
      <c r="I94" s="27">
        <v>184826786</v>
      </c>
      <c r="J94" s="30">
        <v>252121926</v>
      </c>
      <c r="K94" s="30">
        <v>488470830</v>
      </c>
      <c r="L94" s="29">
        <v>243122825</v>
      </c>
      <c r="M94" s="27">
        <v>312271201</v>
      </c>
      <c r="N94" s="30">
        <v>200713557</v>
      </c>
      <c r="O94" s="30">
        <v>756107583</v>
      </c>
      <c r="P94" s="29">
        <v>224819049</v>
      </c>
      <c r="Q94" s="27">
        <v>255550668</v>
      </c>
      <c r="R94" s="30">
        <v>191818175</v>
      </c>
      <c r="S94" s="30">
        <v>672187892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25</v>
      </c>
      <c r="C95" s="33"/>
      <c r="D95" s="34">
        <f>SUM(D92:D94)</f>
        <v>5153033329</v>
      </c>
      <c r="E95" s="35">
        <f>SUM(E92:E94)</f>
        <v>0</v>
      </c>
      <c r="F95" s="35">
        <f>SUM(F92:F94)</f>
        <v>5747048923</v>
      </c>
      <c r="G95" s="36">
        <f t="shared" si="17"/>
        <v>0</v>
      </c>
      <c r="H95" s="37">
        <f aca="true" t="shared" si="18" ref="H95:W95">SUM(H92:H94)</f>
        <v>306856722</v>
      </c>
      <c r="I95" s="35">
        <f t="shared" si="18"/>
        <v>538305524</v>
      </c>
      <c r="J95" s="38">
        <f t="shared" si="18"/>
        <v>731626273</v>
      </c>
      <c r="K95" s="38">
        <f t="shared" si="18"/>
        <v>1576788519</v>
      </c>
      <c r="L95" s="37">
        <f t="shared" si="18"/>
        <v>814576053</v>
      </c>
      <c r="M95" s="35">
        <f t="shared" si="18"/>
        <v>953908950</v>
      </c>
      <c r="N95" s="38">
        <f t="shared" si="18"/>
        <v>606538677</v>
      </c>
      <c r="O95" s="38">
        <f t="shared" si="18"/>
        <v>2375023680</v>
      </c>
      <c r="P95" s="37">
        <f t="shared" si="18"/>
        <v>620151995</v>
      </c>
      <c r="Q95" s="35">
        <f t="shared" si="18"/>
        <v>653793908</v>
      </c>
      <c r="R95" s="38">
        <f t="shared" si="18"/>
        <v>521290821</v>
      </c>
      <c r="S95" s="38">
        <f t="shared" si="18"/>
        <v>1795236724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0</v>
      </c>
      <c r="E96" s="27">
        <v>0</v>
      </c>
      <c r="F96" s="27">
        <v>106203095</v>
      </c>
      <c r="G96" s="28">
        <f t="shared" si="17"/>
        <v>0</v>
      </c>
      <c r="H96" s="29">
        <v>7021732</v>
      </c>
      <c r="I96" s="27">
        <v>12408965</v>
      </c>
      <c r="J96" s="30">
        <v>11806731</v>
      </c>
      <c r="K96" s="30">
        <v>31237428</v>
      </c>
      <c r="L96" s="29">
        <v>9950845</v>
      </c>
      <c r="M96" s="27">
        <v>11464050</v>
      </c>
      <c r="N96" s="30">
        <v>8223791</v>
      </c>
      <c r="O96" s="30">
        <v>29638686</v>
      </c>
      <c r="P96" s="29">
        <v>12859602</v>
      </c>
      <c r="Q96" s="27">
        <v>4203186</v>
      </c>
      <c r="R96" s="30">
        <v>28264193</v>
      </c>
      <c r="S96" s="30">
        <v>45326981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32934000</v>
      </c>
      <c r="E97" s="27">
        <v>0</v>
      </c>
      <c r="F97" s="27">
        <v>19626821</v>
      </c>
      <c r="G97" s="28">
        <f t="shared" si="17"/>
        <v>0</v>
      </c>
      <c r="H97" s="29">
        <v>341635</v>
      </c>
      <c r="I97" s="27">
        <v>1190982</v>
      </c>
      <c r="J97" s="30">
        <v>1246903</v>
      </c>
      <c r="K97" s="30">
        <v>2779520</v>
      </c>
      <c r="L97" s="29">
        <v>1666118</v>
      </c>
      <c r="M97" s="27">
        <v>1528986</v>
      </c>
      <c r="N97" s="30">
        <v>1878179</v>
      </c>
      <c r="O97" s="30">
        <v>5073283</v>
      </c>
      <c r="P97" s="29">
        <v>1067002</v>
      </c>
      <c r="Q97" s="27">
        <v>6836868</v>
      </c>
      <c r="R97" s="30">
        <v>3870148</v>
      </c>
      <c r="S97" s="30">
        <v>11774018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37034554</v>
      </c>
      <c r="E98" s="27">
        <v>0</v>
      </c>
      <c r="F98" s="27">
        <v>15666738</v>
      </c>
      <c r="G98" s="28">
        <f t="shared" si="17"/>
        <v>0</v>
      </c>
      <c r="H98" s="29">
        <v>926308</v>
      </c>
      <c r="I98" s="27">
        <v>1943510</v>
      </c>
      <c r="J98" s="30">
        <v>1602516</v>
      </c>
      <c r="K98" s="30">
        <v>4472334</v>
      </c>
      <c r="L98" s="29">
        <v>2001820</v>
      </c>
      <c r="M98" s="27">
        <v>2224645</v>
      </c>
      <c r="N98" s="30">
        <v>1757545</v>
      </c>
      <c r="O98" s="30">
        <v>5984010</v>
      </c>
      <c r="P98" s="29">
        <v>1704744</v>
      </c>
      <c r="Q98" s="27">
        <v>1528605</v>
      </c>
      <c r="R98" s="30">
        <v>1977045</v>
      </c>
      <c r="S98" s="30">
        <v>5210394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4495894</v>
      </c>
      <c r="E99" s="27">
        <v>0</v>
      </c>
      <c r="F99" s="27">
        <v>4504787</v>
      </c>
      <c r="G99" s="28">
        <f aca="true" t="shared" si="19" ref="G99:G107">IF($E99=0,0,$F99/$E99)</f>
        <v>0</v>
      </c>
      <c r="H99" s="29">
        <v>105683</v>
      </c>
      <c r="I99" s="27">
        <v>372718</v>
      </c>
      <c r="J99" s="30">
        <v>767546</v>
      </c>
      <c r="K99" s="30">
        <v>1245947</v>
      </c>
      <c r="L99" s="29">
        <v>616619</v>
      </c>
      <c r="M99" s="27">
        <v>389426</v>
      </c>
      <c r="N99" s="30">
        <v>649045</v>
      </c>
      <c r="O99" s="30">
        <v>1655090</v>
      </c>
      <c r="P99" s="29">
        <v>543001</v>
      </c>
      <c r="Q99" s="27">
        <v>671770</v>
      </c>
      <c r="R99" s="30">
        <v>388979</v>
      </c>
      <c r="S99" s="30">
        <v>1603750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74464448</v>
      </c>
      <c r="E100" s="35">
        <f>SUM(E96:E99)</f>
        <v>0</v>
      </c>
      <c r="F100" s="35">
        <f>SUM(F96:F99)</f>
        <v>146001441</v>
      </c>
      <c r="G100" s="36">
        <f t="shared" si="19"/>
        <v>0</v>
      </c>
      <c r="H100" s="37">
        <f aca="true" t="shared" si="20" ref="H100:W100">SUM(H96:H99)</f>
        <v>8395358</v>
      </c>
      <c r="I100" s="35">
        <f t="shared" si="20"/>
        <v>15916175</v>
      </c>
      <c r="J100" s="38">
        <f t="shared" si="20"/>
        <v>15423696</v>
      </c>
      <c r="K100" s="38">
        <f t="shared" si="20"/>
        <v>39735229</v>
      </c>
      <c r="L100" s="37">
        <f t="shared" si="20"/>
        <v>14235402</v>
      </c>
      <c r="M100" s="35">
        <f t="shared" si="20"/>
        <v>15607107</v>
      </c>
      <c r="N100" s="38">
        <f t="shared" si="20"/>
        <v>12508560</v>
      </c>
      <c r="O100" s="38">
        <f t="shared" si="20"/>
        <v>42351069</v>
      </c>
      <c r="P100" s="37">
        <f t="shared" si="20"/>
        <v>16174349</v>
      </c>
      <c r="Q100" s="35">
        <f t="shared" si="20"/>
        <v>13240429</v>
      </c>
      <c r="R100" s="38">
        <f t="shared" si="20"/>
        <v>34500365</v>
      </c>
      <c r="S100" s="38">
        <f t="shared" si="20"/>
        <v>63915143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0</v>
      </c>
      <c r="E101" s="27">
        <v>0</v>
      </c>
      <c r="F101" s="27">
        <v>95121302</v>
      </c>
      <c r="G101" s="28">
        <f t="shared" si="19"/>
        <v>0</v>
      </c>
      <c r="H101" s="29">
        <v>46988</v>
      </c>
      <c r="I101" s="27">
        <v>2522407</v>
      </c>
      <c r="J101" s="30">
        <v>5832121</v>
      </c>
      <c r="K101" s="30">
        <v>8401516</v>
      </c>
      <c r="L101" s="29">
        <v>9823901</v>
      </c>
      <c r="M101" s="27">
        <v>23639253</v>
      </c>
      <c r="N101" s="30">
        <v>4521567</v>
      </c>
      <c r="O101" s="30">
        <v>37984721</v>
      </c>
      <c r="P101" s="29">
        <v>14527207</v>
      </c>
      <c r="Q101" s="27">
        <v>17076276</v>
      </c>
      <c r="R101" s="30">
        <v>17131582</v>
      </c>
      <c r="S101" s="30">
        <v>48735065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0</v>
      </c>
      <c r="E102" s="27">
        <v>0</v>
      </c>
      <c r="F102" s="27">
        <v>0</v>
      </c>
      <c r="G102" s="28">
        <f t="shared" si="19"/>
        <v>0</v>
      </c>
      <c r="H102" s="29">
        <v>0</v>
      </c>
      <c r="I102" s="27">
        <v>0</v>
      </c>
      <c r="J102" s="30">
        <v>0</v>
      </c>
      <c r="K102" s="30">
        <v>0</v>
      </c>
      <c r="L102" s="29">
        <v>0</v>
      </c>
      <c r="M102" s="27">
        <v>0</v>
      </c>
      <c r="N102" s="30">
        <v>0</v>
      </c>
      <c r="O102" s="30">
        <v>0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0</v>
      </c>
      <c r="E103" s="27">
        <v>0</v>
      </c>
      <c r="F103" s="27">
        <v>3956832</v>
      </c>
      <c r="G103" s="28">
        <f t="shared" si="19"/>
        <v>0</v>
      </c>
      <c r="H103" s="29">
        <v>336684</v>
      </c>
      <c r="I103" s="27">
        <v>440503</v>
      </c>
      <c r="J103" s="30">
        <v>401337</v>
      </c>
      <c r="K103" s="30">
        <v>1178524</v>
      </c>
      <c r="L103" s="29">
        <v>613000</v>
      </c>
      <c r="M103" s="27">
        <v>0</v>
      </c>
      <c r="N103" s="30">
        <v>1244000</v>
      </c>
      <c r="O103" s="30">
        <v>1857000</v>
      </c>
      <c r="P103" s="29">
        <v>659000</v>
      </c>
      <c r="Q103" s="27">
        <v>262308</v>
      </c>
      <c r="R103" s="30">
        <v>0</v>
      </c>
      <c r="S103" s="30">
        <v>921308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0</v>
      </c>
      <c r="E104" s="27">
        <v>0</v>
      </c>
      <c r="F104" s="27">
        <v>26118605</v>
      </c>
      <c r="G104" s="28">
        <f t="shared" si="19"/>
        <v>0</v>
      </c>
      <c r="H104" s="29">
        <v>198900</v>
      </c>
      <c r="I104" s="27">
        <v>2887123</v>
      </c>
      <c r="J104" s="30">
        <v>2919165</v>
      </c>
      <c r="K104" s="30">
        <v>6005188</v>
      </c>
      <c r="L104" s="29">
        <v>3234057</v>
      </c>
      <c r="M104" s="27">
        <v>4318808</v>
      </c>
      <c r="N104" s="30">
        <v>6247999</v>
      </c>
      <c r="O104" s="30">
        <v>13800864</v>
      </c>
      <c r="P104" s="29">
        <v>1284029</v>
      </c>
      <c r="Q104" s="27">
        <v>1543008</v>
      </c>
      <c r="R104" s="30">
        <v>3485516</v>
      </c>
      <c r="S104" s="30">
        <v>6312553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1565000</v>
      </c>
      <c r="E105" s="27">
        <v>0</v>
      </c>
      <c r="F105" s="27">
        <v>7314730</v>
      </c>
      <c r="G105" s="28">
        <f t="shared" si="19"/>
        <v>0</v>
      </c>
      <c r="H105" s="29">
        <v>47494</v>
      </c>
      <c r="I105" s="27">
        <v>196029</v>
      </c>
      <c r="J105" s="30">
        <v>237502</v>
      </c>
      <c r="K105" s="30">
        <v>481025</v>
      </c>
      <c r="L105" s="29">
        <v>408086</v>
      </c>
      <c r="M105" s="27">
        <v>900511</v>
      </c>
      <c r="N105" s="30">
        <v>1096604</v>
      </c>
      <c r="O105" s="30">
        <v>2405201</v>
      </c>
      <c r="P105" s="29">
        <v>1237179</v>
      </c>
      <c r="Q105" s="27">
        <v>1380477</v>
      </c>
      <c r="R105" s="30">
        <v>1810848</v>
      </c>
      <c r="S105" s="30">
        <v>4428504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1565000</v>
      </c>
      <c r="E106" s="35">
        <f>SUM(E101:E105)</f>
        <v>0</v>
      </c>
      <c r="F106" s="35">
        <f>SUM(F101:F105)</f>
        <v>132511469</v>
      </c>
      <c r="G106" s="36">
        <f t="shared" si="19"/>
        <v>0</v>
      </c>
      <c r="H106" s="37">
        <f aca="true" t="shared" si="21" ref="H106:W106">SUM(H101:H105)</f>
        <v>630066</v>
      </c>
      <c r="I106" s="35">
        <f t="shared" si="21"/>
        <v>6046062</v>
      </c>
      <c r="J106" s="38">
        <f t="shared" si="21"/>
        <v>9390125</v>
      </c>
      <c r="K106" s="38">
        <f t="shared" si="21"/>
        <v>16066253</v>
      </c>
      <c r="L106" s="37">
        <f t="shared" si="21"/>
        <v>14079044</v>
      </c>
      <c r="M106" s="35">
        <f t="shared" si="21"/>
        <v>28858572</v>
      </c>
      <c r="N106" s="38">
        <f t="shared" si="21"/>
        <v>13110170</v>
      </c>
      <c r="O106" s="38">
        <f t="shared" si="21"/>
        <v>56047786</v>
      </c>
      <c r="P106" s="37">
        <f t="shared" si="21"/>
        <v>17707415</v>
      </c>
      <c r="Q106" s="35">
        <f t="shared" si="21"/>
        <v>20262069</v>
      </c>
      <c r="R106" s="38">
        <f t="shared" si="21"/>
        <v>22427946</v>
      </c>
      <c r="S106" s="38">
        <f t="shared" si="21"/>
        <v>60397430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202</v>
      </c>
      <c r="C107" s="41"/>
      <c r="D107" s="42">
        <f>SUM(D92:D94,D96:D99,D101:D105)</f>
        <v>5229062777</v>
      </c>
      <c r="E107" s="43">
        <f>SUM(E92:E94,E96:E99,E101:E105)</f>
        <v>0</v>
      </c>
      <c r="F107" s="43">
        <f>SUM(F92:F94,F96:F99,F101:F105)</f>
        <v>6025561833</v>
      </c>
      <c r="G107" s="44">
        <f t="shared" si="19"/>
        <v>0</v>
      </c>
      <c r="H107" s="45">
        <f aca="true" t="shared" si="22" ref="H107:W107">SUM(H92:H94,H96:H99,H101:H105)</f>
        <v>315882146</v>
      </c>
      <c r="I107" s="43">
        <f t="shared" si="22"/>
        <v>560267761</v>
      </c>
      <c r="J107" s="46">
        <f t="shared" si="22"/>
        <v>756440094</v>
      </c>
      <c r="K107" s="46">
        <f t="shared" si="22"/>
        <v>1632590001</v>
      </c>
      <c r="L107" s="45">
        <f t="shared" si="22"/>
        <v>842890499</v>
      </c>
      <c r="M107" s="43">
        <f t="shared" si="22"/>
        <v>998374629</v>
      </c>
      <c r="N107" s="46">
        <f t="shared" si="22"/>
        <v>632157407</v>
      </c>
      <c r="O107" s="46">
        <f t="shared" si="22"/>
        <v>2473422535</v>
      </c>
      <c r="P107" s="45">
        <f t="shared" si="22"/>
        <v>654033759</v>
      </c>
      <c r="Q107" s="43">
        <f t="shared" si="22"/>
        <v>687296406</v>
      </c>
      <c r="R107" s="46">
        <f t="shared" si="22"/>
        <v>578219132</v>
      </c>
      <c r="S107" s="46">
        <f t="shared" si="22"/>
        <v>1919549297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2840845025</v>
      </c>
      <c r="E110" s="27">
        <v>0</v>
      </c>
      <c r="F110" s="27">
        <v>1644833816</v>
      </c>
      <c r="G110" s="28">
        <f aca="true" t="shared" si="23" ref="G110:G141">IF($E110=0,0,$F110/$E110)</f>
        <v>0</v>
      </c>
      <c r="H110" s="29">
        <v>132407456</v>
      </c>
      <c r="I110" s="27">
        <v>165769471</v>
      </c>
      <c r="J110" s="30">
        <v>204796062</v>
      </c>
      <c r="K110" s="30">
        <v>502972989</v>
      </c>
      <c r="L110" s="29">
        <v>224984076</v>
      </c>
      <c r="M110" s="27">
        <v>209807806</v>
      </c>
      <c r="N110" s="30">
        <v>196060303</v>
      </c>
      <c r="O110" s="30">
        <v>630852185</v>
      </c>
      <c r="P110" s="29">
        <v>143736300</v>
      </c>
      <c r="Q110" s="27">
        <v>174477279</v>
      </c>
      <c r="R110" s="30">
        <v>192795063</v>
      </c>
      <c r="S110" s="30">
        <v>511008642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2840845025</v>
      </c>
      <c r="E111" s="35">
        <f>E110</f>
        <v>0</v>
      </c>
      <c r="F111" s="35">
        <f>F110</f>
        <v>1644833816</v>
      </c>
      <c r="G111" s="36">
        <f t="shared" si="23"/>
        <v>0</v>
      </c>
      <c r="H111" s="37">
        <f aca="true" t="shared" si="24" ref="H111:W111">H110</f>
        <v>132407456</v>
      </c>
      <c r="I111" s="35">
        <f t="shared" si="24"/>
        <v>165769471</v>
      </c>
      <c r="J111" s="38">
        <f t="shared" si="24"/>
        <v>204796062</v>
      </c>
      <c r="K111" s="38">
        <f t="shared" si="24"/>
        <v>502972989</v>
      </c>
      <c r="L111" s="37">
        <f t="shared" si="24"/>
        <v>224984076</v>
      </c>
      <c r="M111" s="35">
        <f t="shared" si="24"/>
        <v>209807806</v>
      </c>
      <c r="N111" s="38">
        <f t="shared" si="24"/>
        <v>196060303</v>
      </c>
      <c r="O111" s="38">
        <f t="shared" si="24"/>
        <v>630852185</v>
      </c>
      <c r="P111" s="37">
        <f t="shared" si="24"/>
        <v>143736300</v>
      </c>
      <c r="Q111" s="35">
        <f t="shared" si="24"/>
        <v>174477279</v>
      </c>
      <c r="R111" s="38">
        <f t="shared" si="24"/>
        <v>192795063</v>
      </c>
      <c r="S111" s="38">
        <f t="shared" si="24"/>
        <v>511008642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753760</v>
      </c>
      <c r="E112" s="27">
        <v>0</v>
      </c>
      <c r="F112" s="27">
        <v>2877205</v>
      </c>
      <c r="G112" s="28">
        <f t="shared" si="23"/>
        <v>0</v>
      </c>
      <c r="H112" s="29">
        <v>29634</v>
      </c>
      <c r="I112" s="27">
        <v>2482472</v>
      </c>
      <c r="J112" s="30">
        <v>27808</v>
      </c>
      <c r="K112" s="30">
        <v>2539914</v>
      </c>
      <c r="L112" s="29">
        <v>34105</v>
      </c>
      <c r="M112" s="27">
        <v>20411</v>
      </c>
      <c r="N112" s="30">
        <v>55203</v>
      </c>
      <c r="O112" s="30">
        <v>109719</v>
      </c>
      <c r="P112" s="29">
        <v>37923</v>
      </c>
      <c r="Q112" s="27">
        <v>5867</v>
      </c>
      <c r="R112" s="30">
        <v>183782</v>
      </c>
      <c r="S112" s="30">
        <v>227572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6232500</v>
      </c>
      <c r="E113" s="27">
        <v>0</v>
      </c>
      <c r="F113" s="27">
        <v>2850397</v>
      </c>
      <c r="G113" s="28">
        <f t="shared" si="23"/>
        <v>0</v>
      </c>
      <c r="H113" s="29">
        <v>134</v>
      </c>
      <c r="I113" s="27">
        <v>196539</v>
      </c>
      <c r="J113" s="30">
        <v>184736</v>
      </c>
      <c r="K113" s="30">
        <v>381409</v>
      </c>
      <c r="L113" s="29">
        <v>139348</v>
      </c>
      <c r="M113" s="27">
        <v>447713</v>
      </c>
      <c r="N113" s="30">
        <v>514763</v>
      </c>
      <c r="O113" s="30">
        <v>1101824</v>
      </c>
      <c r="P113" s="29">
        <v>138316</v>
      </c>
      <c r="Q113" s="27">
        <v>935008</v>
      </c>
      <c r="R113" s="30">
        <v>293840</v>
      </c>
      <c r="S113" s="30">
        <v>1367164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7645000</v>
      </c>
      <c r="E114" s="27">
        <v>0</v>
      </c>
      <c r="F114" s="27">
        <v>2419420</v>
      </c>
      <c r="G114" s="28">
        <f t="shared" si="23"/>
        <v>0</v>
      </c>
      <c r="H114" s="29">
        <v>19308</v>
      </c>
      <c r="I114" s="27">
        <v>15675</v>
      </c>
      <c r="J114" s="30">
        <v>27209</v>
      </c>
      <c r="K114" s="30">
        <v>62192</v>
      </c>
      <c r="L114" s="29">
        <v>160886</v>
      </c>
      <c r="M114" s="27">
        <v>208281</v>
      </c>
      <c r="N114" s="30">
        <v>7950</v>
      </c>
      <c r="O114" s="30">
        <v>377117</v>
      </c>
      <c r="P114" s="29">
        <v>34323</v>
      </c>
      <c r="Q114" s="27">
        <v>908787</v>
      </c>
      <c r="R114" s="30">
        <v>1037001</v>
      </c>
      <c r="S114" s="30">
        <v>1980111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0</v>
      </c>
      <c r="E115" s="27">
        <v>0</v>
      </c>
      <c r="F115" s="27">
        <v>2089742</v>
      </c>
      <c r="G115" s="28">
        <f t="shared" si="23"/>
        <v>0</v>
      </c>
      <c r="H115" s="29">
        <v>232022</v>
      </c>
      <c r="I115" s="27">
        <v>59330</v>
      </c>
      <c r="J115" s="30">
        <v>404462</v>
      </c>
      <c r="K115" s="30">
        <v>695814</v>
      </c>
      <c r="L115" s="29">
        <v>92740</v>
      </c>
      <c r="M115" s="27">
        <v>71092</v>
      </c>
      <c r="N115" s="30">
        <v>294029</v>
      </c>
      <c r="O115" s="30">
        <v>457861</v>
      </c>
      <c r="P115" s="29">
        <v>118234</v>
      </c>
      <c r="Q115" s="27">
        <v>483159</v>
      </c>
      <c r="R115" s="30">
        <v>334674</v>
      </c>
      <c r="S115" s="30">
        <v>936067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1375000</v>
      </c>
      <c r="E116" s="27">
        <v>0</v>
      </c>
      <c r="F116" s="27">
        <v>462087</v>
      </c>
      <c r="G116" s="28">
        <f t="shared" si="23"/>
        <v>0</v>
      </c>
      <c r="H116" s="29">
        <v>1800</v>
      </c>
      <c r="I116" s="27">
        <v>53753</v>
      </c>
      <c r="J116" s="30">
        <v>16067</v>
      </c>
      <c r="K116" s="30">
        <v>71620</v>
      </c>
      <c r="L116" s="29">
        <v>90720</v>
      </c>
      <c r="M116" s="27">
        <v>14817</v>
      </c>
      <c r="N116" s="30">
        <v>29730</v>
      </c>
      <c r="O116" s="30">
        <v>135267</v>
      </c>
      <c r="P116" s="29">
        <v>91183</v>
      </c>
      <c r="Q116" s="27">
        <v>116190</v>
      </c>
      <c r="R116" s="30">
        <v>47827</v>
      </c>
      <c r="S116" s="30">
        <v>255200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0</v>
      </c>
      <c r="E117" s="27">
        <v>0</v>
      </c>
      <c r="F117" s="27">
        <v>136733835</v>
      </c>
      <c r="G117" s="28">
        <f t="shared" si="23"/>
        <v>0</v>
      </c>
      <c r="H117" s="29">
        <v>1934018</v>
      </c>
      <c r="I117" s="27">
        <v>2790966</v>
      </c>
      <c r="J117" s="30">
        <v>8869995</v>
      </c>
      <c r="K117" s="30">
        <v>13594979</v>
      </c>
      <c r="L117" s="29">
        <v>12166305</v>
      </c>
      <c r="M117" s="27">
        <v>12166305</v>
      </c>
      <c r="N117" s="30">
        <v>21465258</v>
      </c>
      <c r="O117" s="30">
        <v>45797868</v>
      </c>
      <c r="P117" s="29">
        <v>47199881</v>
      </c>
      <c r="Q117" s="27">
        <v>27087776</v>
      </c>
      <c r="R117" s="30">
        <v>3053331</v>
      </c>
      <c r="S117" s="30">
        <v>77340988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29000000</v>
      </c>
      <c r="E118" s="27">
        <v>0</v>
      </c>
      <c r="F118" s="27">
        <v>9856286</v>
      </c>
      <c r="G118" s="28">
        <f t="shared" si="23"/>
        <v>0</v>
      </c>
      <c r="H118" s="29">
        <v>347030</v>
      </c>
      <c r="I118" s="27">
        <v>553240</v>
      </c>
      <c r="J118" s="30">
        <v>595174</v>
      </c>
      <c r="K118" s="30">
        <v>1495444</v>
      </c>
      <c r="L118" s="29">
        <v>2060039</v>
      </c>
      <c r="M118" s="27">
        <v>564116</v>
      </c>
      <c r="N118" s="30">
        <v>655905</v>
      </c>
      <c r="O118" s="30">
        <v>3280060</v>
      </c>
      <c r="P118" s="29">
        <v>1636515</v>
      </c>
      <c r="Q118" s="27">
        <v>636023</v>
      </c>
      <c r="R118" s="30">
        <v>2808244</v>
      </c>
      <c r="S118" s="30">
        <v>5080782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45006260</v>
      </c>
      <c r="E119" s="35">
        <f>SUM(E112:E118)</f>
        <v>0</v>
      </c>
      <c r="F119" s="35">
        <f>SUM(F112:F118)</f>
        <v>157288972</v>
      </c>
      <c r="G119" s="36">
        <f t="shared" si="23"/>
        <v>0</v>
      </c>
      <c r="H119" s="37">
        <f aca="true" t="shared" si="25" ref="H119:W119">SUM(H112:H118)</f>
        <v>2563946</v>
      </c>
      <c r="I119" s="35">
        <f t="shared" si="25"/>
        <v>6151975</v>
      </c>
      <c r="J119" s="38">
        <f t="shared" si="25"/>
        <v>10125451</v>
      </c>
      <c r="K119" s="38">
        <f t="shared" si="25"/>
        <v>18841372</v>
      </c>
      <c r="L119" s="37">
        <f t="shared" si="25"/>
        <v>14744143</v>
      </c>
      <c r="M119" s="35">
        <f t="shared" si="25"/>
        <v>13492735</v>
      </c>
      <c r="N119" s="38">
        <f t="shared" si="25"/>
        <v>23022838</v>
      </c>
      <c r="O119" s="38">
        <f t="shared" si="25"/>
        <v>51259716</v>
      </c>
      <c r="P119" s="37">
        <f t="shared" si="25"/>
        <v>49256375</v>
      </c>
      <c r="Q119" s="35">
        <f t="shared" si="25"/>
        <v>30172810</v>
      </c>
      <c r="R119" s="38">
        <f t="shared" si="25"/>
        <v>7758699</v>
      </c>
      <c r="S119" s="38">
        <f t="shared" si="25"/>
        <v>87187884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10203000</v>
      </c>
      <c r="E120" s="27">
        <v>0</v>
      </c>
      <c r="F120" s="27">
        <v>5029287</v>
      </c>
      <c r="G120" s="28">
        <f t="shared" si="23"/>
        <v>0</v>
      </c>
      <c r="H120" s="29">
        <v>621100</v>
      </c>
      <c r="I120" s="27">
        <v>659224</v>
      </c>
      <c r="J120" s="30">
        <v>155384</v>
      </c>
      <c r="K120" s="30">
        <v>1435708</v>
      </c>
      <c r="L120" s="29">
        <v>388090</v>
      </c>
      <c r="M120" s="27">
        <v>321882</v>
      </c>
      <c r="N120" s="30">
        <v>763149</v>
      </c>
      <c r="O120" s="30">
        <v>1473121</v>
      </c>
      <c r="P120" s="29">
        <v>527681</v>
      </c>
      <c r="Q120" s="27">
        <v>924260</v>
      </c>
      <c r="R120" s="30">
        <v>668517</v>
      </c>
      <c r="S120" s="30">
        <v>2120458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28657924</v>
      </c>
      <c r="E121" s="27">
        <v>0</v>
      </c>
      <c r="F121" s="27">
        <v>4827613</v>
      </c>
      <c r="G121" s="28">
        <f t="shared" si="23"/>
        <v>0</v>
      </c>
      <c r="H121" s="29">
        <v>289862</v>
      </c>
      <c r="I121" s="27">
        <v>513026</v>
      </c>
      <c r="J121" s="30">
        <v>281617</v>
      </c>
      <c r="K121" s="30">
        <v>1084505</v>
      </c>
      <c r="L121" s="29">
        <v>515712</v>
      </c>
      <c r="M121" s="27">
        <v>282400</v>
      </c>
      <c r="N121" s="30">
        <v>685465</v>
      </c>
      <c r="O121" s="30">
        <v>1483577</v>
      </c>
      <c r="P121" s="29">
        <v>595312</v>
      </c>
      <c r="Q121" s="27">
        <v>1189114</v>
      </c>
      <c r="R121" s="30">
        <v>475105</v>
      </c>
      <c r="S121" s="30">
        <v>2259531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2150000</v>
      </c>
      <c r="E122" s="27">
        <v>0</v>
      </c>
      <c r="F122" s="27">
        <v>830664</v>
      </c>
      <c r="G122" s="28">
        <f t="shared" si="23"/>
        <v>0</v>
      </c>
      <c r="H122" s="29">
        <v>0</v>
      </c>
      <c r="I122" s="27">
        <v>16831</v>
      </c>
      <c r="J122" s="30">
        <v>4941</v>
      </c>
      <c r="K122" s="30">
        <v>21772</v>
      </c>
      <c r="L122" s="29">
        <v>45542</v>
      </c>
      <c r="M122" s="27">
        <v>153480</v>
      </c>
      <c r="N122" s="30">
        <v>46650</v>
      </c>
      <c r="O122" s="30">
        <v>245672</v>
      </c>
      <c r="P122" s="29">
        <v>92263</v>
      </c>
      <c r="Q122" s="27">
        <v>353341</v>
      </c>
      <c r="R122" s="30">
        <v>117616</v>
      </c>
      <c r="S122" s="30">
        <v>563220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0</v>
      </c>
      <c r="E123" s="27">
        <v>0</v>
      </c>
      <c r="F123" s="27">
        <v>300548</v>
      </c>
      <c r="G123" s="28">
        <f t="shared" si="23"/>
        <v>0</v>
      </c>
      <c r="H123" s="29">
        <v>8455</v>
      </c>
      <c r="I123" s="27">
        <v>20515</v>
      </c>
      <c r="J123" s="30">
        <v>40142</v>
      </c>
      <c r="K123" s="30">
        <v>69112</v>
      </c>
      <c r="L123" s="29">
        <v>32171</v>
      </c>
      <c r="M123" s="27">
        <v>18873</v>
      </c>
      <c r="N123" s="30">
        <v>59540</v>
      </c>
      <c r="O123" s="30">
        <v>110584</v>
      </c>
      <c r="P123" s="29">
        <v>27230</v>
      </c>
      <c r="Q123" s="27">
        <v>31130</v>
      </c>
      <c r="R123" s="30">
        <v>62492</v>
      </c>
      <c r="S123" s="30">
        <v>120852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95313927</v>
      </c>
      <c r="E124" s="27">
        <v>0</v>
      </c>
      <c r="F124" s="27">
        <v>133696566</v>
      </c>
      <c r="G124" s="28">
        <f t="shared" si="23"/>
        <v>0</v>
      </c>
      <c r="H124" s="29">
        <v>6500008</v>
      </c>
      <c r="I124" s="27">
        <v>12765759</v>
      </c>
      <c r="J124" s="30">
        <v>18723751</v>
      </c>
      <c r="K124" s="30">
        <v>37989518</v>
      </c>
      <c r="L124" s="29">
        <v>19072496</v>
      </c>
      <c r="M124" s="27">
        <v>17231776</v>
      </c>
      <c r="N124" s="30">
        <v>14629155</v>
      </c>
      <c r="O124" s="30">
        <v>50933427</v>
      </c>
      <c r="P124" s="29">
        <v>15913363</v>
      </c>
      <c r="Q124" s="27">
        <v>16704394</v>
      </c>
      <c r="R124" s="30">
        <v>12155864</v>
      </c>
      <c r="S124" s="30">
        <v>44773621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2506900</v>
      </c>
      <c r="E125" s="27">
        <v>0</v>
      </c>
      <c r="F125" s="27">
        <v>318251</v>
      </c>
      <c r="G125" s="28">
        <f t="shared" si="23"/>
        <v>0</v>
      </c>
      <c r="H125" s="29">
        <v>15939</v>
      </c>
      <c r="I125" s="27">
        <v>15939</v>
      </c>
      <c r="J125" s="30">
        <v>18689</v>
      </c>
      <c r="K125" s="30">
        <v>50567</v>
      </c>
      <c r="L125" s="29">
        <v>29748</v>
      </c>
      <c r="M125" s="27">
        <v>20398</v>
      </c>
      <c r="N125" s="30">
        <v>28955</v>
      </c>
      <c r="O125" s="30">
        <v>79101</v>
      </c>
      <c r="P125" s="29">
        <v>160733</v>
      </c>
      <c r="Q125" s="27">
        <v>13925</v>
      </c>
      <c r="R125" s="30">
        <v>13925</v>
      </c>
      <c r="S125" s="30">
        <v>188583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2570990</v>
      </c>
      <c r="E126" s="27">
        <v>0</v>
      </c>
      <c r="F126" s="27">
        <v>2928388</v>
      </c>
      <c r="G126" s="28">
        <f t="shared" si="23"/>
        <v>0</v>
      </c>
      <c r="H126" s="29">
        <v>183922</v>
      </c>
      <c r="I126" s="27">
        <v>369801</v>
      </c>
      <c r="J126" s="30">
        <v>253636</v>
      </c>
      <c r="K126" s="30">
        <v>807359</v>
      </c>
      <c r="L126" s="29">
        <v>338841</v>
      </c>
      <c r="M126" s="27">
        <v>478735</v>
      </c>
      <c r="N126" s="30">
        <v>237877</v>
      </c>
      <c r="O126" s="30">
        <v>1055453</v>
      </c>
      <c r="P126" s="29">
        <v>323647</v>
      </c>
      <c r="Q126" s="27">
        <v>202517</v>
      </c>
      <c r="R126" s="30">
        <v>539412</v>
      </c>
      <c r="S126" s="30">
        <v>1065576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28688970</v>
      </c>
      <c r="E127" s="27">
        <v>0</v>
      </c>
      <c r="F127" s="27">
        <v>48178171</v>
      </c>
      <c r="G127" s="28">
        <f t="shared" si="23"/>
        <v>0</v>
      </c>
      <c r="H127" s="29">
        <v>4169133</v>
      </c>
      <c r="I127" s="27">
        <v>3460282</v>
      </c>
      <c r="J127" s="30">
        <v>5267320</v>
      </c>
      <c r="K127" s="30">
        <v>12896735</v>
      </c>
      <c r="L127" s="29">
        <v>4817887</v>
      </c>
      <c r="M127" s="27">
        <v>6964011</v>
      </c>
      <c r="N127" s="30">
        <v>3608800</v>
      </c>
      <c r="O127" s="30">
        <v>15390698</v>
      </c>
      <c r="P127" s="29">
        <v>10067171</v>
      </c>
      <c r="Q127" s="27">
        <v>5263633</v>
      </c>
      <c r="R127" s="30">
        <v>4559934</v>
      </c>
      <c r="S127" s="30">
        <v>19890738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170091711</v>
      </c>
      <c r="E128" s="35">
        <f>SUM(E120:E127)</f>
        <v>0</v>
      </c>
      <c r="F128" s="35">
        <f>SUM(F120:F127)</f>
        <v>196109488</v>
      </c>
      <c r="G128" s="36">
        <f t="shared" si="23"/>
        <v>0</v>
      </c>
      <c r="H128" s="37">
        <f aca="true" t="shared" si="26" ref="H128:W128">SUM(H120:H127)</f>
        <v>11788419</v>
      </c>
      <c r="I128" s="35">
        <f t="shared" si="26"/>
        <v>17821377</v>
      </c>
      <c r="J128" s="38">
        <f t="shared" si="26"/>
        <v>24745480</v>
      </c>
      <c r="K128" s="38">
        <f t="shared" si="26"/>
        <v>54355276</v>
      </c>
      <c r="L128" s="37">
        <f t="shared" si="26"/>
        <v>25240487</v>
      </c>
      <c r="M128" s="35">
        <f t="shared" si="26"/>
        <v>25471555</v>
      </c>
      <c r="N128" s="38">
        <f t="shared" si="26"/>
        <v>20059591</v>
      </c>
      <c r="O128" s="38">
        <f t="shared" si="26"/>
        <v>70771633</v>
      </c>
      <c r="P128" s="37">
        <f t="shared" si="26"/>
        <v>27707400</v>
      </c>
      <c r="Q128" s="35">
        <f t="shared" si="26"/>
        <v>24682314</v>
      </c>
      <c r="R128" s="38">
        <f t="shared" si="26"/>
        <v>18592865</v>
      </c>
      <c r="S128" s="38">
        <f t="shared" si="26"/>
        <v>70982579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26222000</v>
      </c>
      <c r="E129" s="27">
        <v>0</v>
      </c>
      <c r="F129" s="27">
        <v>228496451</v>
      </c>
      <c r="G129" s="28">
        <f t="shared" si="23"/>
        <v>0</v>
      </c>
      <c r="H129" s="29">
        <v>3855795</v>
      </c>
      <c r="I129" s="27">
        <v>12738613</v>
      </c>
      <c r="J129" s="30">
        <v>16703978</v>
      </c>
      <c r="K129" s="30">
        <v>33298386</v>
      </c>
      <c r="L129" s="29">
        <v>22942404</v>
      </c>
      <c r="M129" s="27">
        <v>27040648</v>
      </c>
      <c r="N129" s="30">
        <v>32973018</v>
      </c>
      <c r="O129" s="30">
        <v>82956070</v>
      </c>
      <c r="P129" s="29">
        <v>34870125</v>
      </c>
      <c r="Q129" s="27">
        <v>37756728</v>
      </c>
      <c r="R129" s="30">
        <v>39615142</v>
      </c>
      <c r="S129" s="30">
        <v>112241995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2611350</v>
      </c>
      <c r="E130" s="27">
        <v>0</v>
      </c>
      <c r="F130" s="27">
        <v>668967</v>
      </c>
      <c r="G130" s="28">
        <f t="shared" si="23"/>
        <v>0</v>
      </c>
      <c r="H130" s="29">
        <v>0</v>
      </c>
      <c r="I130" s="27">
        <v>0</v>
      </c>
      <c r="J130" s="30">
        <v>270839</v>
      </c>
      <c r="K130" s="30">
        <v>270839</v>
      </c>
      <c r="L130" s="29">
        <v>861</v>
      </c>
      <c r="M130" s="27">
        <v>164765</v>
      </c>
      <c r="N130" s="30">
        <v>164765</v>
      </c>
      <c r="O130" s="30">
        <v>330391</v>
      </c>
      <c r="P130" s="29">
        <v>19161</v>
      </c>
      <c r="Q130" s="27">
        <v>24288</v>
      </c>
      <c r="R130" s="30">
        <v>24288</v>
      </c>
      <c r="S130" s="30">
        <v>67737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64983000</v>
      </c>
      <c r="E131" s="27">
        <v>0</v>
      </c>
      <c r="F131" s="27">
        <v>6307817</v>
      </c>
      <c r="G131" s="28">
        <f t="shared" si="23"/>
        <v>0</v>
      </c>
      <c r="H131" s="29">
        <v>97529</v>
      </c>
      <c r="I131" s="27">
        <v>266260</v>
      </c>
      <c r="J131" s="30">
        <v>1207202</v>
      </c>
      <c r="K131" s="30">
        <v>1570991</v>
      </c>
      <c r="L131" s="29">
        <v>1143573</v>
      </c>
      <c r="M131" s="27">
        <v>231729</v>
      </c>
      <c r="N131" s="30">
        <v>1065967</v>
      </c>
      <c r="O131" s="30">
        <v>2441269</v>
      </c>
      <c r="P131" s="29">
        <v>1103787</v>
      </c>
      <c r="Q131" s="27">
        <v>505395</v>
      </c>
      <c r="R131" s="30">
        <v>686375</v>
      </c>
      <c r="S131" s="30">
        <v>2295557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7250484</v>
      </c>
      <c r="E132" s="27">
        <v>0</v>
      </c>
      <c r="F132" s="27">
        <v>23974930</v>
      </c>
      <c r="G132" s="28">
        <f t="shared" si="23"/>
        <v>0</v>
      </c>
      <c r="H132" s="29">
        <v>498463</v>
      </c>
      <c r="I132" s="27">
        <v>677264</v>
      </c>
      <c r="J132" s="30">
        <v>1048152</v>
      </c>
      <c r="K132" s="30">
        <v>2223879</v>
      </c>
      <c r="L132" s="29">
        <v>1932170</v>
      </c>
      <c r="M132" s="27">
        <v>2908428</v>
      </c>
      <c r="N132" s="30">
        <v>3796059</v>
      </c>
      <c r="O132" s="30">
        <v>8636657</v>
      </c>
      <c r="P132" s="29">
        <v>4237693</v>
      </c>
      <c r="Q132" s="27">
        <v>4381126</v>
      </c>
      <c r="R132" s="30">
        <v>4495575</v>
      </c>
      <c r="S132" s="30">
        <v>13114394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6361535</v>
      </c>
      <c r="E133" s="27">
        <v>0</v>
      </c>
      <c r="F133" s="27">
        <v>5724868</v>
      </c>
      <c r="G133" s="28">
        <f t="shared" si="23"/>
        <v>0</v>
      </c>
      <c r="H133" s="29">
        <v>1411687</v>
      </c>
      <c r="I133" s="27">
        <v>594062</v>
      </c>
      <c r="J133" s="30">
        <v>594062</v>
      </c>
      <c r="K133" s="30">
        <v>2599811</v>
      </c>
      <c r="L133" s="29">
        <v>750041</v>
      </c>
      <c r="M133" s="27">
        <v>1038725</v>
      </c>
      <c r="N133" s="30">
        <v>143458</v>
      </c>
      <c r="O133" s="30">
        <v>1932224</v>
      </c>
      <c r="P133" s="29">
        <v>333349</v>
      </c>
      <c r="Q133" s="27">
        <v>241721</v>
      </c>
      <c r="R133" s="30">
        <v>617763</v>
      </c>
      <c r="S133" s="30">
        <v>1192833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18898000</v>
      </c>
      <c r="E134" s="27">
        <v>0</v>
      </c>
      <c r="F134" s="27">
        <v>15286008</v>
      </c>
      <c r="G134" s="28">
        <f t="shared" si="23"/>
        <v>0</v>
      </c>
      <c r="H134" s="29">
        <v>1011075</v>
      </c>
      <c r="I134" s="27">
        <v>319829</v>
      </c>
      <c r="J134" s="30">
        <v>3346810</v>
      </c>
      <c r="K134" s="30">
        <v>4677714</v>
      </c>
      <c r="L134" s="29">
        <v>714038</v>
      </c>
      <c r="M134" s="27">
        <v>1590636</v>
      </c>
      <c r="N134" s="30">
        <v>1590636</v>
      </c>
      <c r="O134" s="30">
        <v>3895310</v>
      </c>
      <c r="P134" s="29">
        <v>1751490</v>
      </c>
      <c r="Q134" s="27">
        <v>1597000</v>
      </c>
      <c r="R134" s="30">
        <v>3364494</v>
      </c>
      <c r="S134" s="30">
        <v>6712984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250</v>
      </c>
      <c r="C135" s="33"/>
      <c r="D135" s="34">
        <f>SUM(D129:D134)</f>
        <v>126326369</v>
      </c>
      <c r="E135" s="35">
        <f>SUM(E129:E134)</f>
        <v>0</v>
      </c>
      <c r="F135" s="35">
        <f>SUM(F129:F134)</f>
        <v>280459041</v>
      </c>
      <c r="G135" s="36">
        <f t="shared" si="23"/>
        <v>0</v>
      </c>
      <c r="H135" s="37">
        <f aca="true" t="shared" si="27" ref="H135:W135">SUM(H129:H134)</f>
        <v>6874549</v>
      </c>
      <c r="I135" s="35">
        <f t="shared" si="27"/>
        <v>14596028</v>
      </c>
      <c r="J135" s="38">
        <f t="shared" si="27"/>
        <v>23171043</v>
      </c>
      <c r="K135" s="38">
        <f t="shared" si="27"/>
        <v>44641620</v>
      </c>
      <c r="L135" s="37">
        <f t="shared" si="27"/>
        <v>27483087</v>
      </c>
      <c r="M135" s="35">
        <f t="shared" si="27"/>
        <v>32974931</v>
      </c>
      <c r="N135" s="38">
        <f t="shared" si="27"/>
        <v>39733903</v>
      </c>
      <c r="O135" s="38">
        <f t="shared" si="27"/>
        <v>100191921</v>
      </c>
      <c r="P135" s="37">
        <f t="shared" si="27"/>
        <v>42315605</v>
      </c>
      <c r="Q135" s="35">
        <f t="shared" si="27"/>
        <v>44506258</v>
      </c>
      <c r="R135" s="38">
        <f t="shared" si="27"/>
        <v>48803637</v>
      </c>
      <c r="S135" s="38">
        <f t="shared" si="27"/>
        <v>135625500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6701182</v>
      </c>
      <c r="E136" s="27">
        <v>0</v>
      </c>
      <c r="F136" s="27">
        <v>4768011</v>
      </c>
      <c r="G136" s="28">
        <f t="shared" si="23"/>
        <v>0</v>
      </c>
      <c r="H136" s="29">
        <v>501466</v>
      </c>
      <c r="I136" s="27">
        <v>603725</v>
      </c>
      <c r="J136" s="30">
        <v>452076</v>
      </c>
      <c r="K136" s="30">
        <v>1557267</v>
      </c>
      <c r="L136" s="29">
        <v>485622</v>
      </c>
      <c r="M136" s="27">
        <v>601650</v>
      </c>
      <c r="N136" s="30">
        <v>430613</v>
      </c>
      <c r="O136" s="30">
        <v>1517885</v>
      </c>
      <c r="P136" s="29">
        <v>463541</v>
      </c>
      <c r="Q136" s="27">
        <v>653478</v>
      </c>
      <c r="R136" s="30">
        <v>575840</v>
      </c>
      <c r="S136" s="30">
        <v>1692859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0</v>
      </c>
      <c r="E137" s="27">
        <v>0</v>
      </c>
      <c r="F137" s="27">
        <v>3957998</v>
      </c>
      <c r="G137" s="28">
        <f t="shared" si="23"/>
        <v>0</v>
      </c>
      <c r="H137" s="29">
        <v>140997</v>
      </c>
      <c r="I137" s="27">
        <v>442565</v>
      </c>
      <c r="J137" s="30">
        <v>548108</v>
      </c>
      <c r="K137" s="30">
        <v>1131670</v>
      </c>
      <c r="L137" s="29">
        <v>478891</v>
      </c>
      <c r="M137" s="27">
        <v>272306</v>
      </c>
      <c r="N137" s="30">
        <v>563518</v>
      </c>
      <c r="O137" s="30">
        <v>1314715</v>
      </c>
      <c r="P137" s="29">
        <v>669238</v>
      </c>
      <c r="Q137" s="27">
        <v>624975</v>
      </c>
      <c r="R137" s="30">
        <v>217400</v>
      </c>
      <c r="S137" s="30">
        <v>1511613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0</v>
      </c>
      <c r="E138" s="27">
        <v>0</v>
      </c>
      <c r="F138" s="27">
        <v>29240124</v>
      </c>
      <c r="G138" s="28">
        <f t="shared" si="23"/>
        <v>0</v>
      </c>
      <c r="H138" s="29">
        <v>1444807</v>
      </c>
      <c r="I138" s="27">
        <v>2281580</v>
      </c>
      <c r="J138" s="30">
        <v>1950184</v>
      </c>
      <c r="K138" s="30">
        <v>5676571</v>
      </c>
      <c r="L138" s="29">
        <v>3127635</v>
      </c>
      <c r="M138" s="27">
        <v>3222054</v>
      </c>
      <c r="N138" s="30">
        <v>5548703</v>
      </c>
      <c r="O138" s="30">
        <v>11898392</v>
      </c>
      <c r="P138" s="29">
        <v>2658860</v>
      </c>
      <c r="Q138" s="27">
        <v>6116353</v>
      </c>
      <c r="R138" s="30">
        <v>2889948</v>
      </c>
      <c r="S138" s="30">
        <v>11665161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8758190</v>
      </c>
      <c r="E139" s="27">
        <v>0</v>
      </c>
      <c r="F139" s="27">
        <v>3802393</v>
      </c>
      <c r="G139" s="28">
        <f t="shared" si="23"/>
        <v>0</v>
      </c>
      <c r="H139" s="29">
        <v>0</v>
      </c>
      <c r="I139" s="27">
        <v>35133</v>
      </c>
      <c r="J139" s="30">
        <v>633192</v>
      </c>
      <c r="K139" s="30">
        <v>668325</v>
      </c>
      <c r="L139" s="29">
        <v>620616</v>
      </c>
      <c r="M139" s="27">
        <v>372958</v>
      </c>
      <c r="N139" s="30">
        <v>258614</v>
      </c>
      <c r="O139" s="30">
        <v>1252188</v>
      </c>
      <c r="P139" s="29">
        <v>350820</v>
      </c>
      <c r="Q139" s="27">
        <v>639075</v>
      </c>
      <c r="R139" s="30">
        <v>891985</v>
      </c>
      <c r="S139" s="30">
        <v>1881880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0</v>
      </c>
      <c r="E140" s="27">
        <v>0</v>
      </c>
      <c r="F140" s="27">
        <v>5063796</v>
      </c>
      <c r="G140" s="28">
        <f t="shared" si="23"/>
        <v>0</v>
      </c>
      <c r="H140" s="29">
        <v>259205</v>
      </c>
      <c r="I140" s="27">
        <v>725545</v>
      </c>
      <c r="J140" s="30">
        <v>176639</v>
      </c>
      <c r="K140" s="30">
        <v>1161389</v>
      </c>
      <c r="L140" s="29">
        <v>611684</v>
      </c>
      <c r="M140" s="27">
        <v>770909</v>
      </c>
      <c r="N140" s="30">
        <v>584053</v>
      </c>
      <c r="O140" s="30">
        <v>1966646</v>
      </c>
      <c r="P140" s="29">
        <v>664918</v>
      </c>
      <c r="Q140" s="27">
        <v>609526</v>
      </c>
      <c r="R140" s="30">
        <v>661317</v>
      </c>
      <c r="S140" s="30">
        <v>1935761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261</v>
      </c>
      <c r="C141" s="33"/>
      <c r="D141" s="34">
        <f>SUM(D136:D140)</f>
        <v>15459372</v>
      </c>
      <c r="E141" s="35">
        <f>SUM(E136:E140)</f>
        <v>0</v>
      </c>
      <c r="F141" s="35">
        <f>SUM(F136:F140)</f>
        <v>46832322</v>
      </c>
      <c r="G141" s="36">
        <f t="shared" si="23"/>
        <v>0</v>
      </c>
      <c r="H141" s="37">
        <f aca="true" t="shared" si="28" ref="H141:W141">SUM(H136:H140)</f>
        <v>2346475</v>
      </c>
      <c r="I141" s="35">
        <f t="shared" si="28"/>
        <v>4088548</v>
      </c>
      <c r="J141" s="38">
        <f t="shared" si="28"/>
        <v>3760199</v>
      </c>
      <c r="K141" s="38">
        <f t="shared" si="28"/>
        <v>10195222</v>
      </c>
      <c r="L141" s="37">
        <f t="shared" si="28"/>
        <v>5324448</v>
      </c>
      <c r="M141" s="35">
        <f t="shared" si="28"/>
        <v>5239877</v>
      </c>
      <c r="N141" s="38">
        <f t="shared" si="28"/>
        <v>7385501</v>
      </c>
      <c r="O141" s="38">
        <f t="shared" si="28"/>
        <v>17949826</v>
      </c>
      <c r="P141" s="37">
        <f t="shared" si="28"/>
        <v>4807377</v>
      </c>
      <c r="Q141" s="35">
        <f t="shared" si="28"/>
        <v>8643407</v>
      </c>
      <c r="R141" s="38">
        <f t="shared" si="28"/>
        <v>5236490</v>
      </c>
      <c r="S141" s="38">
        <f t="shared" si="28"/>
        <v>18687274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0</v>
      </c>
      <c r="E142" s="27">
        <v>0</v>
      </c>
      <c r="F142" s="27">
        <v>67086822</v>
      </c>
      <c r="G142" s="28">
        <f aca="true" t="shared" si="29" ref="G142:G173">IF($E142=0,0,$F142/$E142)</f>
        <v>0</v>
      </c>
      <c r="H142" s="29">
        <v>1870943</v>
      </c>
      <c r="I142" s="27">
        <v>4603401</v>
      </c>
      <c r="J142" s="30">
        <v>4423323</v>
      </c>
      <c r="K142" s="30">
        <v>10897667</v>
      </c>
      <c r="L142" s="29">
        <v>11900557</v>
      </c>
      <c r="M142" s="27">
        <v>10290676</v>
      </c>
      <c r="N142" s="30">
        <v>7808055</v>
      </c>
      <c r="O142" s="30">
        <v>29999288</v>
      </c>
      <c r="P142" s="29">
        <v>3868129</v>
      </c>
      <c r="Q142" s="27">
        <v>3939336</v>
      </c>
      <c r="R142" s="30">
        <v>18382402</v>
      </c>
      <c r="S142" s="30">
        <v>26189867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3233333</v>
      </c>
      <c r="E143" s="27">
        <v>0</v>
      </c>
      <c r="F143" s="27">
        <v>1300941</v>
      </c>
      <c r="G143" s="28">
        <f t="shared" si="29"/>
        <v>0</v>
      </c>
      <c r="H143" s="29">
        <v>55536</v>
      </c>
      <c r="I143" s="27">
        <v>121672</v>
      </c>
      <c r="J143" s="30">
        <v>187743</v>
      </c>
      <c r="K143" s="30">
        <v>364951</v>
      </c>
      <c r="L143" s="29">
        <v>234694</v>
      </c>
      <c r="M143" s="27">
        <v>126664</v>
      </c>
      <c r="N143" s="30">
        <v>55202</v>
      </c>
      <c r="O143" s="30">
        <v>416560</v>
      </c>
      <c r="P143" s="29">
        <v>260675</v>
      </c>
      <c r="Q143" s="27">
        <v>170778</v>
      </c>
      <c r="R143" s="30">
        <v>87977</v>
      </c>
      <c r="S143" s="30">
        <v>519430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5373707</v>
      </c>
      <c r="E144" s="27">
        <v>0</v>
      </c>
      <c r="F144" s="27">
        <v>28561343</v>
      </c>
      <c r="G144" s="28">
        <f t="shared" si="29"/>
        <v>0</v>
      </c>
      <c r="H144" s="29">
        <v>5160155</v>
      </c>
      <c r="I144" s="27">
        <v>15122092</v>
      </c>
      <c r="J144" s="30">
        <v>7389578</v>
      </c>
      <c r="K144" s="30">
        <v>27671825</v>
      </c>
      <c r="L144" s="29">
        <v>133124</v>
      </c>
      <c r="M144" s="27">
        <v>320502</v>
      </c>
      <c r="N144" s="30">
        <v>41647</v>
      </c>
      <c r="O144" s="30">
        <v>495273</v>
      </c>
      <c r="P144" s="29">
        <v>227803</v>
      </c>
      <c r="Q144" s="27">
        <v>176590</v>
      </c>
      <c r="R144" s="30">
        <v>-10148</v>
      </c>
      <c r="S144" s="30">
        <v>394245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5488378</v>
      </c>
      <c r="E145" s="27">
        <v>0</v>
      </c>
      <c r="F145" s="27">
        <v>3614179</v>
      </c>
      <c r="G145" s="28">
        <f t="shared" si="29"/>
        <v>0</v>
      </c>
      <c r="H145" s="29">
        <v>375866</v>
      </c>
      <c r="I145" s="27">
        <v>217117</v>
      </c>
      <c r="J145" s="30">
        <v>89065</v>
      </c>
      <c r="K145" s="30">
        <v>682048</v>
      </c>
      <c r="L145" s="29">
        <v>706373</v>
      </c>
      <c r="M145" s="27">
        <v>472152</v>
      </c>
      <c r="N145" s="30">
        <v>272756</v>
      </c>
      <c r="O145" s="30">
        <v>1451281</v>
      </c>
      <c r="P145" s="29">
        <v>496898</v>
      </c>
      <c r="Q145" s="27">
        <v>382893</v>
      </c>
      <c r="R145" s="30">
        <v>601059</v>
      </c>
      <c r="S145" s="30">
        <v>1480850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14095418</v>
      </c>
      <c r="E146" s="35">
        <f>SUM(E142:E145)</f>
        <v>0</v>
      </c>
      <c r="F146" s="35">
        <f>SUM(F142:F145)</f>
        <v>100563285</v>
      </c>
      <c r="G146" s="36">
        <f t="shared" si="29"/>
        <v>0</v>
      </c>
      <c r="H146" s="37">
        <f aca="true" t="shared" si="30" ref="H146:W146">SUM(H142:H145)</f>
        <v>7462500</v>
      </c>
      <c r="I146" s="35">
        <f t="shared" si="30"/>
        <v>20064282</v>
      </c>
      <c r="J146" s="38">
        <f t="shared" si="30"/>
        <v>12089709</v>
      </c>
      <c r="K146" s="38">
        <f t="shared" si="30"/>
        <v>39616491</v>
      </c>
      <c r="L146" s="37">
        <f t="shared" si="30"/>
        <v>12974748</v>
      </c>
      <c r="M146" s="35">
        <f t="shared" si="30"/>
        <v>11209994</v>
      </c>
      <c r="N146" s="38">
        <f t="shared" si="30"/>
        <v>8177660</v>
      </c>
      <c r="O146" s="38">
        <f t="shared" si="30"/>
        <v>32362402</v>
      </c>
      <c r="P146" s="37">
        <f t="shared" si="30"/>
        <v>4853505</v>
      </c>
      <c r="Q146" s="35">
        <f t="shared" si="30"/>
        <v>4669597</v>
      </c>
      <c r="R146" s="38">
        <f t="shared" si="30"/>
        <v>19061290</v>
      </c>
      <c r="S146" s="38">
        <f t="shared" si="30"/>
        <v>28584392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0</v>
      </c>
      <c r="E147" s="27">
        <v>0</v>
      </c>
      <c r="F147" s="27">
        <v>1574723</v>
      </c>
      <c r="G147" s="28">
        <f t="shared" si="29"/>
        <v>0</v>
      </c>
      <c r="H147" s="29">
        <v>147506</v>
      </c>
      <c r="I147" s="27">
        <v>175451</v>
      </c>
      <c r="J147" s="30">
        <v>91394</v>
      </c>
      <c r="K147" s="30">
        <v>414351</v>
      </c>
      <c r="L147" s="29">
        <v>186890</v>
      </c>
      <c r="M147" s="27">
        <v>126168</v>
      </c>
      <c r="N147" s="30">
        <v>317717</v>
      </c>
      <c r="O147" s="30">
        <v>630775</v>
      </c>
      <c r="P147" s="29">
        <v>232393</v>
      </c>
      <c r="Q147" s="27">
        <v>170143</v>
      </c>
      <c r="R147" s="30">
        <v>127061</v>
      </c>
      <c r="S147" s="30">
        <v>529597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10832684</v>
      </c>
      <c r="E148" s="27">
        <v>0</v>
      </c>
      <c r="F148" s="27">
        <v>87728347</v>
      </c>
      <c r="G148" s="28">
        <f t="shared" si="29"/>
        <v>0</v>
      </c>
      <c r="H148" s="29">
        <v>8492066</v>
      </c>
      <c r="I148" s="27">
        <v>9482380</v>
      </c>
      <c r="J148" s="30">
        <v>10112876</v>
      </c>
      <c r="K148" s="30">
        <v>28087322</v>
      </c>
      <c r="L148" s="29">
        <v>10568092</v>
      </c>
      <c r="M148" s="27">
        <v>9771489</v>
      </c>
      <c r="N148" s="30">
        <v>12841998</v>
      </c>
      <c r="O148" s="30">
        <v>33181579</v>
      </c>
      <c r="P148" s="29">
        <v>7795695</v>
      </c>
      <c r="Q148" s="27">
        <v>6635172</v>
      </c>
      <c r="R148" s="30">
        <v>12028579</v>
      </c>
      <c r="S148" s="30">
        <v>26459446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20262580</v>
      </c>
      <c r="E149" s="27">
        <v>0</v>
      </c>
      <c r="F149" s="27">
        <v>9764545</v>
      </c>
      <c r="G149" s="28">
        <f t="shared" si="29"/>
        <v>0</v>
      </c>
      <c r="H149" s="29">
        <v>961395</v>
      </c>
      <c r="I149" s="27">
        <v>1031165</v>
      </c>
      <c r="J149" s="30">
        <v>760926</v>
      </c>
      <c r="K149" s="30">
        <v>2753486</v>
      </c>
      <c r="L149" s="29">
        <v>1077504</v>
      </c>
      <c r="M149" s="27">
        <v>784322</v>
      </c>
      <c r="N149" s="30">
        <v>1330670</v>
      </c>
      <c r="O149" s="30">
        <v>3192496</v>
      </c>
      <c r="P149" s="29">
        <v>943383</v>
      </c>
      <c r="Q149" s="27">
        <v>1634910</v>
      </c>
      <c r="R149" s="30">
        <v>1240270</v>
      </c>
      <c r="S149" s="30">
        <v>3818563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8403542</v>
      </c>
      <c r="E150" s="27">
        <v>0</v>
      </c>
      <c r="F150" s="27">
        <v>3356299</v>
      </c>
      <c r="G150" s="28">
        <f t="shared" si="29"/>
        <v>0</v>
      </c>
      <c r="H150" s="29">
        <v>44673</v>
      </c>
      <c r="I150" s="27">
        <v>498359</v>
      </c>
      <c r="J150" s="30">
        <v>146792</v>
      </c>
      <c r="K150" s="30">
        <v>689824</v>
      </c>
      <c r="L150" s="29">
        <v>130428</v>
      </c>
      <c r="M150" s="27">
        <v>37147</v>
      </c>
      <c r="N150" s="30">
        <v>74533</v>
      </c>
      <c r="O150" s="30">
        <v>242108</v>
      </c>
      <c r="P150" s="29">
        <v>801815</v>
      </c>
      <c r="Q150" s="27">
        <v>1223878</v>
      </c>
      <c r="R150" s="30">
        <v>398674</v>
      </c>
      <c r="S150" s="30">
        <v>2424367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1363509</v>
      </c>
      <c r="E151" s="27">
        <v>0</v>
      </c>
      <c r="F151" s="27">
        <v>3832343</v>
      </c>
      <c r="G151" s="28">
        <f t="shared" si="29"/>
        <v>0</v>
      </c>
      <c r="H151" s="29">
        <v>132304</v>
      </c>
      <c r="I151" s="27">
        <v>152847</v>
      </c>
      <c r="J151" s="30">
        <v>132315</v>
      </c>
      <c r="K151" s="30">
        <v>417466</v>
      </c>
      <c r="L151" s="29">
        <v>85913</v>
      </c>
      <c r="M151" s="27">
        <v>172572</v>
      </c>
      <c r="N151" s="30">
        <v>315128</v>
      </c>
      <c r="O151" s="30">
        <v>573613</v>
      </c>
      <c r="P151" s="29">
        <v>637012</v>
      </c>
      <c r="Q151" s="27">
        <v>1629896</v>
      </c>
      <c r="R151" s="30">
        <v>574356</v>
      </c>
      <c r="S151" s="30">
        <v>2841264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51921262</v>
      </c>
      <c r="E152" s="27">
        <v>0</v>
      </c>
      <c r="F152" s="27">
        <v>32070984</v>
      </c>
      <c r="G152" s="28">
        <f t="shared" si="29"/>
        <v>0</v>
      </c>
      <c r="H152" s="29">
        <v>72366</v>
      </c>
      <c r="I152" s="27">
        <v>966223</v>
      </c>
      <c r="J152" s="30">
        <v>1728180</v>
      </c>
      <c r="K152" s="30">
        <v>2766769</v>
      </c>
      <c r="L152" s="29">
        <v>2012565</v>
      </c>
      <c r="M152" s="27">
        <v>1996286</v>
      </c>
      <c r="N152" s="30">
        <v>3420015</v>
      </c>
      <c r="O152" s="30">
        <v>7428866</v>
      </c>
      <c r="P152" s="29">
        <v>5858014</v>
      </c>
      <c r="Q152" s="27">
        <v>5977281</v>
      </c>
      <c r="R152" s="30">
        <v>10040054</v>
      </c>
      <c r="S152" s="30">
        <v>21875349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283</v>
      </c>
      <c r="C153" s="33"/>
      <c r="D153" s="34">
        <f>SUM(D147:D152)</f>
        <v>92783577</v>
      </c>
      <c r="E153" s="35">
        <f>SUM(E147:E152)</f>
        <v>0</v>
      </c>
      <c r="F153" s="35">
        <f>SUM(F147:F152)</f>
        <v>138327241</v>
      </c>
      <c r="G153" s="36">
        <f t="shared" si="29"/>
        <v>0</v>
      </c>
      <c r="H153" s="37">
        <f aca="true" t="shared" si="31" ref="H153:W153">SUM(H147:H152)</f>
        <v>9850310</v>
      </c>
      <c r="I153" s="35">
        <f t="shared" si="31"/>
        <v>12306425</v>
      </c>
      <c r="J153" s="38">
        <f t="shared" si="31"/>
        <v>12972483</v>
      </c>
      <c r="K153" s="38">
        <f t="shared" si="31"/>
        <v>35129218</v>
      </c>
      <c r="L153" s="37">
        <f t="shared" si="31"/>
        <v>14061392</v>
      </c>
      <c r="M153" s="35">
        <f t="shared" si="31"/>
        <v>12887984</v>
      </c>
      <c r="N153" s="38">
        <f t="shared" si="31"/>
        <v>18300061</v>
      </c>
      <c r="O153" s="38">
        <f t="shared" si="31"/>
        <v>45249437</v>
      </c>
      <c r="P153" s="37">
        <f t="shared" si="31"/>
        <v>16268312</v>
      </c>
      <c r="Q153" s="35">
        <f t="shared" si="31"/>
        <v>17271280</v>
      </c>
      <c r="R153" s="38">
        <f t="shared" si="31"/>
        <v>24408994</v>
      </c>
      <c r="S153" s="38">
        <f t="shared" si="31"/>
        <v>57948586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5709480</v>
      </c>
      <c r="E154" s="27">
        <v>0</v>
      </c>
      <c r="F154" s="27">
        <v>3155810</v>
      </c>
      <c r="G154" s="28">
        <f t="shared" si="29"/>
        <v>0</v>
      </c>
      <c r="H154" s="29">
        <v>0</v>
      </c>
      <c r="I154" s="27">
        <v>47453</v>
      </c>
      <c r="J154" s="30">
        <v>54324</v>
      </c>
      <c r="K154" s="30">
        <v>101777</v>
      </c>
      <c r="L154" s="29">
        <v>360340</v>
      </c>
      <c r="M154" s="27">
        <v>1177039</v>
      </c>
      <c r="N154" s="30">
        <v>712409</v>
      </c>
      <c r="O154" s="30">
        <v>2249788</v>
      </c>
      <c r="P154" s="29">
        <v>163608</v>
      </c>
      <c r="Q154" s="27">
        <v>561597</v>
      </c>
      <c r="R154" s="30">
        <v>79040</v>
      </c>
      <c r="S154" s="30">
        <v>804245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8527600</v>
      </c>
      <c r="E155" s="27">
        <v>0</v>
      </c>
      <c r="F155" s="27">
        <v>9556078</v>
      </c>
      <c r="G155" s="28">
        <f t="shared" si="29"/>
        <v>0</v>
      </c>
      <c r="H155" s="29">
        <v>3201652</v>
      </c>
      <c r="I155" s="27">
        <v>3240341</v>
      </c>
      <c r="J155" s="30">
        <v>1017068</v>
      </c>
      <c r="K155" s="30">
        <v>7459061</v>
      </c>
      <c r="L155" s="29">
        <v>528550</v>
      </c>
      <c r="M155" s="27">
        <v>292191</v>
      </c>
      <c r="N155" s="30">
        <v>859774</v>
      </c>
      <c r="O155" s="30">
        <v>1680515</v>
      </c>
      <c r="P155" s="29">
        <v>163010</v>
      </c>
      <c r="Q155" s="27">
        <v>84820</v>
      </c>
      <c r="R155" s="30">
        <v>168672</v>
      </c>
      <c r="S155" s="30">
        <v>416502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1350000</v>
      </c>
      <c r="E156" s="27">
        <v>0</v>
      </c>
      <c r="F156" s="27">
        <v>563585</v>
      </c>
      <c r="G156" s="28">
        <f t="shared" si="29"/>
        <v>0</v>
      </c>
      <c r="H156" s="29">
        <v>2702</v>
      </c>
      <c r="I156" s="27">
        <v>3394</v>
      </c>
      <c r="J156" s="30">
        <v>0</v>
      </c>
      <c r="K156" s="30">
        <v>6096</v>
      </c>
      <c r="L156" s="29">
        <v>0</v>
      </c>
      <c r="M156" s="27">
        <v>0</v>
      </c>
      <c r="N156" s="30">
        <v>0</v>
      </c>
      <c r="O156" s="30">
        <v>0</v>
      </c>
      <c r="P156" s="29">
        <v>178438</v>
      </c>
      <c r="Q156" s="27">
        <v>178438</v>
      </c>
      <c r="R156" s="30">
        <v>200613</v>
      </c>
      <c r="S156" s="30">
        <v>557489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740000</v>
      </c>
      <c r="E157" s="27">
        <v>0</v>
      </c>
      <c r="F157" s="27">
        <v>3991057</v>
      </c>
      <c r="G157" s="28">
        <f t="shared" si="29"/>
        <v>0</v>
      </c>
      <c r="H157" s="29">
        <v>12159</v>
      </c>
      <c r="I157" s="27">
        <v>11227</v>
      </c>
      <c r="J157" s="30">
        <v>50502</v>
      </c>
      <c r="K157" s="30">
        <v>73888</v>
      </c>
      <c r="L157" s="29">
        <v>98364</v>
      </c>
      <c r="M157" s="27">
        <v>23577</v>
      </c>
      <c r="N157" s="30">
        <v>3658965</v>
      </c>
      <c r="O157" s="30">
        <v>3780906</v>
      </c>
      <c r="P157" s="29">
        <v>31301</v>
      </c>
      <c r="Q157" s="27">
        <v>37357</v>
      </c>
      <c r="R157" s="30">
        <v>67605</v>
      </c>
      <c r="S157" s="30">
        <v>136263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10291198</v>
      </c>
      <c r="E158" s="27">
        <v>0</v>
      </c>
      <c r="F158" s="27">
        <v>3173808</v>
      </c>
      <c r="G158" s="28">
        <f t="shared" si="29"/>
        <v>0</v>
      </c>
      <c r="H158" s="29">
        <v>279974</v>
      </c>
      <c r="I158" s="27">
        <v>93060</v>
      </c>
      <c r="J158" s="30">
        <v>463142</v>
      </c>
      <c r="K158" s="30">
        <v>836176</v>
      </c>
      <c r="L158" s="29">
        <v>635688</v>
      </c>
      <c r="M158" s="27">
        <v>207048</v>
      </c>
      <c r="N158" s="30">
        <v>533705</v>
      </c>
      <c r="O158" s="30">
        <v>1376441</v>
      </c>
      <c r="P158" s="29">
        <v>168082</v>
      </c>
      <c r="Q158" s="27">
        <v>600611</v>
      </c>
      <c r="R158" s="30">
        <v>192498</v>
      </c>
      <c r="S158" s="30">
        <v>961191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26032000</v>
      </c>
      <c r="E159" s="27">
        <v>0</v>
      </c>
      <c r="F159" s="27">
        <v>32903301</v>
      </c>
      <c r="G159" s="28">
        <f t="shared" si="29"/>
        <v>0</v>
      </c>
      <c r="H159" s="29">
        <v>1963312</v>
      </c>
      <c r="I159" s="27">
        <v>4240544</v>
      </c>
      <c r="J159" s="30">
        <v>4607947</v>
      </c>
      <c r="K159" s="30">
        <v>10811803</v>
      </c>
      <c r="L159" s="29">
        <v>6636186</v>
      </c>
      <c r="M159" s="27">
        <v>3182579</v>
      </c>
      <c r="N159" s="30">
        <v>1341846</v>
      </c>
      <c r="O159" s="30">
        <v>11160611</v>
      </c>
      <c r="P159" s="29">
        <v>32673</v>
      </c>
      <c r="Q159" s="27">
        <v>10042529</v>
      </c>
      <c r="R159" s="30">
        <v>855685</v>
      </c>
      <c r="S159" s="30">
        <v>10930887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53"/>
      <c r="B160" s="54" t="s">
        <v>296</v>
      </c>
      <c r="C160" s="55"/>
      <c r="D160" s="56">
        <f>SUM(D154:D159)</f>
        <v>52650278</v>
      </c>
      <c r="E160" s="57">
        <f>SUM(E154:E159)</f>
        <v>0</v>
      </c>
      <c r="F160" s="57">
        <f>SUM(F154:F159)</f>
        <v>53343639</v>
      </c>
      <c r="G160" s="58">
        <f t="shared" si="29"/>
        <v>0</v>
      </c>
      <c r="H160" s="59">
        <f aca="true" t="shared" si="32" ref="H160:W160">SUM(H154:H159)</f>
        <v>5459799</v>
      </c>
      <c r="I160" s="57">
        <f t="shared" si="32"/>
        <v>7636019</v>
      </c>
      <c r="J160" s="60">
        <f t="shared" si="32"/>
        <v>6192983</v>
      </c>
      <c r="K160" s="60">
        <f t="shared" si="32"/>
        <v>19288801</v>
      </c>
      <c r="L160" s="59">
        <f t="shared" si="32"/>
        <v>8259128</v>
      </c>
      <c r="M160" s="57">
        <f t="shared" si="32"/>
        <v>4882434</v>
      </c>
      <c r="N160" s="60">
        <f t="shared" si="32"/>
        <v>7106699</v>
      </c>
      <c r="O160" s="60">
        <f t="shared" si="32"/>
        <v>20248261</v>
      </c>
      <c r="P160" s="59">
        <f t="shared" si="32"/>
        <v>737112</v>
      </c>
      <c r="Q160" s="57">
        <f t="shared" si="32"/>
        <v>11505352</v>
      </c>
      <c r="R160" s="60">
        <f t="shared" si="32"/>
        <v>1564113</v>
      </c>
      <c r="S160" s="60">
        <f t="shared" si="32"/>
        <v>13806577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3000000</v>
      </c>
      <c r="E161" s="27">
        <v>0</v>
      </c>
      <c r="F161" s="27">
        <v>1664102</v>
      </c>
      <c r="G161" s="28">
        <f t="shared" si="29"/>
        <v>0</v>
      </c>
      <c r="H161" s="29">
        <v>314006</v>
      </c>
      <c r="I161" s="27">
        <v>213681</v>
      </c>
      <c r="J161" s="30">
        <v>213252</v>
      </c>
      <c r="K161" s="30">
        <v>740939</v>
      </c>
      <c r="L161" s="29">
        <v>279022</v>
      </c>
      <c r="M161" s="27">
        <v>58315</v>
      </c>
      <c r="N161" s="30">
        <v>34497</v>
      </c>
      <c r="O161" s="30">
        <v>371834</v>
      </c>
      <c r="P161" s="29">
        <v>124736</v>
      </c>
      <c r="Q161" s="27">
        <v>268117</v>
      </c>
      <c r="R161" s="30">
        <v>158476</v>
      </c>
      <c r="S161" s="30">
        <v>551329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6101300</v>
      </c>
      <c r="E162" s="27">
        <v>0</v>
      </c>
      <c r="F162" s="27">
        <v>194669739</v>
      </c>
      <c r="G162" s="28">
        <f t="shared" si="29"/>
        <v>0</v>
      </c>
      <c r="H162" s="29">
        <v>21277740</v>
      </c>
      <c r="I162" s="27">
        <v>27380265</v>
      </c>
      <c r="J162" s="30">
        <v>23473698</v>
      </c>
      <c r="K162" s="30">
        <v>72131703</v>
      </c>
      <c r="L162" s="29">
        <v>23444937</v>
      </c>
      <c r="M162" s="27">
        <v>27837303</v>
      </c>
      <c r="N162" s="30">
        <v>22461632</v>
      </c>
      <c r="O162" s="30">
        <v>73743872</v>
      </c>
      <c r="P162" s="29">
        <v>21514711</v>
      </c>
      <c r="Q162" s="27">
        <v>0</v>
      </c>
      <c r="R162" s="30">
        <v>27279453</v>
      </c>
      <c r="S162" s="30">
        <v>48794164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983288</v>
      </c>
      <c r="E163" s="27">
        <v>0</v>
      </c>
      <c r="F163" s="27">
        <v>198256</v>
      </c>
      <c r="G163" s="28">
        <f t="shared" si="29"/>
        <v>0</v>
      </c>
      <c r="H163" s="29">
        <v>4924</v>
      </c>
      <c r="I163" s="27">
        <v>18972</v>
      </c>
      <c r="J163" s="30">
        <v>27435</v>
      </c>
      <c r="K163" s="30">
        <v>51331</v>
      </c>
      <c r="L163" s="29">
        <v>11350</v>
      </c>
      <c r="M163" s="27">
        <v>48868</v>
      </c>
      <c r="N163" s="30">
        <v>10467</v>
      </c>
      <c r="O163" s="30">
        <v>70685</v>
      </c>
      <c r="P163" s="29">
        <v>20261</v>
      </c>
      <c r="Q163" s="27">
        <v>16016</v>
      </c>
      <c r="R163" s="30">
        <v>39963</v>
      </c>
      <c r="S163" s="30">
        <v>76240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10987710</v>
      </c>
      <c r="E164" s="27">
        <v>0</v>
      </c>
      <c r="F164" s="27">
        <v>6829985</v>
      </c>
      <c r="G164" s="28">
        <f t="shared" si="29"/>
        <v>0</v>
      </c>
      <c r="H164" s="29">
        <v>155403</v>
      </c>
      <c r="I164" s="27">
        <v>650904</v>
      </c>
      <c r="J164" s="30">
        <v>388927</v>
      </c>
      <c r="K164" s="30">
        <v>1195234</v>
      </c>
      <c r="L164" s="29">
        <v>525937</v>
      </c>
      <c r="M164" s="27">
        <v>676042</v>
      </c>
      <c r="N164" s="30">
        <v>695523</v>
      </c>
      <c r="O164" s="30">
        <v>1897502</v>
      </c>
      <c r="P164" s="29">
        <v>910985</v>
      </c>
      <c r="Q164" s="27">
        <v>1524404</v>
      </c>
      <c r="R164" s="30">
        <v>1301860</v>
      </c>
      <c r="S164" s="30">
        <v>3737249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2714000</v>
      </c>
      <c r="E165" s="27">
        <v>0</v>
      </c>
      <c r="F165" s="27">
        <v>1368977</v>
      </c>
      <c r="G165" s="28">
        <f t="shared" si="29"/>
        <v>0</v>
      </c>
      <c r="H165" s="29">
        <v>5273</v>
      </c>
      <c r="I165" s="27">
        <v>66852</v>
      </c>
      <c r="J165" s="30">
        <v>149207</v>
      </c>
      <c r="K165" s="30">
        <v>221332</v>
      </c>
      <c r="L165" s="29">
        <v>270945</v>
      </c>
      <c r="M165" s="27">
        <v>310067</v>
      </c>
      <c r="N165" s="30">
        <v>107401</v>
      </c>
      <c r="O165" s="30">
        <v>688413</v>
      </c>
      <c r="P165" s="29">
        <v>181551</v>
      </c>
      <c r="Q165" s="27">
        <v>181551</v>
      </c>
      <c r="R165" s="30">
        <v>96130</v>
      </c>
      <c r="S165" s="30">
        <v>459232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4309009</v>
      </c>
      <c r="E166" s="27">
        <v>0</v>
      </c>
      <c r="F166" s="27">
        <v>5352453</v>
      </c>
      <c r="G166" s="28">
        <f t="shared" si="29"/>
        <v>0</v>
      </c>
      <c r="H166" s="29">
        <v>674680</v>
      </c>
      <c r="I166" s="27">
        <v>378037</v>
      </c>
      <c r="J166" s="30">
        <v>657897</v>
      </c>
      <c r="K166" s="30">
        <v>1710614</v>
      </c>
      <c r="L166" s="29">
        <v>206622</v>
      </c>
      <c r="M166" s="27">
        <v>6966</v>
      </c>
      <c r="N166" s="30">
        <v>821836</v>
      </c>
      <c r="O166" s="30">
        <v>1035424</v>
      </c>
      <c r="P166" s="29">
        <v>1502254</v>
      </c>
      <c r="Q166" s="27">
        <v>1024401</v>
      </c>
      <c r="R166" s="30">
        <v>79760</v>
      </c>
      <c r="S166" s="30">
        <v>2606415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0</v>
      </c>
      <c r="E167" s="27">
        <v>0</v>
      </c>
      <c r="F167" s="27">
        <v>29940994</v>
      </c>
      <c r="G167" s="28">
        <f t="shared" si="29"/>
        <v>0</v>
      </c>
      <c r="H167" s="29">
        <v>438033</v>
      </c>
      <c r="I167" s="27">
        <v>3487443</v>
      </c>
      <c r="J167" s="30">
        <v>3498939</v>
      </c>
      <c r="K167" s="30">
        <v>7424415</v>
      </c>
      <c r="L167" s="29">
        <v>4361417</v>
      </c>
      <c r="M167" s="27">
        <v>4123411</v>
      </c>
      <c r="N167" s="30">
        <v>3501004</v>
      </c>
      <c r="O167" s="30">
        <v>11985832</v>
      </c>
      <c r="P167" s="29">
        <v>5650002</v>
      </c>
      <c r="Q167" s="27">
        <v>1281842</v>
      </c>
      <c r="R167" s="30">
        <v>3598903</v>
      </c>
      <c r="S167" s="30">
        <v>10530747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311</v>
      </c>
      <c r="C168" s="33"/>
      <c r="D168" s="34">
        <f>SUM(D161:D167)</f>
        <v>28095307</v>
      </c>
      <c r="E168" s="35">
        <f>SUM(E161:E167)</f>
        <v>0</v>
      </c>
      <c r="F168" s="35">
        <f>SUM(F161:F167)</f>
        <v>240024506</v>
      </c>
      <c r="G168" s="36">
        <f t="shared" si="29"/>
        <v>0</v>
      </c>
      <c r="H168" s="37">
        <f aca="true" t="shared" si="33" ref="H168:W168">SUM(H161:H167)</f>
        <v>22870059</v>
      </c>
      <c r="I168" s="35">
        <f t="shared" si="33"/>
        <v>32196154</v>
      </c>
      <c r="J168" s="38">
        <f t="shared" si="33"/>
        <v>28409355</v>
      </c>
      <c r="K168" s="38">
        <f t="shared" si="33"/>
        <v>83475568</v>
      </c>
      <c r="L168" s="37">
        <f t="shared" si="33"/>
        <v>29100230</v>
      </c>
      <c r="M168" s="35">
        <f t="shared" si="33"/>
        <v>33060972</v>
      </c>
      <c r="N168" s="38">
        <f t="shared" si="33"/>
        <v>27632360</v>
      </c>
      <c r="O168" s="38">
        <f t="shared" si="33"/>
        <v>89793562</v>
      </c>
      <c r="P168" s="37">
        <f t="shared" si="33"/>
        <v>29904500</v>
      </c>
      <c r="Q168" s="35">
        <f t="shared" si="33"/>
        <v>4296331</v>
      </c>
      <c r="R168" s="38">
        <f t="shared" si="33"/>
        <v>32554545</v>
      </c>
      <c r="S168" s="38">
        <f t="shared" si="33"/>
        <v>66755376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21299963</v>
      </c>
      <c r="E169" s="27">
        <v>0</v>
      </c>
      <c r="F169" s="27">
        <v>74178900</v>
      </c>
      <c r="G169" s="28">
        <f t="shared" si="29"/>
        <v>0</v>
      </c>
      <c r="H169" s="29">
        <v>6672826</v>
      </c>
      <c r="I169" s="27">
        <v>6516510</v>
      </c>
      <c r="J169" s="30">
        <v>8071409</v>
      </c>
      <c r="K169" s="30">
        <v>21260745</v>
      </c>
      <c r="L169" s="29">
        <v>6635451</v>
      </c>
      <c r="M169" s="27">
        <v>8840501</v>
      </c>
      <c r="N169" s="30">
        <v>12684842</v>
      </c>
      <c r="O169" s="30">
        <v>28160794</v>
      </c>
      <c r="P169" s="29">
        <v>7896513</v>
      </c>
      <c r="Q169" s="27">
        <v>9263396</v>
      </c>
      <c r="R169" s="30">
        <v>7597452</v>
      </c>
      <c r="S169" s="30">
        <v>24757361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72463742</v>
      </c>
      <c r="E170" s="27">
        <v>0</v>
      </c>
      <c r="F170" s="27">
        <v>47493446</v>
      </c>
      <c r="G170" s="28">
        <f t="shared" si="29"/>
        <v>0</v>
      </c>
      <c r="H170" s="29">
        <v>1404057</v>
      </c>
      <c r="I170" s="27">
        <v>4625193</v>
      </c>
      <c r="J170" s="30">
        <v>4702799</v>
      </c>
      <c r="K170" s="30">
        <v>10732049</v>
      </c>
      <c r="L170" s="29">
        <v>5424110</v>
      </c>
      <c r="M170" s="27">
        <v>5557877</v>
      </c>
      <c r="N170" s="30">
        <v>7825612</v>
      </c>
      <c r="O170" s="30">
        <v>18807599</v>
      </c>
      <c r="P170" s="29">
        <v>7239812</v>
      </c>
      <c r="Q170" s="27">
        <v>5371691</v>
      </c>
      <c r="R170" s="30">
        <v>5342295</v>
      </c>
      <c r="S170" s="30">
        <v>17953798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0</v>
      </c>
      <c r="E171" s="27">
        <v>0</v>
      </c>
      <c r="F171" s="27">
        <v>2475949</v>
      </c>
      <c r="G171" s="28">
        <f t="shared" si="29"/>
        <v>0</v>
      </c>
      <c r="H171" s="29">
        <v>282546</v>
      </c>
      <c r="I171" s="27">
        <v>403344</v>
      </c>
      <c r="J171" s="30">
        <v>235732</v>
      </c>
      <c r="K171" s="30">
        <v>921622</v>
      </c>
      <c r="L171" s="29">
        <v>447948</v>
      </c>
      <c r="M171" s="27">
        <v>163723</v>
      </c>
      <c r="N171" s="30">
        <v>277704</v>
      </c>
      <c r="O171" s="30">
        <v>889375</v>
      </c>
      <c r="P171" s="29">
        <v>198620</v>
      </c>
      <c r="Q171" s="27">
        <v>274065</v>
      </c>
      <c r="R171" s="30">
        <v>192267</v>
      </c>
      <c r="S171" s="30">
        <v>664952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7174535</v>
      </c>
      <c r="E172" s="27">
        <v>0</v>
      </c>
      <c r="F172" s="27">
        <v>9118821</v>
      </c>
      <c r="G172" s="28">
        <f t="shared" si="29"/>
        <v>0</v>
      </c>
      <c r="H172" s="29">
        <v>55023</v>
      </c>
      <c r="I172" s="27">
        <v>39040</v>
      </c>
      <c r="J172" s="30">
        <v>173</v>
      </c>
      <c r="K172" s="30">
        <v>94236</v>
      </c>
      <c r="L172" s="29">
        <v>1304356</v>
      </c>
      <c r="M172" s="27">
        <v>3281010</v>
      </c>
      <c r="N172" s="30">
        <v>636570</v>
      </c>
      <c r="O172" s="30">
        <v>5221936</v>
      </c>
      <c r="P172" s="29">
        <v>696344</v>
      </c>
      <c r="Q172" s="27">
        <v>2340545</v>
      </c>
      <c r="R172" s="30">
        <v>765760</v>
      </c>
      <c r="S172" s="30">
        <v>3802649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21930000</v>
      </c>
      <c r="E173" s="27">
        <v>0</v>
      </c>
      <c r="F173" s="27">
        <v>13278891</v>
      </c>
      <c r="G173" s="28">
        <f t="shared" si="29"/>
        <v>0</v>
      </c>
      <c r="H173" s="29">
        <v>158682</v>
      </c>
      <c r="I173" s="27">
        <v>2738374</v>
      </c>
      <c r="J173" s="30">
        <v>3940908</v>
      </c>
      <c r="K173" s="30">
        <v>6837964</v>
      </c>
      <c r="L173" s="29">
        <v>1932508</v>
      </c>
      <c r="M173" s="27">
        <v>1572265</v>
      </c>
      <c r="N173" s="30">
        <v>953120</v>
      </c>
      <c r="O173" s="30">
        <v>4457893</v>
      </c>
      <c r="P173" s="29">
        <v>878318</v>
      </c>
      <c r="Q173" s="27">
        <v>552358</v>
      </c>
      <c r="R173" s="30">
        <v>552358</v>
      </c>
      <c r="S173" s="30">
        <v>1983034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122868240</v>
      </c>
      <c r="E174" s="35">
        <f>SUM(E169:E173)</f>
        <v>0</v>
      </c>
      <c r="F174" s="35">
        <f>SUM(F169:F173)</f>
        <v>146546007</v>
      </c>
      <c r="G174" s="36">
        <f aca="true" t="shared" si="34" ref="G174:G182">IF($E174=0,0,$F174/$E174)</f>
        <v>0</v>
      </c>
      <c r="H174" s="37">
        <f aca="true" t="shared" si="35" ref="H174:W174">SUM(H169:H173)</f>
        <v>8573134</v>
      </c>
      <c r="I174" s="35">
        <f t="shared" si="35"/>
        <v>14322461</v>
      </c>
      <c r="J174" s="38">
        <f t="shared" si="35"/>
        <v>16951021</v>
      </c>
      <c r="K174" s="38">
        <f t="shared" si="35"/>
        <v>39846616</v>
      </c>
      <c r="L174" s="37">
        <f t="shared" si="35"/>
        <v>15744373</v>
      </c>
      <c r="M174" s="35">
        <f t="shared" si="35"/>
        <v>19415376</v>
      </c>
      <c r="N174" s="38">
        <f t="shared" si="35"/>
        <v>22377848</v>
      </c>
      <c r="O174" s="38">
        <f t="shared" si="35"/>
        <v>57537597</v>
      </c>
      <c r="P174" s="37">
        <f t="shared" si="35"/>
        <v>16909607</v>
      </c>
      <c r="Q174" s="35">
        <f t="shared" si="35"/>
        <v>17802055</v>
      </c>
      <c r="R174" s="38">
        <f t="shared" si="35"/>
        <v>14450132</v>
      </c>
      <c r="S174" s="38">
        <f t="shared" si="35"/>
        <v>49161794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0</v>
      </c>
      <c r="E175" s="27">
        <v>0</v>
      </c>
      <c r="F175" s="27">
        <v>2773280</v>
      </c>
      <c r="G175" s="28">
        <f t="shared" si="34"/>
        <v>0</v>
      </c>
      <c r="H175" s="29">
        <v>263091</v>
      </c>
      <c r="I175" s="27">
        <v>23339</v>
      </c>
      <c r="J175" s="30">
        <v>234185</v>
      </c>
      <c r="K175" s="30">
        <v>520615</v>
      </c>
      <c r="L175" s="29">
        <v>18208</v>
      </c>
      <c r="M175" s="27">
        <v>70508</v>
      </c>
      <c r="N175" s="30">
        <v>284483</v>
      </c>
      <c r="O175" s="30">
        <v>373199</v>
      </c>
      <c r="P175" s="29">
        <v>539565</v>
      </c>
      <c r="Q175" s="27">
        <v>126145</v>
      </c>
      <c r="R175" s="30">
        <v>1213756</v>
      </c>
      <c r="S175" s="30">
        <v>1879466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1237654</v>
      </c>
      <c r="E176" s="27">
        <v>0</v>
      </c>
      <c r="F176" s="27">
        <v>1348850</v>
      </c>
      <c r="G176" s="28">
        <f t="shared" si="34"/>
        <v>0</v>
      </c>
      <c r="H176" s="29">
        <v>179897</v>
      </c>
      <c r="I176" s="27">
        <v>-108668</v>
      </c>
      <c r="J176" s="30">
        <v>23931</v>
      </c>
      <c r="K176" s="30">
        <v>95160</v>
      </c>
      <c r="L176" s="29">
        <v>9138</v>
      </c>
      <c r="M176" s="27">
        <v>30339</v>
      </c>
      <c r="N176" s="30">
        <v>5063</v>
      </c>
      <c r="O176" s="30">
        <v>44540</v>
      </c>
      <c r="P176" s="29">
        <v>195046</v>
      </c>
      <c r="Q176" s="27">
        <v>618392</v>
      </c>
      <c r="R176" s="30">
        <v>395712</v>
      </c>
      <c r="S176" s="30">
        <v>1209150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6472500</v>
      </c>
      <c r="E177" s="27">
        <v>0</v>
      </c>
      <c r="F177" s="27">
        <v>1639515</v>
      </c>
      <c r="G177" s="28">
        <f t="shared" si="34"/>
        <v>0</v>
      </c>
      <c r="H177" s="29">
        <v>37</v>
      </c>
      <c r="I177" s="27">
        <v>244444</v>
      </c>
      <c r="J177" s="30">
        <v>56157</v>
      </c>
      <c r="K177" s="30">
        <v>300638</v>
      </c>
      <c r="L177" s="29">
        <v>347600</v>
      </c>
      <c r="M177" s="27">
        <v>237088</v>
      </c>
      <c r="N177" s="30">
        <v>145020</v>
      </c>
      <c r="O177" s="30">
        <v>729708</v>
      </c>
      <c r="P177" s="29">
        <v>211547</v>
      </c>
      <c r="Q177" s="27">
        <v>240372</v>
      </c>
      <c r="R177" s="30">
        <v>157250</v>
      </c>
      <c r="S177" s="30">
        <v>609169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5533070</v>
      </c>
      <c r="E178" s="27">
        <v>0</v>
      </c>
      <c r="F178" s="27">
        <v>2996810</v>
      </c>
      <c r="G178" s="28">
        <f t="shared" si="34"/>
        <v>0</v>
      </c>
      <c r="H178" s="29">
        <v>210431</v>
      </c>
      <c r="I178" s="27">
        <v>194995</v>
      </c>
      <c r="J178" s="30">
        <v>326052</v>
      </c>
      <c r="K178" s="30">
        <v>731478</v>
      </c>
      <c r="L178" s="29">
        <v>263763</v>
      </c>
      <c r="M178" s="27">
        <v>792359</v>
      </c>
      <c r="N178" s="30">
        <v>315600</v>
      </c>
      <c r="O178" s="30">
        <v>1371722</v>
      </c>
      <c r="P178" s="29">
        <v>301170</v>
      </c>
      <c r="Q178" s="27">
        <v>332661</v>
      </c>
      <c r="R178" s="30">
        <v>259779</v>
      </c>
      <c r="S178" s="30">
        <v>893610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7878206</v>
      </c>
      <c r="E179" s="27">
        <v>0</v>
      </c>
      <c r="F179" s="27">
        <v>4060873</v>
      </c>
      <c r="G179" s="28">
        <f t="shared" si="34"/>
        <v>0</v>
      </c>
      <c r="H179" s="29">
        <v>86400</v>
      </c>
      <c r="I179" s="27">
        <v>584538</v>
      </c>
      <c r="J179" s="30">
        <v>1180362</v>
      </c>
      <c r="K179" s="30">
        <v>1851300</v>
      </c>
      <c r="L179" s="29">
        <v>162723</v>
      </c>
      <c r="M179" s="27">
        <v>325647</v>
      </c>
      <c r="N179" s="30">
        <v>321426</v>
      </c>
      <c r="O179" s="30">
        <v>809796</v>
      </c>
      <c r="P179" s="29">
        <v>576737</v>
      </c>
      <c r="Q179" s="27">
        <v>403712</v>
      </c>
      <c r="R179" s="30">
        <v>419328</v>
      </c>
      <c r="S179" s="30">
        <v>1399777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66277619</v>
      </c>
      <c r="E180" s="27">
        <v>0</v>
      </c>
      <c r="F180" s="27">
        <v>48511659</v>
      </c>
      <c r="G180" s="28">
        <f t="shared" si="34"/>
        <v>0</v>
      </c>
      <c r="H180" s="29">
        <v>4124843</v>
      </c>
      <c r="I180" s="27">
        <v>5929818</v>
      </c>
      <c r="J180" s="30">
        <v>4184263</v>
      </c>
      <c r="K180" s="30">
        <v>14238924</v>
      </c>
      <c r="L180" s="29">
        <v>5145348</v>
      </c>
      <c r="M180" s="27">
        <v>4753474</v>
      </c>
      <c r="N180" s="30">
        <v>5735482</v>
      </c>
      <c r="O180" s="30">
        <v>15634304</v>
      </c>
      <c r="P180" s="29">
        <v>5393122</v>
      </c>
      <c r="Q180" s="27">
        <v>4578276</v>
      </c>
      <c r="R180" s="30">
        <v>8667033</v>
      </c>
      <c r="S180" s="30">
        <v>18638431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87399049</v>
      </c>
      <c r="E181" s="57">
        <f>SUM(E175:E180)</f>
        <v>0</v>
      </c>
      <c r="F181" s="57">
        <f>SUM(F175:F180)</f>
        <v>61330987</v>
      </c>
      <c r="G181" s="58">
        <f t="shared" si="34"/>
        <v>0</v>
      </c>
      <c r="H181" s="59">
        <f aca="true" t="shared" si="36" ref="H181:W181">SUM(H175:H180)</f>
        <v>4864699</v>
      </c>
      <c r="I181" s="57">
        <f t="shared" si="36"/>
        <v>6868466</v>
      </c>
      <c r="J181" s="60">
        <f t="shared" si="36"/>
        <v>6004950</v>
      </c>
      <c r="K181" s="60">
        <f t="shared" si="36"/>
        <v>17738115</v>
      </c>
      <c r="L181" s="59">
        <f t="shared" si="36"/>
        <v>5946780</v>
      </c>
      <c r="M181" s="57">
        <f t="shared" si="36"/>
        <v>6209415</v>
      </c>
      <c r="N181" s="60">
        <f t="shared" si="36"/>
        <v>6807074</v>
      </c>
      <c r="O181" s="60">
        <f t="shared" si="36"/>
        <v>18963269</v>
      </c>
      <c r="P181" s="59">
        <f t="shared" si="36"/>
        <v>7217187</v>
      </c>
      <c r="Q181" s="57">
        <f t="shared" si="36"/>
        <v>6299558</v>
      </c>
      <c r="R181" s="60">
        <f t="shared" si="36"/>
        <v>11112858</v>
      </c>
      <c r="S181" s="60">
        <f t="shared" si="36"/>
        <v>24629603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3595620606</v>
      </c>
      <c r="E182" s="43">
        <f>SUM(E110,E112:E118,E120:E127,E129:E134,E136:E140,E142:E145,E147:E152,E154:E159,E161:E167,E169:E173,E175:E180)</f>
        <v>0</v>
      </c>
      <c r="F182" s="43">
        <f>SUM(F110,F112:F118,F120:F127,F129:F134,F136:F140,F142:F145,F147:F152,F154:F159,F161:F167,F169:F173,F175:F180)</f>
        <v>3065659304</v>
      </c>
      <c r="G182" s="44">
        <f t="shared" si="34"/>
        <v>0</v>
      </c>
      <c r="H182" s="45">
        <f aca="true" t="shared" si="37" ref="H182:W182">SUM(H110,H112:H118,H120:H127,H129:H134,H136:H140,H142:H145,H147:H152,H154:H159,H161:H167,H169:H173,H175:H180)</f>
        <v>215061346</v>
      </c>
      <c r="I182" s="43">
        <f t="shared" si="37"/>
        <v>301821206</v>
      </c>
      <c r="J182" s="46">
        <f t="shared" si="37"/>
        <v>349218736</v>
      </c>
      <c r="K182" s="46">
        <f t="shared" si="37"/>
        <v>866101288</v>
      </c>
      <c r="L182" s="45">
        <f t="shared" si="37"/>
        <v>383862892</v>
      </c>
      <c r="M182" s="43">
        <f t="shared" si="37"/>
        <v>374653079</v>
      </c>
      <c r="N182" s="46">
        <f t="shared" si="37"/>
        <v>376663838</v>
      </c>
      <c r="O182" s="46">
        <f t="shared" si="37"/>
        <v>1135179809</v>
      </c>
      <c r="P182" s="45">
        <f t="shared" si="37"/>
        <v>343713280</v>
      </c>
      <c r="Q182" s="43">
        <f t="shared" si="37"/>
        <v>344326241</v>
      </c>
      <c r="R182" s="46">
        <f t="shared" si="37"/>
        <v>376338686</v>
      </c>
      <c r="S182" s="46">
        <f t="shared" si="37"/>
        <v>1064378207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10682581</v>
      </c>
      <c r="E185" s="27">
        <v>0</v>
      </c>
      <c r="F185" s="27">
        <v>2711881</v>
      </c>
      <c r="G185" s="28">
        <f aca="true" t="shared" si="38" ref="G185:G220">IF($E185=0,0,$F185/$E185)</f>
        <v>0</v>
      </c>
      <c r="H185" s="29">
        <v>13992</v>
      </c>
      <c r="I185" s="27">
        <v>157289</v>
      </c>
      <c r="J185" s="30">
        <v>245222</v>
      </c>
      <c r="K185" s="30">
        <v>416503</v>
      </c>
      <c r="L185" s="29">
        <v>156359</v>
      </c>
      <c r="M185" s="27">
        <v>531660</v>
      </c>
      <c r="N185" s="30">
        <v>1047245</v>
      </c>
      <c r="O185" s="30">
        <v>1735264</v>
      </c>
      <c r="P185" s="29">
        <v>178932</v>
      </c>
      <c r="Q185" s="27">
        <v>153927</v>
      </c>
      <c r="R185" s="30">
        <v>227255</v>
      </c>
      <c r="S185" s="30">
        <v>560114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5309203</v>
      </c>
      <c r="E186" s="27">
        <v>0</v>
      </c>
      <c r="F186" s="27">
        <v>6582621</v>
      </c>
      <c r="G186" s="28">
        <f t="shared" si="38"/>
        <v>0</v>
      </c>
      <c r="H186" s="29">
        <v>649483</v>
      </c>
      <c r="I186" s="27">
        <v>773367</v>
      </c>
      <c r="J186" s="30">
        <v>556537</v>
      </c>
      <c r="K186" s="30">
        <v>1979387</v>
      </c>
      <c r="L186" s="29">
        <v>460425</v>
      </c>
      <c r="M186" s="27">
        <v>638315</v>
      </c>
      <c r="N186" s="30">
        <v>700575</v>
      </c>
      <c r="O186" s="30">
        <v>1799315</v>
      </c>
      <c r="P186" s="29">
        <v>1219916</v>
      </c>
      <c r="Q186" s="27">
        <v>785027</v>
      </c>
      <c r="R186" s="30">
        <v>798976</v>
      </c>
      <c r="S186" s="30">
        <v>2803919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100111875</v>
      </c>
      <c r="E187" s="27">
        <v>0</v>
      </c>
      <c r="F187" s="27">
        <v>57443313</v>
      </c>
      <c r="G187" s="28">
        <f t="shared" si="38"/>
        <v>0</v>
      </c>
      <c r="H187" s="29">
        <v>405738</v>
      </c>
      <c r="I187" s="27">
        <v>3237019</v>
      </c>
      <c r="J187" s="30">
        <v>9582049</v>
      </c>
      <c r="K187" s="30">
        <v>13224806</v>
      </c>
      <c r="L187" s="29">
        <v>8424364</v>
      </c>
      <c r="M187" s="27">
        <v>7497616</v>
      </c>
      <c r="N187" s="30">
        <v>5393379</v>
      </c>
      <c r="O187" s="30">
        <v>21315359</v>
      </c>
      <c r="P187" s="29">
        <v>10169957</v>
      </c>
      <c r="Q187" s="27">
        <v>5442998</v>
      </c>
      <c r="R187" s="30">
        <v>7290193</v>
      </c>
      <c r="S187" s="30">
        <v>22903148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18227000</v>
      </c>
      <c r="E188" s="27">
        <v>0</v>
      </c>
      <c r="F188" s="27">
        <v>22695898</v>
      </c>
      <c r="G188" s="28">
        <f t="shared" si="38"/>
        <v>0</v>
      </c>
      <c r="H188" s="29">
        <v>3891941</v>
      </c>
      <c r="I188" s="27">
        <v>2851526</v>
      </c>
      <c r="J188" s="30">
        <v>2918707</v>
      </c>
      <c r="K188" s="30">
        <v>9662174</v>
      </c>
      <c r="L188" s="29">
        <v>2373641</v>
      </c>
      <c r="M188" s="27">
        <v>1422515</v>
      </c>
      <c r="N188" s="30">
        <v>2042919</v>
      </c>
      <c r="O188" s="30">
        <v>5839075</v>
      </c>
      <c r="P188" s="29">
        <v>2436033</v>
      </c>
      <c r="Q188" s="27">
        <v>2162179</v>
      </c>
      <c r="R188" s="30">
        <v>2596437</v>
      </c>
      <c r="S188" s="30">
        <v>7194649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2017485</v>
      </c>
      <c r="E189" s="27">
        <v>0</v>
      </c>
      <c r="F189" s="27">
        <v>712387</v>
      </c>
      <c r="G189" s="28">
        <f t="shared" si="38"/>
        <v>0</v>
      </c>
      <c r="H189" s="29">
        <v>61896</v>
      </c>
      <c r="I189" s="27">
        <v>88848</v>
      </c>
      <c r="J189" s="30">
        <v>80083</v>
      </c>
      <c r="K189" s="30">
        <v>230827</v>
      </c>
      <c r="L189" s="29">
        <v>47835</v>
      </c>
      <c r="M189" s="27">
        <v>49132</v>
      </c>
      <c r="N189" s="30">
        <v>42968</v>
      </c>
      <c r="O189" s="30">
        <v>139935</v>
      </c>
      <c r="P189" s="29">
        <v>61698</v>
      </c>
      <c r="Q189" s="27">
        <v>191913</v>
      </c>
      <c r="R189" s="30">
        <v>88014</v>
      </c>
      <c r="S189" s="30">
        <v>341625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112229706</v>
      </c>
      <c r="E190" s="27">
        <v>0</v>
      </c>
      <c r="F190" s="27">
        <v>0</v>
      </c>
      <c r="G190" s="28">
        <f t="shared" si="38"/>
        <v>0</v>
      </c>
      <c r="H190" s="29">
        <v>0</v>
      </c>
      <c r="I190" s="27">
        <v>0</v>
      </c>
      <c r="J190" s="30">
        <v>0</v>
      </c>
      <c r="K190" s="30">
        <v>0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248577850</v>
      </c>
      <c r="E191" s="35">
        <f>SUM(E185:E190)</f>
        <v>0</v>
      </c>
      <c r="F191" s="35">
        <f>SUM(F185:F190)</f>
        <v>90146100</v>
      </c>
      <c r="G191" s="36">
        <f t="shared" si="38"/>
        <v>0</v>
      </c>
      <c r="H191" s="37">
        <f aca="true" t="shared" si="39" ref="H191:W191">SUM(H185:H190)</f>
        <v>5023050</v>
      </c>
      <c r="I191" s="35">
        <f t="shared" si="39"/>
        <v>7108049</v>
      </c>
      <c r="J191" s="38">
        <f t="shared" si="39"/>
        <v>13382598</v>
      </c>
      <c r="K191" s="38">
        <f t="shared" si="39"/>
        <v>25513697</v>
      </c>
      <c r="L191" s="37">
        <f t="shared" si="39"/>
        <v>11462624</v>
      </c>
      <c r="M191" s="35">
        <f t="shared" si="39"/>
        <v>10139238</v>
      </c>
      <c r="N191" s="38">
        <f t="shared" si="39"/>
        <v>9227086</v>
      </c>
      <c r="O191" s="38">
        <f t="shared" si="39"/>
        <v>30828948</v>
      </c>
      <c r="P191" s="37">
        <f t="shared" si="39"/>
        <v>14066536</v>
      </c>
      <c r="Q191" s="35">
        <f t="shared" si="39"/>
        <v>8736044</v>
      </c>
      <c r="R191" s="38">
        <f t="shared" si="39"/>
        <v>11000875</v>
      </c>
      <c r="S191" s="38">
        <f t="shared" si="39"/>
        <v>33803455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16896378</v>
      </c>
      <c r="E192" s="27">
        <v>0</v>
      </c>
      <c r="F192" s="27">
        <v>6995705</v>
      </c>
      <c r="G192" s="28">
        <f t="shared" si="38"/>
        <v>0</v>
      </c>
      <c r="H192" s="29">
        <v>224962</v>
      </c>
      <c r="I192" s="27">
        <v>902538</v>
      </c>
      <c r="J192" s="30">
        <v>374027</v>
      </c>
      <c r="K192" s="30">
        <v>1501527</v>
      </c>
      <c r="L192" s="29">
        <v>920000</v>
      </c>
      <c r="M192" s="27">
        <v>682057</v>
      </c>
      <c r="N192" s="30">
        <v>1142141</v>
      </c>
      <c r="O192" s="30">
        <v>2744198</v>
      </c>
      <c r="P192" s="29">
        <v>1214965</v>
      </c>
      <c r="Q192" s="27">
        <v>646124</v>
      </c>
      <c r="R192" s="30">
        <v>888891</v>
      </c>
      <c r="S192" s="30">
        <v>2749980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6359715</v>
      </c>
      <c r="E193" s="27">
        <v>0</v>
      </c>
      <c r="F193" s="27">
        <v>551111</v>
      </c>
      <c r="G193" s="28">
        <f t="shared" si="38"/>
        <v>0</v>
      </c>
      <c r="H193" s="29">
        <v>102963</v>
      </c>
      <c r="I193" s="27">
        <v>115892</v>
      </c>
      <c r="J193" s="30">
        <v>28645</v>
      </c>
      <c r="K193" s="30">
        <v>247500</v>
      </c>
      <c r="L193" s="29">
        <v>96512</v>
      </c>
      <c r="M193" s="27">
        <v>76828</v>
      </c>
      <c r="N193" s="30">
        <v>2314</v>
      </c>
      <c r="O193" s="30">
        <v>175654</v>
      </c>
      <c r="P193" s="29">
        <v>77658</v>
      </c>
      <c r="Q193" s="27">
        <v>2105</v>
      </c>
      <c r="R193" s="30">
        <v>48194</v>
      </c>
      <c r="S193" s="30">
        <v>127957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29483000</v>
      </c>
      <c r="E194" s="27">
        <v>0</v>
      </c>
      <c r="F194" s="27">
        <v>13964326</v>
      </c>
      <c r="G194" s="28">
        <f t="shared" si="38"/>
        <v>0</v>
      </c>
      <c r="H194" s="29">
        <v>1129554</v>
      </c>
      <c r="I194" s="27">
        <v>1630381</v>
      </c>
      <c r="J194" s="30">
        <v>1058512</v>
      </c>
      <c r="K194" s="30">
        <v>3818447</v>
      </c>
      <c r="L194" s="29">
        <v>1375140</v>
      </c>
      <c r="M194" s="27">
        <v>2766551</v>
      </c>
      <c r="N194" s="30">
        <v>403336</v>
      </c>
      <c r="O194" s="30">
        <v>4545027</v>
      </c>
      <c r="P194" s="29">
        <v>2692636</v>
      </c>
      <c r="Q194" s="27">
        <v>2000679</v>
      </c>
      <c r="R194" s="30">
        <v>907537</v>
      </c>
      <c r="S194" s="30">
        <v>5600852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19262000</v>
      </c>
      <c r="E195" s="27">
        <v>0</v>
      </c>
      <c r="F195" s="27">
        <v>37737579</v>
      </c>
      <c r="G195" s="28">
        <f t="shared" si="38"/>
        <v>0</v>
      </c>
      <c r="H195" s="29">
        <v>2717944</v>
      </c>
      <c r="I195" s="27">
        <v>3112713</v>
      </c>
      <c r="J195" s="30">
        <v>3328991</v>
      </c>
      <c r="K195" s="30">
        <v>9159648</v>
      </c>
      <c r="L195" s="29">
        <v>3426388</v>
      </c>
      <c r="M195" s="27">
        <v>3263650</v>
      </c>
      <c r="N195" s="30">
        <v>7795462</v>
      </c>
      <c r="O195" s="30">
        <v>14485500</v>
      </c>
      <c r="P195" s="29">
        <v>5285843</v>
      </c>
      <c r="Q195" s="27">
        <v>4727171</v>
      </c>
      <c r="R195" s="30">
        <v>4079417</v>
      </c>
      <c r="S195" s="30">
        <v>14092431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63159000</v>
      </c>
      <c r="E196" s="27">
        <v>0</v>
      </c>
      <c r="F196" s="27">
        <v>205868633</v>
      </c>
      <c r="G196" s="28">
        <f t="shared" si="38"/>
        <v>0</v>
      </c>
      <c r="H196" s="29">
        <v>0</v>
      </c>
      <c r="I196" s="27">
        <v>0</v>
      </c>
      <c r="J196" s="30">
        <v>22158805</v>
      </c>
      <c r="K196" s="30">
        <v>22158805</v>
      </c>
      <c r="L196" s="29">
        <v>29162921</v>
      </c>
      <c r="M196" s="27">
        <v>33652982</v>
      </c>
      <c r="N196" s="30">
        <v>30718779</v>
      </c>
      <c r="O196" s="30">
        <v>93534682</v>
      </c>
      <c r="P196" s="29">
        <v>30473712</v>
      </c>
      <c r="Q196" s="27">
        <v>29265535</v>
      </c>
      <c r="R196" s="30">
        <v>30435899</v>
      </c>
      <c r="S196" s="30">
        <v>90175146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135160093</v>
      </c>
      <c r="E197" s="35">
        <f>SUM(E192:E196)</f>
        <v>0</v>
      </c>
      <c r="F197" s="35">
        <f>SUM(F192:F196)</f>
        <v>265117354</v>
      </c>
      <c r="G197" s="36">
        <f t="shared" si="38"/>
        <v>0</v>
      </c>
      <c r="H197" s="37">
        <f aca="true" t="shared" si="40" ref="H197:W197">SUM(H192:H196)</f>
        <v>4175423</v>
      </c>
      <c r="I197" s="35">
        <f t="shared" si="40"/>
        <v>5761524</v>
      </c>
      <c r="J197" s="38">
        <f t="shared" si="40"/>
        <v>26948980</v>
      </c>
      <c r="K197" s="38">
        <f t="shared" si="40"/>
        <v>36885927</v>
      </c>
      <c r="L197" s="37">
        <f t="shared" si="40"/>
        <v>34980961</v>
      </c>
      <c r="M197" s="35">
        <f t="shared" si="40"/>
        <v>40442068</v>
      </c>
      <c r="N197" s="38">
        <f t="shared" si="40"/>
        <v>40062032</v>
      </c>
      <c r="O197" s="38">
        <f t="shared" si="40"/>
        <v>115485061</v>
      </c>
      <c r="P197" s="37">
        <f t="shared" si="40"/>
        <v>39744814</v>
      </c>
      <c r="Q197" s="35">
        <f t="shared" si="40"/>
        <v>36641614</v>
      </c>
      <c r="R197" s="38">
        <f t="shared" si="40"/>
        <v>36359938</v>
      </c>
      <c r="S197" s="38">
        <f t="shared" si="40"/>
        <v>112746366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2016354</v>
      </c>
      <c r="E198" s="27">
        <v>0</v>
      </c>
      <c r="F198" s="27">
        <v>1123168</v>
      </c>
      <c r="G198" s="28">
        <f t="shared" si="38"/>
        <v>0</v>
      </c>
      <c r="H198" s="29">
        <v>0</v>
      </c>
      <c r="I198" s="27">
        <v>29860</v>
      </c>
      <c r="J198" s="30">
        <v>58950</v>
      </c>
      <c r="K198" s="30">
        <v>88810</v>
      </c>
      <c r="L198" s="29">
        <v>413933</v>
      </c>
      <c r="M198" s="27">
        <v>77923</v>
      </c>
      <c r="N198" s="30">
        <v>0</v>
      </c>
      <c r="O198" s="30">
        <v>491856</v>
      </c>
      <c r="P198" s="29">
        <v>86283</v>
      </c>
      <c r="Q198" s="27">
        <v>206052</v>
      </c>
      <c r="R198" s="30">
        <v>250167</v>
      </c>
      <c r="S198" s="30">
        <v>542502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3858450</v>
      </c>
      <c r="E199" s="27">
        <v>0</v>
      </c>
      <c r="F199" s="27">
        <v>1560995</v>
      </c>
      <c r="G199" s="28">
        <f t="shared" si="38"/>
        <v>0</v>
      </c>
      <c r="H199" s="29">
        <v>134080</v>
      </c>
      <c r="I199" s="27">
        <v>20150</v>
      </c>
      <c r="J199" s="30">
        <v>53780</v>
      </c>
      <c r="K199" s="30">
        <v>208010</v>
      </c>
      <c r="L199" s="29">
        <v>152933</v>
      </c>
      <c r="M199" s="27">
        <v>959995</v>
      </c>
      <c r="N199" s="30">
        <v>58677</v>
      </c>
      <c r="O199" s="30">
        <v>1171605</v>
      </c>
      <c r="P199" s="29">
        <v>4048</v>
      </c>
      <c r="Q199" s="27">
        <v>146092</v>
      </c>
      <c r="R199" s="30">
        <v>31240</v>
      </c>
      <c r="S199" s="30">
        <v>181380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6138135</v>
      </c>
      <c r="E200" s="27">
        <v>0</v>
      </c>
      <c r="F200" s="27">
        <v>1341086</v>
      </c>
      <c r="G200" s="28">
        <f t="shared" si="38"/>
        <v>0</v>
      </c>
      <c r="H200" s="29">
        <v>117249</v>
      </c>
      <c r="I200" s="27">
        <v>235354</v>
      </c>
      <c r="J200" s="30">
        <v>13566</v>
      </c>
      <c r="K200" s="30">
        <v>366169</v>
      </c>
      <c r="L200" s="29">
        <v>245615</v>
      </c>
      <c r="M200" s="27">
        <v>194174</v>
      </c>
      <c r="N200" s="30">
        <v>314060</v>
      </c>
      <c r="O200" s="30">
        <v>753849</v>
      </c>
      <c r="P200" s="29">
        <v>30566</v>
      </c>
      <c r="Q200" s="27">
        <v>61466</v>
      </c>
      <c r="R200" s="30">
        <v>129036</v>
      </c>
      <c r="S200" s="30">
        <v>221068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124975000</v>
      </c>
      <c r="E201" s="27">
        <v>0</v>
      </c>
      <c r="F201" s="27">
        <v>76983602</v>
      </c>
      <c r="G201" s="28">
        <f t="shared" si="38"/>
        <v>0</v>
      </c>
      <c r="H201" s="29">
        <v>5223250</v>
      </c>
      <c r="I201" s="27">
        <v>7618067</v>
      </c>
      <c r="J201" s="30">
        <v>11443774</v>
      </c>
      <c r="K201" s="30">
        <v>24285091</v>
      </c>
      <c r="L201" s="29">
        <v>12672948</v>
      </c>
      <c r="M201" s="27">
        <v>9610672</v>
      </c>
      <c r="N201" s="30">
        <v>11064412</v>
      </c>
      <c r="O201" s="30">
        <v>33348032</v>
      </c>
      <c r="P201" s="29">
        <v>6501494</v>
      </c>
      <c r="Q201" s="27">
        <v>12848985</v>
      </c>
      <c r="R201" s="30">
        <v>0</v>
      </c>
      <c r="S201" s="30">
        <v>19350479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13537889</v>
      </c>
      <c r="E202" s="27">
        <v>0</v>
      </c>
      <c r="F202" s="27">
        <v>413543</v>
      </c>
      <c r="G202" s="28">
        <f t="shared" si="38"/>
        <v>0</v>
      </c>
      <c r="H202" s="29">
        <v>8297</v>
      </c>
      <c r="I202" s="27">
        <v>11301</v>
      </c>
      <c r="J202" s="30">
        <v>58917</v>
      </c>
      <c r="K202" s="30">
        <v>78515</v>
      </c>
      <c r="L202" s="29">
        <v>0</v>
      </c>
      <c r="M202" s="27">
        <v>0</v>
      </c>
      <c r="N202" s="30">
        <v>85271</v>
      </c>
      <c r="O202" s="30">
        <v>85271</v>
      </c>
      <c r="P202" s="29">
        <v>34999</v>
      </c>
      <c r="Q202" s="27">
        <v>214758</v>
      </c>
      <c r="R202" s="30">
        <v>0</v>
      </c>
      <c r="S202" s="30">
        <v>249757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25794400</v>
      </c>
      <c r="E203" s="27">
        <v>0</v>
      </c>
      <c r="F203" s="27">
        <v>30475812</v>
      </c>
      <c r="G203" s="28">
        <f t="shared" si="38"/>
        <v>0</v>
      </c>
      <c r="H203" s="29">
        <v>89224</v>
      </c>
      <c r="I203" s="27">
        <v>89224</v>
      </c>
      <c r="J203" s="30">
        <v>626360</v>
      </c>
      <c r="K203" s="30">
        <v>804808</v>
      </c>
      <c r="L203" s="29">
        <v>371434</v>
      </c>
      <c r="M203" s="27">
        <v>3848966</v>
      </c>
      <c r="N203" s="30">
        <v>272457</v>
      </c>
      <c r="O203" s="30">
        <v>4492857</v>
      </c>
      <c r="P203" s="29">
        <v>5608753</v>
      </c>
      <c r="Q203" s="27">
        <v>15377564</v>
      </c>
      <c r="R203" s="30">
        <v>4191830</v>
      </c>
      <c r="S203" s="30">
        <v>25178147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176320228</v>
      </c>
      <c r="E204" s="35">
        <f>SUM(E198:E203)</f>
        <v>0</v>
      </c>
      <c r="F204" s="35">
        <f>SUM(F198:F203)</f>
        <v>111898206</v>
      </c>
      <c r="G204" s="36">
        <f t="shared" si="38"/>
        <v>0</v>
      </c>
      <c r="H204" s="37">
        <f aca="true" t="shared" si="41" ref="H204:W204">SUM(H198:H203)</f>
        <v>5572100</v>
      </c>
      <c r="I204" s="35">
        <f t="shared" si="41"/>
        <v>8003956</v>
      </c>
      <c r="J204" s="38">
        <f t="shared" si="41"/>
        <v>12255347</v>
      </c>
      <c r="K204" s="38">
        <f t="shared" si="41"/>
        <v>25831403</v>
      </c>
      <c r="L204" s="37">
        <f t="shared" si="41"/>
        <v>13856863</v>
      </c>
      <c r="M204" s="35">
        <f t="shared" si="41"/>
        <v>14691730</v>
      </c>
      <c r="N204" s="38">
        <f t="shared" si="41"/>
        <v>11794877</v>
      </c>
      <c r="O204" s="38">
        <f t="shared" si="41"/>
        <v>40343470</v>
      </c>
      <c r="P204" s="37">
        <f t="shared" si="41"/>
        <v>12266143</v>
      </c>
      <c r="Q204" s="35">
        <f t="shared" si="41"/>
        <v>28854917</v>
      </c>
      <c r="R204" s="38">
        <f t="shared" si="41"/>
        <v>4602273</v>
      </c>
      <c r="S204" s="38">
        <f t="shared" si="41"/>
        <v>45723333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22300000</v>
      </c>
      <c r="E205" s="27">
        <v>0</v>
      </c>
      <c r="F205" s="27">
        <v>9210734</v>
      </c>
      <c r="G205" s="28">
        <f t="shared" si="38"/>
        <v>0</v>
      </c>
      <c r="H205" s="29">
        <v>280854</v>
      </c>
      <c r="I205" s="27">
        <v>298746</v>
      </c>
      <c r="J205" s="30">
        <v>1915767</v>
      </c>
      <c r="K205" s="30">
        <v>2495367</v>
      </c>
      <c r="L205" s="29">
        <v>901657</v>
      </c>
      <c r="M205" s="27">
        <v>502937</v>
      </c>
      <c r="N205" s="30">
        <v>2685624</v>
      </c>
      <c r="O205" s="30">
        <v>4090218</v>
      </c>
      <c r="P205" s="29">
        <v>109328</v>
      </c>
      <c r="Q205" s="27">
        <v>1299546</v>
      </c>
      <c r="R205" s="30">
        <v>1216275</v>
      </c>
      <c r="S205" s="30">
        <v>2625149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15536000</v>
      </c>
      <c r="E206" s="27">
        <v>0</v>
      </c>
      <c r="F206" s="27">
        <v>5565456</v>
      </c>
      <c r="G206" s="28">
        <f t="shared" si="38"/>
        <v>0</v>
      </c>
      <c r="H206" s="29">
        <v>187665</v>
      </c>
      <c r="I206" s="27">
        <v>480937</v>
      </c>
      <c r="J206" s="30">
        <v>201377</v>
      </c>
      <c r="K206" s="30">
        <v>869979</v>
      </c>
      <c r="L206" s="29">
        <v>1461509</v>
      </c>
      <c r="M206" s="27">
        <v>2129222</v>
      </c>
      <c r="N206" s="30">
        <v>1104746</v>
      </c>
      <c r="O206" s="30">
        <v>4695477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8885000</v>
      </c>
      <c r="E207" s="27">
        <v>0</v>
      </c>
      <c r="F207" s="27">
        <v>7984846</v>
      </c>
      <c r="G207" s="28">
        <f t="shared" si="38"/>
        <v>0</v>
      </c>
      <c r="H207" s="29">
        <v>17689</v>
      </c>
      <c r="I207" s="27">
        <v>185856</v>
      </c>
      <c r="J207" s="30">
        <v>569324</v>
      </c>
      <c r="K207" s="30">
        <v>772869</v>
      </c>
      <c r="L207" s="29">
        <v>408761</v>
      </c>
      <c r="M207" s="27">
        <v>0</v>
      </c>
      <c r="N207" s="30">
        <v>274608</v>
      </c>
      <c r="O207" s="30">
        <v>683369</v>
      </c>
      <c r="P207" s="29">
        <v>274608</v>
      </c>
      <c r="Q207" s="27">
        <v>3127000</v>
      </c>
      <c r="R207" s="30">
        <v>3127000</v>
      </c>
      <c r="S207" s="30">
        <v>6528608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25479162</v>
      </c>
      <c r="E208" s="27">
        <v>0</v>
      </c>
      <c r="F208" s="27">
        <v>23816173</v>
      </c>
      <c r="G208" s="28">
        <f t="shared" si="38"/>
        <v>0</v>
      </c>
      <c r="H208" s="29">
        <v>1612287</v>
      </c>
      <c r="I208" s="27">
        <v>2194581</v>
      </c>
      <c r="J208" s="30">
        <v>2278973</v>
      </c>
      <c r="K208" s="30">
        <v>6085841</v>
      </c>
      <c r="L208" s="29">
        <v>3943084</v>
      </c>
      <c r="M208" s="27">
        <v>2527351</v>
      </c>
      <c r="N208" s="30">
        <v>3272935</v>
      </c>
      <c r="O208" s="30">
        <v>9743370</v>
      </c>
      <c r="P208" s="29">
        <v>3055920</v>
      </c>
      <c r="Q208" s="27">
        <v>2389864</v>
      </c>
      <c r="R208" s="30">
        <v>2541178</v>
      </c>
      <c r="S208" s="30">
        <v>7986962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7983700</v>
      </c>
      <c r="E209" s="27">
        <v>0</v>
      </c>
      <c r="F209" s="27">
        <v>96885274</v>
      </c>
      <c r="G209" s="28">
        <f t="shared" si="38"/>
        <v>0</v>
      </c>
      <c r="H209" s="29">
        <v>12255245</v>
      </c>
      <c r="I209" s="27">
        <v>22855342</v>
      </c>
      <c r="J209" s="30">
        <v>23604191</v>
      </c>
      <c r="K209" s="30">
        <v>58714778</v>
      </c>
      <c r="L209" s="29">
        <v>19962933</v>
      </c>
      <c r="M209" s="27">
        <v>0</v>
      </c>
      <c r="N209" s="30">
        <v>0</v>
      </c>
      <c r="O209" s="30">
        <v>19962933</v>
      </c>
      <c r="P209" s="29">
        <v>18207563</v>
      </c>
      <c r="Q209" s="27">
        <v>0</v>
      </c>
      <c r="R209" s="30">
        <v>0</v>
      </c>
      <c r="S209" s="30">
        <v>18207563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18653606</v>
      </c>
      <c r="E210" s="27">
        <v>0</v>
      </c>
      <c r="F210" s="27">
        <v>49490809</v>
      </c>
      <c r="G210" s="28">
        <f t="shared" si="38"/>
        <v>0</v>
      </c>
      <c r="H210" s="29">
        <v>1065122</v>
      </c>
      <c r="I210" s="27">
        <v>7794339</v>
      </c>
      <c r="J210" s="30">
        <v>7248862</v>
      </c>
      <c r="K210" s="30">
        <v>16108323</v>
      </c>
      <c r="L210" s="29">
        <v>8357832</v>
      </c>
      <c r="M210" s="27">
        <v>6149992</v>
      </c>
      <c r="N210" s="30">
        <v>6495050</v>
      </c>
      <c r="O210" s="30">
        <v>21002874</v>
      </c>
      <c r="P210" s="29">
        <v>3056607</v>
      </c>
      <c r="Q210" s="27">
        <v>4722133</v>
      </c>
      <c r="R210" s="30">
        <v>4600872</v>
      </c>
      <c r="S210" s="30">
        <v>12379612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1162766</v>
      </c>
      <c r="E211" s="27">
        <v>0</v>
      </c>
      <c r="F211" s="27">
        <v>654178</v>
      </c>
      <c r="G211" s="28">
        <f t="shared" si="38"/>
        <v>0</v>
      </c>
      <c r="H211" s="29">
        <v>24320</v>
      </c>
      <c r="I211" s="27">
        <v>60013</v>
      </c>
      <c r="J211" s="30">
        <v>122186</v>
      </c>
      <c r="K211" s="30">
        <v>206519</v>
      </c>
      <c r="L211" s="29">
        <v>45191</v>
      </c>
      <c r="M211" s="27">
        <v>48301</v>
      </c>
      <c r="N211" s="30">
        <v>63300</v>
      </c>
      <c r="O211" s="30">
        <v>156792</v>
      </c>
      <c r="P211" s="29">
        <v>121536</v>
      </c>
      <c r="Q211" s="27">
        <v>110661</v>
      </c>
      <c r="R211" s="30">
        <v>58670</v>
      </c>
      <c r="S211" s="30">
        <v>290867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100000234</v>
      </c>
      <c r="E212" s="35">
        <f>SUM(E205:E211)</f>
        <v>0</v>
      </c>
      <c r="F212" s="35">
        <f>SUM(F205:F211)</f>
        <v>193607470</v>
      </c>
      <c r="G212" s="36">
        <f t="shared" si="38"/>
        <v>0</v>
      </c>
      <c r="H212" s="37">
        <f aca="true" t="shared" si="42" ref="H212:W212">SUM(H205:H211)</f>
        <v>15443182</v>
      </c>
      <c r="I212" s="35">
        <f t="shared" si="42"/>
        <v>33869814</v>
      </c>
      <c r="J212" s="38">
        <f t="shared" si="42"/>
        <v>35940680</v>
      </c>
      <c r="K212" s="38">
        <f t="shared" si="42"/>
        <v>85253676</v>
      </c>
      <c r="L212" s="37">
        <f t="shared" si="42"/>
        <v>35080967</v>
      </c>
      <c r="M212" s="35">
        <f t="shared" si="42"/>
        <v>11357803</v>
      </c>
      <c r="N212" s="38">
        <f t="shared" si="42"/>
        <v>13896263</v>
      </c>
      <c r="O212" s="38">
        <f t="shared" si="42"/>
        <v>60335033</v>
      </c>
      <c r="P212" s="37">
        <f t="shared" si="42"/>
        <v>24825562</v>
      </c>
      <c r="Q212" s="35">
        <f t="shared" si="42"/>
        <v>11649204</v>
      </c>
      <c r="R212" s="38">
        <f t="shared" si="42"/>
        <v>11543995</v>
      </c>
      <c r="S212" s="38">
        <f t="shared" si="42"/>
        <v>48018761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0</v>
      </c>
      <c r="E213" s="27">
        <v>0</v>
      </c>
      <c r="F213" s="27">
        <v>2219252</v>
      </c>
      <c r="G213" s="28">
        <f t="shared" si="38"/>
        <v>0</v>
      </c>
      <c r="H213" s="29">
        <v>8913</v>
      </c>
      <c r="I213" s="27">
        <v>16064</v>
      </c>
      <c r="J213" s="30">
        <v>234225</v>
      </c>
      <c r="K213" s="30">
        <v>259202</v>
      </c>
      <c r="L213" s="29">
        <v>234385</v>
      </c>
      <c r="M213" s="27">
        <v>118724</v>
      </c>
      <c r="N213" s="30">
        <v>147022</v>
      </c>
      <c r="O213" s="30">
        <v>500131</v>
      </c>
      <c r="P213" s="29">
        <v>83033</v>
      </c>
      <c r="Q213" s="27">
        <v>916124</v>
      </c>
      <c r="R213" s="30">
        <v>460762</v>
      </c>
      <c r="S213" s="30">
        <v>1459919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0</v>
      </c>
      <c r="E214" s="27">
        <v>0</v>
      </c>
      <c r="F214" s="27">
        <v>146069310</v>
      </c>
      <c r="G214" s="28">
        <f t="shared" si="38"/>
        <v>0</v>
      </c>
      <c r="H214" s="29">
        <v>11207020</v>
      </c>
      <c r="I214" s="27">
        <v>19453165</v>
      </c>
      <c r="J214" s="30">
        <v>18443149</v>
      </c>
      <c r="K214" s="30">
        <v>49103334</v>
      </c>
      <c r="L214" s="29">
        <v>18978972</v>
      </c>
      <c r="M214" s="27">
        <v>18518216</v>
      </c>
      <c r="N214" s="30">
        <v>20561950</v>
      </c>
      <c r="O214" s="30">
        <v>58059138</v>
      </c>
      <c r="P214" s="29">
        <v>0</v>
      </c>
      <c r="Q214" s="27">
        <v>15936064</v>
      </c>
      <c r="R214" s="30">
        <v>22970774</v>
      </c>
      <c r="S214" s="30">
        <v>38906838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19805600</v>
      </c>
      <c r="E215" s="27">
        <v>0</v>
      </c>
      <c r="F215" s="27">
        <v>2778211</v>
      </c>
      <c r="G215" s="28">
        <f t="shared" si="38"/>
        <v>0</v>
      </c>
      <c r="H215" s="29">
        <v>0</v>
      </c>
      <c r="I215" s="27">
        <v>89776</v>
      </c>
      <c r="J215" s="30">
        <v>141900</v>
      </c>
      <c r="K215" s="30">
        <v>231676</v>
      </c>
      <c r="L215" s="29">
        <v>57573</v>
      </c>
      <c r="M215" s="27">
        <v>24000</v>
      </c>
      <c r="N215" s="30">
        <v>0</v>
      </c>
      <c r="O215" s="30">
        <v>81573</v>
      </c>
      <c r="P215" s="29">
        <v>0</v>
      </c>
      <c r="Q215" s="27">
        <v>0</v>
      </c>
      <c r="R215" s="30">
        <v>2464962</v>
      </c>
      <c r="S215" s="30">
        <v>2464962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1316850</v>
      </c>
      <c r="E216" s="27">
        <v>0</v>
      </c>
      <c r="F216" s="27">
        <v>395095</v>
      </c>
      <c r="G216" s="28">
        <f t="shared" si="38"/>
        <v>0</v>
      </c>
      <c r="H216" s="29">
        <v>38200</v>
      </c>
      <c r="I216" s="27">
        <v>15155</v>
      </c>
      <c r="J216" s="30">
        <v>58963</v>
      </c>
      <c r="K216" s="30">
        <v>112318</v>
      </c>
      <c r="L216" s="29">
        <v>76810</v>
      </c>
      <c r="M216" s="27">
        <v>27501</v>
      </c>
      <c r="N216" s="30">
        <v>79585</v>
      </c>
      <c r="O216" s="30">
        <v>183896</v>
      </c>
      <c r="P216" s="29">
        <v>66397</v>
      </c>
      <c r="Q216" s="27">
        <v>0</v>
      </c>
      <c r="R216" s="30">
        <v>32484</v>
      </c>
      <c r="S216" s="30">
        <v>98881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4276204</v>
      </c>
      <c r="G217" s="28">
        <f t="shared" si="38"/>
        <v>0</v>
      </c>
      <c r="H217" s="29">
        <v>9504</v>
      </c>
      <c r="I217" s="27">
        <v>631834</v>
      </c>
      <c r="J217" s="30">
        <v>402918</v>
      </c>
      <c r="K217" s="30">
        <v>1044256</v>
      </c>
      <c r="L217" s="29">
        <v>644572</v>
      </c>
      <c r="M217" s="27">
        <v>78812</v>
      </c>
      <c r="N217" s="30">
        <v>299842</v>
      </c>
      <c r="O217" s="30">
        <v>1023226</v>
      </c>
      <c r="P217" s="29">
        <v>685336</v>
      </c>
      <c r="Q217" s="27">
        <v>564158</v>
      </c>
      <c r="R217" s="30">
        <v>959228</v>
      </c>
      <c r="S217" s="30">
        <v>2208722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49904000</v>
      </c>
      <c r="E218" s="27">
        <v>0</v>
      </c>
      <c r="F218" s="27">
        <v>74276784</v>
      </c>
      <c r="G218" s="28">
        <f t="shared" si="38"/>
        <v>0</v>
      </c>
      <c r="H218" s="29">
        <v>6729684</v>
      </c>
      <c r="I218" s="27">
        <v>6808210</v>
      </c>
      <c r="J218" s="30">
        <v>6104601</v>
      </c>
      <c r="K218" s="30">
        <v>19642495</v>
      </c>
      <c r="L218" s="29">
        <v>9340283</v>
      </c>
      <c r="M218" s="27">
        <v>8199462</v>
      </c>
      <c r="N218" s="30">
        <v>7090398</v>
      </c>
      <c r="O218" s="30">
        <v>24630143</v>
      </c>
      <c r="P218" s="29">
        <v>11357158</v>
      </c>
      <c r="Q218" s="27">
        <v>10826291</v>
      </c>
      <c r="R218" s="30">
        <v>7820697</v>
      </c>
      <c r="S218" s="30">
        <v>30004146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71026450</v>
      </c>
      <c r="E219" s="57">
        <f>SUM(E213:E218)</f>
        <v>0</v>
      </c>
      <c r="F219" s="57">
        <f>SUM(F213:F218)</f>
        <v>230014856</v>
      </c>
      <c r="G219" s="58">
        <f t="shared" si="38"/>
        <v>0</v>
      </c>
      <c r="H219" s="59">
        <f aca="true" t="shared" si="43" ref="H219:W219">SUM(H213:H218)</f>
        <v>17993321</v>
      </c>
      <c r="I219" s="57">
        <f t="shared" si="43"/>
        <v>27014204</v>
      </c>
      <c r="J219" s="60">
        <f t="shared" si="43"/>
        <v>25385756</v>
      </c>
      <c r="K219" s="60">
        <f t="shared" si="43"/>
        <v>70393281</v>
      </c>
      <c r="L219" s="59">
        <f t="shared" si="43"/>
        <v>29332595</v>
      </c>
      <c r="M219" s="57">
        <f t="shared" si="43"/>
        <v>26966715</v>
      </c>
      <c r="N219" s="60">
        <f t="shared" si="43"/>
        <v>28178797</v>
      </c>
      <c r="O219" s="60">
        <f t="shared" si="43"/>
        <v>84478107</v>
      </c>
      <c r="P219" s="59">
        <f t="shared" si="43"/>
        <v>12191924</v>
      </c>
      <c r="Q219" s="57">
        <f t="shared" si="43"/>
        <v>28242637</v>
      </c>
      <c r="R219" s="60">
        <f t="shared" si="43"/>
        <v>34708907</v>
      </c>
      <c r="S219" s="60">
        <f t="shared" si="43"/>
        <v>75143468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731084855</v>
      </c>
      <c r="E220" s="43">
        <f>SUM(E185:E190,E192:E196,E198:E203,E205:E211,E213:E218)</f>
        <v>0</v>
      </c>
      <c r="F220" s="43">
        <f>SUM(F185:F190,F192:F196,F198:F203,F205:F211,F213:F218)</f>
        <v>890783986</v>
      </c>
      <c r="G220" s="44">
        <f t="shared" si="38"/>
        <v>0</v>
      </c>
      <c r="H220" s="45">
        <f aca="true" t="shared" si="44" ref="H220:W220">SUM(H185:H190,H192:H196,H198:H203,H205:H211,H213:H218)</f>
        <v>48207076</v>
      </c>
      <c r="I220" s="43">
        <f t="shared" si="44"/>
        <v>81757547</v>
      </c>
      <c r="J220" s="46">
        <f t="shared" si="44"/>
        <v>113913361</v>
      </c>
      <c r="K220" s="46">
        <f t="shared" si="44"/>
        <v>243877984</v>
      </c>
      <c r="L220" s="45">
        <f t="shared" si="44"/>
        <v>124714010</v>
      </c>
      <c r="M220" s="43">
        <f t="shared" si="44"/>
        <v>103597554</v>
      </c>
      <c r="N220" s="46">
        <f t="shared" si="44"/>
        <v>103159055</v>
      </c>
      <c r="O220" s="46">
        <f t="shared" si="44"/>
        <v>331470619</v>
      </c>
      <c r="P220" s="45">
        <f t="shared" si="44"/>
        <v>103094979</v>
      </c>
      <c r="Q220" s="43">
        <f t="shared" si="44"/>
        <v>114124416</v>
      </c>
      <c r="R220" s="46">
        <f t="shared" si="44"/>
        <v>98215988</v>
      </c>
      <c r="S220" s="46">
        <f t="shared" si="44"/>
        <v>315435383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17087000</v>
      </c>
      <c r="E223" s="27">
        <v>0</v>
      </c>
      <c r="F223" s="27">
        <v>45823778</v>
      </c>
      <c r="G223" s="28">
        <f aca="true" t="shared" si="45" ref="G223:G247">IF($E223=0,0,$F223/$E223)</f>
        <v>0</v>
      </c>
      <c r="H223" s="29">
        <v>13968181</v>
      </c>
      <c r="I223" s="27">
        <v>20064375</v>
      </c>
      <c r="J223" s="30">
        <v>11791222</v>
      </c>
      <c r="K223" s="30">
        <v>45823778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0</v>
      </c>
      <c r="E224" s="27">
        <v>0</v>
      </c>
      <c r="F224" s="27">
        <v>12721298</v>
      </c>
      <c r="G224" s="28">
        <f t="shared" si="45"/>
        <v>0</v>
      </c>
      <c r="H224" s="29">
        <v>443593</v>
      </c>
      <c r="I224" s="27">
        <v>2026212</v>
      </c>
      <c r="J224" s="30">
        <v>994102</v>
      </c>
      <c r="K224" s="30">
        <v>3463907</v>
      </c>
      <c r="L224" s="29">
        <v>1652857</v>
      </c>
      <c r="M224" s="27">
        <v>1731907</v>
      </c>
      <c r="N224" s="30">
        <v>960791</v>
      </c>
      <c r="O224" s="30">
        <v>4345555</v>
      </c>
      <c r="P224" s="29">
        <v>3126137</v>
      </c>
      <c r="Q224" s="27">
        <v>750894</v>
      </c>
      <c r="R224" s="30">
        <v>1034805</v>
      </c>
      <c r="S224" s="30">
        <v>4911836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24092854</v>
      </c>
      <c r="E225" s="27">
        <v>0</v>
      </c>
      <c r="F225" s="27">
        <v>8377945</v>
      </c>
      <c r="G225" s="28">
        <f t="shared" si="45"/>
        <v>0</v>
      </c>
      <c r="H225" s="29">
        <v>570110</v>
      </c>
      <c r="I225" s="27">
        <v>1019486</v>
      </c>
      <c r="J225" s="30">
        <v>521012</v>
      </c>
      <c r="K225" s="30">
        <v>2110608</v>
      </c>
      <c r="L225" s="29">
        <v>899399</v>
      </c>
      <c r="M225" s="27">
        <v>1410074</v>
      </c>
      <c r="N225" s="30">
        <v>1425388</v>
      </c>
      <c r="O225" s="30">
        <v>3734861</v>
      </c>
      <c r="P225" s="29">
        <v>1032275</v>
      </c>
      <c r="Q225" s="27">
        <v>1109541</v>
      </c>
      <c r="R225" s="30">
        <v>390660</v>
      </c>
      <c r="S225" s="30">
        <v>2532476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0</v>
      </c>
      <c r="E226" s="27">
        <v>0</v>
      </c>
      <c r="F226" s="27">
        <v>35216179</v>
      </c>
      <c r="G226" s="28">
        <f t="shared" si="45"/>
        <v>0</v>
      </c>
      <c r="H226" s="29">
        <v>2515975</v>
      </c>
      <c r="I226" s="27">
        <v>2326510</v>
      </c>
      <c r="J226" s="30">
        <v>4111519</v>
      </c>
      <c r="K226" s="30">
        <v>8954004</v>
      </c>
      <c r="L226" s="29">
        <v>3368398</v>
      </c>
      <c r="M226" s="27">
        <v>7701436</v>
      </c>
      <c r="N226" s="30">
        <v>2964671</v>
      </c>
      <c r="O226" s="30">
        <v>14034505</v>
      </c>
      <c r="P226" s="29">
        <v>6279196</v>
      </c>
      <c r="Q226" s="27">
        <v>5948474</v>
      </c>
      <c r="R226" s="30">
        <v>0</v>
      </c>
      <c r="S226" s="30">
        <v>12227670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13164000</v>
      </c>
      <c r="E227" s="27">
        <v>0</v>
      </c>
      <c r="F227" s="27">
        <v>8892497</v>
      </c>
      <c r="G227" s="28">
        <f t="shared" si="45"/>
        <v>0</v>
      </c>
      <c r="H227" s="29">
        <v>504256</v>
      </c>
      <c r="I227" s="27">
        <v>989060</v>
      </c>
      <c r="J227" s="30">
        <v>664184</v>
      </c>
      <c r="K227" s="30">
        <v>2157500</v>
      </c>
      <c r="L227" s="29">
        <v>1534684</v>
      </c>
      <c r="M227" s="27">
        <v>1311526</v>
      </c>
      <c r="N227" s="30">
        <v>663290</v>
      </c>
      <c r="O227" s="30">
        <v>3509500</v>
      </c>
      <c r="P227" s="29">
        <v>1637351</v>
      </c>
      <c r="Q227" s="27">
        <v>1588146</v>
      </c>
      <c r="R227" s="30">
        <v>0</v>
      </c>
      <c r="S227" s="30">
        <v>3225497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0</v>
      </c>
      <c r="E228" s="27">
        <v>0</v>
      </c>
      <c r="F228" s="27">
        <v>2999000</v>
      </c>
      <c r="G228" s="28">
        <f t="shared" si="45"/>
        <v>0</v>
      </c>
      <c r="H228" s="29">
        <v>267756</v>
      </c>
      <c r="I228" s="27">
        <v>587322</v>
      </c>
      <c r="J228" s="30">
        <v>149050</v>
      </c>
      <c r="K228" s="30">
        <v>1004128</v>
      </c>
      <c r="L228" s="29">
        <v>226595</v>
      </c>
      <c r="M228" s="27">
        <v>275187</v>
      </c>
      <c r="N228" s="30">
        <v>638310</v>
      </c>
      <c r="O228" s="30">
        <v>1140092</v>
      </c>
      <c r="P228" s="29">
        <v>285207</v>
      </c>
      <c r="Q228" s="27">
        <v>61930</v>
      </c>
      <c r="R228" s="30">
        <v>507643</v>
      </c>
      <c r="S228" s="30">
        <v>854780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102788950</v>
      </c>
      <c r="E229" s="27">
        <v>0</v>
      </c>
      <c r="F229" s="27">
        <v>38973374</v>
      </c>
      <c r="G229" s="28">
        <f t="shared" si="45"/>
        <v>0</v>
      </c>
      <c r="H229" s="29">
        <v>1442790</v>
      </c>
      <c r="I229" s="27">
        <v>5416190</v>
      </c>
      <c r="J229" s="30">
        <v>8223915</v>
      </c>
      <c r="K229" s="30">
        <v>15082895</v>
      </c>
      <c r="L229" s="29">
        <v>4740371</v>
      </c>
      <c r="M229" s="27">
        <v>5748317</v>
      </c>
      <c r="N229" s="30">
        <v>4566205</v>
      </c>
      <c r="O229" s="30">
        <v>15054893</v>
      </c>
      <c r="P229" s="29">
        <v>4349000</v>
      </c>
      <c r="Q229" s="27">
        <v>4486586</v>
      </c>
      <c r="R229" s="30">
        <v>0</v>
      </c>
      <c r="S229" s="30">
        <v>8835586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1962400</v>
      </c>
      <c r="E230" s="27">
        <v>0</v>
      </c>
      <c r="F230" s="27">
        <v>1877347</v>
      </c>
      <c r="G230" s="28">
        <f t="shared" si="45"/>
        <v>0</v>
      </c>
      <c r="H230" s="29">
        <v>16515</v>
      </c>
      <c r="I230" s="27">
        <v>150632</v>
      </c>
      <c r="J230" s="30">
        <v>159965</v>
      </c>
      <c r="K230" s="30">
        <v>327112</v>
      </c>
      <c r="L230" s="29">
        <v>274221</v>
      </c>
      <c r="M230" s="27">
        <v>217312</v>
      </c>
      <c r="N230" s="30">
        <v>177032</v>
      </c>
      <c r="O230" s="30">
        <v>668565</v>
      </c>
      <c r="P230" s="29">
        <v>193618</v>
      </c>
      <c r="Q230" s="27">
        <v>215503</v>
      </c>
      <c r="R230" s="30">
        <v>472549</v>
      </c>
      <c r="S230" s="30">
        <v>881670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159095204</v>
      </c>
      <c r="E231" s="35">
        <f>SUM(E223:E230)</f>
        <v>0</v>
      </c>
      <c r="F231" s="35">
        <f>SUM(F223:F230)</f>
        <v>154881418</v>
      </c>
      <c r="G231" s="36">
        <f t="shared" si="45"/>
        <v>0</v>
      </c>
      <c r="H231" s="37">
        <f aca="true" t="shared" si="46" ref="H231:W231">SUM(H223:H230)</f>
        <v>19729176</v>
      </c>
      <c r="I231" s="35">
        <f t="shared" si="46"/>
        <v>32579787</v>
      </c>
      <c r="J231" s="38">
        <f t="shared" si="46"/>
        <v>26614969</v>
      </c>
      <c r="K231" s="38">
        <f t="shared" si="46"/>
        <v>78923932</v>
      </c>
      <c r="L231" s="37">
        <f t="shared" si="46"/>
        <v>12696525</v>
      </c>
      <c r="M231" s="35">
        <f t="shared" si="46"/>
        <v>18395759</v>
      </c>
      <c r="N231" s="38">
        <f t="shared" si="46"/>
        <v>11395687</v>
      </c>
      <c r="O231" s="38">
        <f t="shared" si="46"/>
        <v>42487971</v>
      </c>
      <c r="P231" s="37">
        <f t="shared" si="46"/>
        <v>16902784</v>
      </c>
      <c r="Q231" s="35">
        <f t="shared" si="46"/>
        <v>14161074</v>
      </c>
      <c r="R231" s="38">
        <f t="shared" si="46"/>
        <v>2405657</v>
      </c>
      <c r="S231" s="38">
        <f t="shared" si="46"/>
        <v>33469515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19934466</v>
      </c>
      <c r="E232" s="27">
        <v>0</v>
      </c>
      <c r="F232" s="27">
        <v>79743384</v>
      </c>
      <c r="G232" s="28">
        <f t="shared" si="45"/>
        <v>0</v>
      </c>
      <c r="H232" s="29">
        <v>797141</v>
      </c>
      <c r="I232" s="27">
        <v>1842209</v>
      </c>
      <c r="J232" s="30">
        <v>4083154</v>
      </c>
      <c r="K232" s="30">
        <v>6722504</v>
      </c>
      <c r="L232" s="29">
        <v>6073311</v>
      </c>
      <c r="M232" s="27">
        <v>8205541</v>
      </c>
      <c r="N232" s="30">
        <v>12620452</v>
      </c>
      <c r="O232" s="30">
        <v>26899304</v>
      </c>
      <c r="P232" s="29">
        <v>14316472</v>
      </c>
      <c r="Q232" s="27">
        <v>15343630</v>
      </c>
      <c r="R232" s="30">
        <v>16461474</v>
      </c>
      <c r="S232" s="30">
        <v>46121576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86215098</v>
      </c>
      <c r="E233" s="27">
        <v>0</v>
      </c>
      <c r="F233" s="27">
        <v>53901380</v>
      </c>
      <c r="G233" s="28">
        <f t="shared" si="45"/>
        <v>0</v>
      </c>
      <c r="H233" s="29">
        <v>1739371</v>
      </c>
      <c r="I233" s="27">
        <v>5422378</v>
      </c>
      <c r="J233" s="30">
        <v>5965107</v>
      </c>
      <c r="K233" s="30">
        <v>13126856</v>
      </c>
      <c r="L233" s="29">
        <v>8063953</v>
      </c>
      <c r="M233" s="27">
        <v>5796374</v>
      </c>
      <c r="N233" s="30">
        <v>4729549</v>
      </c>
      <c r="O233" s="30">
        <v>18589876</v>
      </c>
      <c r="P233" s="29">
        <v>9345438</v>
      </c>
      <c r="Q233" s="27">
        <v>7424810</v>
      </c>
      <c r="R233" s="30">
        <v>5414400</v>
      </c>
      <c r="S233" s="30">
        <v>22184648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53769239</v>
      </c>
      <c r="E234" s="27">
        <v>0</v>
      </c>
      <c r="F234" s="27">
        <v>32728006</v>
      </c>
      <c r="G234" s="28">
        <f t="shared" si="45"/>
        <v>0</v>
      </c>
      <c r="H234" s="29">
        <v>2325878</v>
      </c>
      <c r="I234" s="27">
        <v>3280740</v>
      </c>
      <c r="J234" s="30">
        <v>3731879</v>
      </c>
      <c r="K234" s="30">
        <v>9338497</v>
      </c>
      <c r="L234" s="29">
        <v>4651412</v>
      </c>
      <c r="M234" s="27">
        <v>4209265</v>
      </c>
      <c r="N234" s="30">
        <v>3673592</v>
      </c>
      <c r="O234" s="30">
        <v>12534269</v>
      </c>
      <c r="P234" s="29">
        <v>3290993</v>
      </c>
      <c r="Q234" s="27">
        <v>3788672</v>
      </c>
      <c r="R234" s="30">
        <v>3775575</v>
      </c>
      <c r="S234" s="30">
        <v>10855240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41986525</v>
      </c>
      <c r="E235" s="27">
        <v>0</v>
      </c>
      <c r="F235" s="27">
        <v>42570198</v>
      </c>
      <c r="G235" s="28">
        <f t="shared" si="45"/>
        <v>0</v>
      </c>
      <c r="H235" s="29">
        <v>4873067</v>
      </c>
      <c r="I235" s="27">
        <v>4659701</v>
      </c>
      <c r="J235" s="30">
        <v>5351048</v>
      </c>
      <c r="K235" s="30">
        <v>14883816</v>
      </c>
      <c r="L235" s="29">
        <v>3911799</v>
      </c>
      <c r="M235" s="27">
        <v>5743113</v>
      </c>
      <c r="N235" s="30">
        <v>4890939</v>
      </c>
      <c r="O235" s="30">
        <v>14545851</v>
      </c>
      <c r="P235" s="29">
        <v>4291330</v>
      </c>
      <c r="Q235" s="27">
        <v>4885050</v>
      </c>
      <c r="R235" s="30">
        <v>3964151</v>
      </c>
      <c r="S235" s="30">
        <v>13140531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35957000</v>
      </c>
      <c r="E236" s="27">
        <v>0</v>
      </c>
      <c r="F236" s="27">
        <v>59809206</v>
      </c>
      <c r="G236" s="28">
        <f t="shared" si="45"/>
        <v>0</v>
      </c>
      <c r="H236" s="29">
        <v>7453914</v>
      </c>
      <c r="I236" s="27">
        <v>13195116</v>
      </c>
      <c r="J236" s="30">
        <v>14447414</v>
      </c>
      <c r="K236" s="30">
        <v>35096444</v>
      </c>
      <c r="L236" s="29">
        <v>14217586</v>
      </c>
      <c r="M236" s="27">
        <v>2357174</v>
      </c>
      <c r="N236" s="30">
        <v>3279173</v>
      </c>
      <c r="O236" s="30">
        <v>19853933</v>
      </c>
      <c r="P236" s="29">
        <v>981463</v>
      </c>
      <c r="Q236" s="27">
        <v>1684634</v>
      </c>
      <c r="R236" s="30">
        <v>2192732</v>
      </c>
      <c r="S236" s="30">
        <v>4858829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0</v>
      </c>
      <c r="E237" s="27">
        <v>0</v>
      </c>
      <c r="F237" s="27">
        <v>165004192</v>
      </c>
      <c r="G237" s="28">
        <f t="shared" si="45"/>
        <v>0</v>
      </c>
      <c r="H237" s="29">
        <v>467664</v>
      </c>
      <c r="I237" s="27">
        <v>0</v>
      </c>
      <c r="J237" s="30">
        <v>24583294</v>
      </c>
      <c r="K237" s="30">
        <v>25050958</v>
      </c>
      <c r="L237" s="29">
        <v>22662335</v>
      </c>
      <c r="M237" s="27">
        <v>21193592</v>
      </c>
      <c r="N237" s="30">
        <v>27020255</v>
      </c>
      <c r="O237" s="30">
        <v>70876182</v>
      </c>
      <c r="P237" s="29">
        <v>15051574</v>
      </c>
      <c r="Q237" s="27">
        <v>24793978</v>
      </c>
      <c r="R237" s="30">
        <v>29231500</v>
      </c>
      <c r="S237" s="30">
        <v>69077052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7571886</v>
      </c>
      <c r="E238" s="27">
        <v>0</v>
      </c>
      <c r="F238" s="27">
        <v>3028740</v>
      </c>
      <c r="G238" s="28">
        <f t="shared" si="45"/>
        <v>0</v>
      </c>
      <c r="H238" s="29">
        <v>15314</v>
      </c>
      <c r="I238" s="27">
        <v>121832</v>
      </c>
      <c r="J238" s="30">
        <v>221367</v>
      </c>
      <c r="K238" s="30">
        <v>358513</v>
      </c>
      <c r="L238" s="29">
        <v>697802</v>
      </c>
      <c r="M238" s="27">
        <v>1051744</v>
      </c>
      <c r="N238" s="30">
        <v>140388</v>
      </c>
      <c r="O238" s="30">
        <v>1889934</v>
      </c>
      <c r="P238" s="29">
        <v>413430</v>
      </c>
      <c r="Q238" s="27">
        <v>197956</v>
      </c>
      <c r="R238" s="30">
        <v>168907</v>
      </c>
      <c r="S238" s="30">
        <v>780293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436</v>
      </c>
      <c r="C239" s="33"/>
      <c r="D239" s="34">
        <f>SUM(D232:D238)</f>
        <v>245434214</v>
      </c>
      <c r="E239" s="35">
        <f>SUM(E232:E238)</f>
        <v>0</v>
      </c>
      <c r="F239" s="35">
        <f>SUM(F232:F238)</f>
        <v>436785106</v>
      </c>
      <c r="G239" s="36">
        <f t="shared" si="45"/>
        <v>0</v>
      </c>
      <c r="H239" s="37">
        <f aca="true" t="shared" si="47" ref="H239:W239">SUM(H232:H238)</f>
        <v>17672349</v>
      </c>
      <c r="I239" s="35">
        <f t="shared" si="47"/>
        <v>28521976</v>
      </c>
      <c r="J239" s="38">
        <f t="shared" si="47"/>
        <v>58383263</v>
      </c>
      <c r="K239" s="38">
        <f t="shared" si="47"/>
        <v>104577588</v>
      </c>
      <c r="L239" s="37">
        <f t="shared" si="47"/>
        <v>60278198</v>
      </c>
      <c r="M239" s="35">
        <f t="shared" si="47"/>
        <v>48556803</v>
      </c>
      <c r="N239" s="38">
        <f t="shared" si="47"/>
        <v>56354348</v>
      </c>
      <c r="O239" s="38">
        <f t="shared" si="47"/>
        <v>165189349</v>
      </c>
      <c r="P239" s="37">
        <f t="shared" si="47"/>
        <v>47690700</v>
      </c>
      <c r="Q239" s="35">
        <f t="shared" si="47"/>
        <v>58118730</v>
      </c>
      <c r="R239" s="38">
        <f t="shared" si="47"/>
        <v>61208739</v>
      </c>
      <c r="S239" s="38">
        <f t="shared" si="47"/>
        <v>167018169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0</v>
      </c>
      <c r="E240" s="27">
        <v>0</v>
      </c>
      <c r="F240" s="27">
        <v>102978118</v>
      </c>
      <c r="G240" s="28">
        <f t="shared" si="45"/>
        <v>0</v>
      </c>
      <c r="H240" s="29">
        <v>3366270</v>
      </c>
      <c r="I240" s="27">
        <v>6968976</v>
      </c>
      <c r="J240" s="30">
        <v>7355839</v>
      </c>
      <c r="K240" s="30">
        <v>17691085</v>
      </c>
      <c r="L240" s="29">
        <v>12648353</v>
      </c>
      <c r="M240" s="27">
        <v>916586</v>
      </c>
      <c r="N240" s="30">
        <v>11195705</v>
      </c>
      <c r="O240" s="30">
        <v>24760644</v>
      </c>
      <c r="P240" s="29">
        <v>23988979</v>
      </c>
      <c r="Q240" s="27">
        <v>24393820</v>
      </c>
      <c r="R240" s="30">
        <v>12143590</v>
      </c>
      <c r="S240" s="30">
        <v>60526389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111193731</v>
      </c>
      <c r="E241" s="27">
        <v>0</v>
      </c>
      <c r="F241" s="27">
        <v>94553763</v>
      </c>
      <c r="G241" s="28">
        <f t="shared" si="45"/>
        <v>0</v>
      </c>
      <c r="H241" s="29">
        <v>3349660</v>
      </c>
      <c r="I241" s="27">
        <v>10828982</v>
      </c>
      <c r="J241" s="30">
        <v>12166347</v>
      </c>
      <c r="K241" s="30">
        <v>26344989</v>
      </c>
      <c r="L241" s="29">
        <v>13867671</v>
      </c>
      <c r="M241" s="27">
        <v>10830280</v>
      </c>
      <c r="N241" s="30">
        <v>12254168</v>
      </c>
      <c r="O241" s="30">
        <v>36952119</v>
      </c>
      <c r="P241" s="29">
        <v>9823135</v>
      </c>
      <c r="Q241" s="27">
        <v>9802547</v>
      </c>
      <c r="R241" s="30">
        <v>11630973</v>
      </c>
      <c r="S241" s="30">
        <v>31256655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8156675</v>
      </c>
      <c r="E242" s="27">
        <v>0</v>
      </c>
      <c r="F242" s="27">
        <v>24989158</v>
      </c>
      <c r="G242" s="28">
        <f t="shared" si="45"/>
        <v>0</v>
      </c>
      <c r="H242" s="29">
        <v>1527786</v>
      </c>
      <c r="I242" s="27">
        <v>3078260</v>
      </c>
      <c r="J242" s="30">
        <v>1316673</v>
      </c>
      <c r="K242" s="30">
        <v>5922719</v>
      </c>
      <c r="L242" s="29">
        <v>4532422</v>
      </c>
      <c r="M242" s="27">
        <v>1150735</v>
      </c>
      <c r="N242" s="30">
        <v>4570569</v>
      </c>
      <c r="O242" s="30">
        <v>10253726</v>
      </c>
      <c r="P242" s="29">
        <v>1463605</v>
      </c>
      <c r="Q242" s="27">
        <v>1855687</v>
      </c>
      <c r="R242" s="30">
        <v>5493421</v>
      </c>
      <c r="S242" s="30">
        <v>8812713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31123939</v>
      </c>
      <c r="E243" s="27">
        <v>0</v>
      </c>
      <c r="F243" s="27">
        <v>22151722</v>
      </c>
      <c r="G243" s="28">
        <f t="shared" si="45"/>
        <v>0</v>
      </c>
      <c r="H243" s="29">
        <v>272137</v>
      </c>
      <c r="I243" s="27">
        <v>1490738</v>
      </c>
      <c r="J243" s="30">
        <v>1345701</v>
      </c>
      <c r="K243" s="30">
        <v>3108576</v>
      </c>
      <c r="L243" s="29">
        <v>1437454</v>
      </c>
      <c r="M243" s="27">
        <v>1765230</v>
      </c>
      <c r="N243" s="30">
        <v>2403747</v>
      </c>
      <c r="O243" s="30">
        <v>5606431</v>
      </c>
      <c r="P243" s="29">
        <v>8268103</v>
      </c>
      <c r="Q243" s="27">
        <v>1678111</v>
      </c>
      <c r="R243" s="30">
        <v>3490501</v>
      </c>
      <c r="S243" s="30">
        <v>13436715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36345000</v>
      </c>
      <c r="E244" s="27">
        <v>0</v>
      </c>
      <c r="F244" s="27">
        <v>8215891</v>
      </c>
      <c r="G244" s="28">
        <f t="shared" si="45"/>
        <v>0</v>
      </c>
      <c r="H244" s="29">
        <v>3260535</v>
      </c>
      <c r="I244" s="27">
        <v>4955356</v>
      </c>
      <c r="J244" s="30">
        <v>0</v>
      </c>
      <c r="K244" s="30">
        <v>8215891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730434</v>
      </c>
      <c r="E245" s="27">
        <v>0</v>
      </c>
      <c r="F245" s="27">
        <v>33711</v>
      </c>
      <c r="G245" s="28">
        <f t="shared" si="45"/>
        <v>0</v>
      </c>
      <c r="H245" s="29">
        <v>850</v>
      </c>
      <c r="I245" s="27">
        <v>1210</v>
      </c>
      <c r="J245" s="30">
        <v>201</v>
      </c>
      <c r="K245" s="30">
        <v>2261</v>
      </c>
      <c r="L245" s="29">
        <v>3225</v>
      </c>
      <c r="M245" s="27">
        <v>22287</v>
      </c>
      <c r="N245" s="30">
        <v>1404</v>
      </c>
      <c r="O245" s="30">
        <v>26916</v>
      </c>
      <c r="P245" s="29">
        <v>3330</v>
      </c>
      <c r="Q245" s="27">
        <v>12</v>
      </c>
      <c r="R245" s="30">
        <v>1192</v>
      </c>
      <c r="S245" s="30">
        <v>4534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187549779</v>
      </c>
      <c r="E246" s="57">
        <f>SUM(E240:E245)</f>
        <v>0</v>
      </c>
      <c r="F246" s="57">
        <f>SUM(F240:F245)</f>
        <v>252922363</v>
      </c>
      <c r="G246" s="58">
        <f t="shared" si="45"/>
        <v>0</v>
      </c>
      <c r="H246" s="59">
        <f aca="true" t="shared" si="48" ref="H246:W246">SUM(H240:H245)</f>
        <v>11777238</v>
      </c>
      <c r="I246" s="57">
        <f t="shared" si="48"/>
        <v>27323522</v>
      </c>
      <c r="J246" s="60">
        <f t="shared" si="48"/>
        <v>22184761</v>
      </c>
      <c r="K246" s="60">
        <f t="shared" si="48"/>
        <v>61285521</v>
      </c>
      <c r="L246" s="59">
        <f t="shared" si="48"/>
        <v>32489125</v>
      </c>
      <c r="M246" s="57">
        <f t="shared" si="48"/>
        <v>14685118</v>
      </c>
      <c r="N246" s="60">
        <f t="shared" si="48"/>
        <v>30425593</v>
      </c>
      <c r="O246" s="60">
        <f t="shared" si="48"/>
        <v>77599836</v>
      </c>
      <c r="P246" s="59">
        <f t="shared" si="48"/>
        <v>43547152</v>
      </c>
      <c r="Q246" s="57">
        <f t="shared" si="48"/>
        <v>37730177</v>
      </c>
      <c r="R246" s="60">
        <f t="shared" si="48"/>
        <v>32759677</v>
      </c>
      <c r="S246" s="60">
        <f t="shared" si="48"/>
        <v>114037006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450</v>
      </c>
      <c r="C247" s="41"/>
      <c r="D247" s="42">
        <f>SUM(D223:D230,D232:D238,D240:D245)</f>
        <v>592079197</v>
      </c>
      <c r="E247" s="43">
        <f>SUM(E223:E230,E232:E238,E240:E245)</f>
        <v>0</v>
      </c>
      <c r="F247" s="43">
        <f>SUM(F223:F230,F232:F238,F240:F245)</f>
        <v>844588887</v>
      </c>
      <c r="G247" s="44">
        <f t="shared" si="45"/>
        <v>0</v>
      </c>
      <c r="H247" s="45">
        <f aca="true" t="shared" si="49" ref="H247:W247">SUM(H223:H230,H232:H238,H240:H245)</f>
        <v>49178763</v>
      </c>
      <c r="I247" s="43">
        <f t="shared" si="49"/>
        <v>88425285</v>
      </c>
      <c r="J247" s="46">
        <f t="shared" si="49"/>
        <v>107182993</v>
      </c>
      <c r="K247" s="46">
        <f t="shared" si="49"/>
        <v>244787041</v>
      </c>
      <c r="L247" s="45">
        <f t="shared" si="49"/>
        <v>105463848</v>
      </c>
      <c r="M247" s="43">
        <f t="shared" si="49"/>
        <v>81637680</v>
      </c>
      <c r="N247" s="46">
        <f t="shared" si="49"/>
        <v>98175628</v>
      </c>
      <c r="O247" s="46">
        <f t="shared" si="49"/>
        <v>285277156</v>
      </c>
      <c r="P247" s="45">
        <f t="shared" si="49"/>
        <v>108140636</v>
      </c>
      <c r="Q247" s="43">
        <f t="shared" si="49"/>
        <v>110009981</v>
      </c>
      <c r="R247" s="46">
        <f t="shared" si="49"/>
        <v>96374073</v>
      </c>
      <c r="S247" s="46">
        <f t="shared" si="49"/>
        <v>314524690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9383576</v>
      </c>
      <c r="E250" s="27">
        <v>0</v>
      </c>
      <c r="F250" s="27">
        <v>7477177</v>
      </c>
      <c r="G250" s="28">
        <f aca="true" t="shared" si="50" ref="G250:G277">IF($E250=0,0,$F250/$E250)</f>
        <v>0</v>
      </c>
      <c r="H250" s="29">
        <v>199965</v>
      </c>
      <c r="I250" s="27">
        <v>1371012</v>
      </c>
      <c r="J250" s="30">
        <v>2306157</v>
      </c>
      <c r="K250" s="30">
        <v>3877134</v>
      </c>
      <c r="L250" s="29">
        <v>371180</v>
      </c>
      <c r="M250" s="27">
        <v>606509</v>
      </c>
      <c r="N250" s="30">
        <v>1430712</v>
      </c>
      <c r="O250" s="30">
        <v>2408401</v>
      </c>
      <c r="P250" s="29">
        <v>233228</v>
      </c>
      <c r="Q250" s="27">
        <v>910118</v>
      </c>
      <c r="R250" s="30">
        <v>48296</v>
      </c>
      <c r="S250" s="30">
        <v>1191642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0</v>
      </c>
      <c r="E251" s="27">
        <v>0</v>
      </c>
      <c r="F251" s="27">
        <v>93712224</v>
      </c>
      <c r="G251" s="28">
        <f t="shared" si="50"/>
        <v>0</v>
      </c>
      <c r="H251" s="29">
        <v>0</v>
      </c>
      <c r="I251" s="27">
        <v>10488638</v>
      </c>
      <c r="J251" s="30">
        <v>0</v>
      </c>
      <c r="K251" s="30">
        <v>10488638</v>
      </c>
      <c r="L251" s="29">
        <v>15002197</v>
      </c>
      <c r="M251" s="27">
        <v>0</v>
      </c>
      <c r="N251" s="30">
        <v>16665832</v>
      </c>
      <c r="O251" s="30">
        <v>31668029</v>
      </c>
      <c r="P251" s="29">
        <v>19288244</v>
      </c>
      <c r="Q251" s="27">
        <v>14486913</v>
      </c>
      <c r="R251" s="30">
        <v>17780400</v>
      </c>
      <c r="S251" s="30">
        <v>51555557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161125939</v>
      </c>
      <c r="E252" s="27">
        <v>0</v>
      </c>
      <c r="F252" s="27">
        <v>126220057</v>
      </c>
      <c r="G252" s="28">
        <f t="shared" si="50"/>
        <v>0</v>
      </c>
      <c r="H252" s="29">
        <v>15031712</v>
      </c>
      <c r="I252" s="27">
        <v>13606184</v>
      </c>
      <c r="J252" s="30">
        <v>16919516</v>
      </c>
      <c r="K252" s="30">
        <v>45557412</v>
      </c>
      <c r="L252" s="29">
        <v>20500862</v>
      </c>
      <c r="M252" s="27">
        <v>12168025</v>
      </c>
      <c r="N252" s="30">
        <v>14331946</v>
      </c>
      <c r="O252" s="30">
        <v>47000833</v>
      </c>
      <c r="P252" s="29">
        <v>8408257</v>
      </c>
      <c r="Q252" s="27">
        <v>14709094</v>
      </c>
      <c r="R252" s="30">
        <v>10544461</v>
      </c>
      <c r="S252" s="30">
        <v>33661812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11366866</v>
      </c>
      <c r="E253" s="27">
        <v>0</v>
      </c>
      <c r="F253" s="27">
        <v>1554626</v>
      </c>
      <c r="G253" s="28">
        <f t="shared" si="50"/>
        <v>0</v>
      </c>
      <c r="H253" s="29">
        <v>275015</v>
      </c>
      <c r="I253" s="27">
        <v>0</v>
      </c>
      <c r="J253" s="30">
        <v>0</v>
      </c>
      <c r="K253" s="30">
        <v>275015</v>
      </c>
      <c r="L253" s="29">
        <v>63060</v>
      </c>
      <c r="M253" s="27">
        <v>144732</v>
      </c>
      <c r="N253" s="30">
        <v>339067</v>
      </c>
      <c r="O253" s="30">
        <v>546859</v>
      </c>
      <c r="P253" s="29">
        <v>209539</v>
      </c>
      <c r="Q253" s="27">
        <v>0</v>
      </c>
      <c r="R253" s="30">
        <v>523213</v>
      </c>
      <c r="S253" s="30">
        <v>732752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24116941</v>
      </c>
      <c r="E254" s="27">
        <v>0</v>
      </c>
      <c r="F254" s="27">
        <v>12355403</v>
      </c>
      <c r="G254" s="28">
        <f t="shared" si="50"/>
        <v>0</v>
      </c>
      <c r="H254" s="29">
        <v>160228</v>
      </c>
      <c r="I254" s="27">
        <v>1392767</v>
      </c>
      <c r="J254" s="30">
        <v>765721</v>
      </c>
      <c r="K254" s="30">
        <v>2318716</v>
      </c>
      <c r="L254" s="29">
        <v>1001362</v>
      </c>
      <c r="M254" s="27">
        <v>1457241</v>
      </c>
      <c r="N254" s="30">
        <v>6169929</v>
      </c>
      <c r="O254" s="30">
        <v>8628532</v>
      </c>
      <c r="P254" s="29">
        <v>-563713</v>
      </c>
      <c r="Q254" s="27">
        <v>373971</v>
      </c>
      <c r="R254" s="30">
        <v>1597897</v>
      </c>
      <c r="S254" s="30">
        <v>1408155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2023828</v>
      </c>
      <c r="E255" s="27">
        <v>0</v>
      </c>
      <c r="F255" s="27">
        <v>1889097</v>
      </c>
      <c r="G255" s="28">
        <f t="shared" si="50"/>
        <v>0</v>
      </c>
      <c r="H255" s="29">
        <v>134807</v>
      </c>
      <c r="I255" s="27">
        <v>105878</v>
      </c>
      <c r="J255" s="30">
        <v>179794</v>
      </c>
      <c r="K255" s="30">
        <v>420479</v>
      </c>
      <c r="L255" s="29">
        <v>214930</v>
      </c>
      <c r="M255" s="27">
        <v>334730</v>
      </c>
      <c r="N255" s="30">
        <v>230666</v>
      </c>
      <c r="O255" s="30">
        <v>780326</v>
      </c>
      <c r="P255" s="29">
        <v>144586</v>
      </c>
      <c r="Q255" s="27">
        <v>314916</v>
      </c>
      <c r="R255" s="30">
        <v>228790</v>
      </c>
      <c r="S255" s="30">
        <v>688292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208017150</v>
      </c>
      <c r="E256" s="35">
        <f>SUM(E250:E255)</f>
        <v>0</v>
      </c>
      <c r="F256" s="35">
        <f>SUM(F250:F255)</f>
        <v>243208584</v>
      </c>
      <c r="G256" s="36">
        <f t="shared" si="50"/>
        <v>0</v>
      </c>
      <c r="H256" s="37">
        <f aca="true" t="shared" si="51" ref="H256:W256">SUM(H250:H255)</f>
        <v>15801727</v>
      </c>
      <c r="I256" s="35">
        <f t="shared" si="51"/>
        <v>26964479</v>
      </c>
      <c r="J256" s="38">
        <f t="shared" si="51"/>
        <v>20171188</v>
      </c>
      <c r="K256" s="38">
        <f t="shared" si="51"/>
        <v>62937394</v>
      </c>
      <c r="L256" s="37">
        <f t="shared" si="51"/>
        <v>37153591</v>
      </c>
      <c r="M256" s="35">
        <f t="shared" si="51"/>
        <v>14711237</v>
      </c>
      <c r="N256" s="38">
        <f t="shared" si="51"/>
        <v>39168152</v>
      </c>
      <c r="O256" s="38">
        <f t="shared" si="51"/>
        <v>91032980</v>
      </c>
      <c r="P256" s="37">
        <f t="shared" si="51"/>
        <v>27720141</v>
      </c>
      <c r="Q256" s="35">
        <f t="shared" si="51"/>
        <v>30795012</v>
      </c>
      <c r="R256" s="38">
        <f t="shared" si="51"/>
        <v>30723057</v>
      </c>
      <c r="S256" s="38">
        <f t="shared" si="51"/>
        <v>89238210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990000</v>
      </c>
      <c r="E257" s="27">
        <v>0</v>
      </c>
      <c r="F257" s="27">
        <v>1295140</v>
      </c>
      <c r="G257" s="28">
        <f t="shared" si="50"/>
        <v>0</v>
      </c>
      <c r="H257" s="29">
        <v>233513</v>
      </c>
      <c r="I257" s="27">
        <v>150830</v>
      </c>
      <c r="J257" s="30">
        <v>93073</v>
      </c>
      <c r="K257" s="30">
        <v>477416</v>
      </c>
      <c r="L257" s="29">
        <v>239523</v>
      </c>
      <c r="M257" s="27">
        <v>6450</v>
      </c>
      <c r="N257" s="30">
        <v>3000</v>
      </c>
      <c r="O257" s="30">
        <v>248973</v>
      </c>
      <c r="P257" s="29">
        <v>256805</v>
      </c>
      <c r="Q257" s="27">
        <v>0</v>
      </c>
      <c r="R257" s="30">
        <v>311946</v>
      </c>
      <c r="S257" s="30">
        <v>568751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4469010</v>
      </c>
      <c r="E258" s="27">
        <v>0</v>
      </c>
      <c r="F258" s="27">
        <v>1971030</v>
      </c>
      <c r="G258" s="28">
        <f t="shared" si="50"/>
        <v>0</v>
      </c>
      <c r="H258" s="29">
        <v>0</v>
      </c>
      <c r="I258" s="27">
        <v>52261</v>
      </c>
      <c r="J258" s="30">
        <v>0</v>
      </c>
      <c r="K258" s="30">
        <v>52261</v>
      </c>
      <c r="L258" s="29">
        <v>0</v>
      </c>
      <c r="M258" s="27">
        <v>755778</v>
      </c>
      <c r="N258" s="30">
        <v>187555</v>
      </c>
      <c r="O258" s="30">
        <v>943333</v>
      </c>
      <c r="P258" s="29">
        <v>76267</v>
      </c>
      <c r="Q258" s="27">
        <v>220172</v>
      </c>
      <c r="R258" s="30">
        <v>678997</v>
      </c>
      <c r="S258" s="30">
        <v>975436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0</v>
      </c>
      <c r="E259" s="27">
        <v>0</v>
      </c>
      <c r="F259" s="27">
        <v>13458724</v>
      </c>
      <c r="G259" s="28">
        <f t="shared" si="50"/>
        <v>0</v>
      </c>
      <c r="H259" s="29">
        <v>301817</v>
      </c>
      <c r="I259" s="27">
        <v>0</v>
      </c>
      <c r="J259" s="30">
        <v>2777323</v>
      </c>
      <c r="K259" s="30">
        <v>3079140</v>
      </c>
      <c r="L259" s="29">
        <v>3502576</v>
      </c>
      <c r="M259" s="27">
        <v>2069945</v>
      </c>
      <c r="N259" s="30">
        <v>1688148</v>
      </c>
      <c r="O259" s="30">
        <v>7260669</v>
      </c>
      <c r="P259" s="29">
        <v>1361372</v>
      </c>
      <c r="Q259" s="27">
        <v>1233801</v>
      </c>
      <c r="R259" s="30">
        <v>523742</v>
      </c>
      <c r="S259" s="30">
        <v>3118915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17412375</v>
      </c>
      <c r="E260" s="27">
        <v>0</v>
      </c>
      <c r="F260" s="27">
        <v>0</v>
      </c>
      <c r="G260" s="28">
        <f t="shared" si="50"/>
        <v>0</v>
      </c>
      <c r="H260" s="29">
        <v>0</v>
      </c>
      <c r="I260" s="27">
        <v>0</v>
      </c>
      <c r="J260" s="30">
        <v>0</v>
      </c>
      <c r="K260" s="30">
        <v>0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20533633</v>
      </c>
      <c r="E261" s="27">
        <v>0</v>
      </c>
      <c r="F261" s="27">
        <v>1183643</v>
      </c>
      <c r="G261" s="28">
        <f t="shared" si="50"/>
        <v>0</v>
      </c>
      <c r="H261" s="29">
        <v>0</v>
      </c>
      <c r="I261" s="27">
        <v>0</v>
      </c>
      <c r="J261" s="30">
        <v>444079</v>
      </c>
      <c r="K261" s="30">
        <v>444079</v>
      </c>
      <c r="L261" s="29">
        <v>235022</v>
      </c>
      <c r="M261" s="27">
        <v>229140</v>
      </c>
      <c r="N261" s="30">
        <v>20297</v>
      </c>
      <c r="O261" s="30">
        <v>484459</v>
      </c>
      <c r="P261" s="29">
        <v>96997</v>
      </c>
      <c r="Q261" s="27">
        <v>76492</v>
      </c>
      <c r="R261" s="30">
        <v>81616</v>
      </c>
      <c r="S261" s="30">
        <v>255105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29750000</v>
      </c>
      <c r="E262" s="27">
        <v>0</v>
      </c>
      <c r="F262" s="27">
        <v>29345199</v>
      </c>
      <c r="G262" s="28">
        <f t="shared" si="50"/>
        <v>0</v>
      </c>
      <c r="H262" s="29">
        <v>1330884</v>
      </c>
      <c r="I262" s="27">
        <v>4855461</v>
      </c>
      <c r="J262" s="30">
        <v>4635101</v>
      </c>
      <c r="K262" s="30">
        <v>10821446</v>
      </c>
      <c r="L262" s="29">
        <v>5376820</v>
      </c>
      <c r="M262" s="27">
        <v>5450345</v>
      </c>
      <c r="N262" s="30">
        <v>1233467</v>
      </c>
      <c r="O262" s="30">
        <v>12060632</v>
      </c>
      <c r="P262" s="29">
        <v>2495535</v>
      </c>
      <c r="Q262" s="27">
        <v>930638</v>
      </c>
      <c r="R262" s="30">
        <v>3036948</v>
      </c>
      <c r="S262" s="30">
        <v>6463121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477</v>
      </c>
      <c r="C263" s="33"/>
      <c r="D263" s="34">
        <f>SUM(D257:D262)</f>
        <v>73155018</v>
      </c>
      <c r="E263" s="35">
        <f>SUM(E257:E262)</f>
        <v>0</v>
      </c>
      <c r="F263" s="35">
        <f>SUM(F257:F262)</f>
        <v>47253736</v>
      </c>
      <c r="G263" s="36">
        <f t="shared" si="50"/>
        <v>0</v>
      </c>
      <c r="H263" s="37">
        <f aca="true" t="shared" si="52" ref="H263:W263">SUM(H257:H262)</f>
        <v>1866214</v>
      </c>
      <c r="I263" s="35">
        <f t="shared" si="52"/>
        <v>5058552</v>
      </c>
      <c r="J263" s="38">
        <f t="shared" si="52"/>
        <v>7949576</v>
      </c>
      <c r="K263" s="38">
        <f t="shared" si="52"/>
        <v>14874342</v>
      </c>
      <c r="L263" s="37">
        <f t="shared" si="52"/>
        <v>9353941</v>
      </c>
      <c r="M263" s="35">
        <f t="shared" si="52"/>
        <v>8511658</v>
      </c>
      <c r="N263" s="38">
        <f t="shared" si="52"/>
        <v>3132467</v>
      </c>
      <c r="O263" s="38">
        <f t="shared" si="52"/>
        <v>20998066</v>
      </c>
      <c r="P263" s="37">
        <f t="shared" si="52"/>
        <v>4286976</v>
      </c>
      <c r="Q263" s="35">
        <f t="shared" si="52"/>
        <v>2461103</v>
      </c>
      <c r="R263" s="38">
        <f t="shared" si="52"/>
        <v>4633249</v>
      </c>
      <c r="S263" s="38">
        <f t="shared" si="52"/>
        <v>11381328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17413000</v>
      </c>
      <c r="E264" s="27">
        <v>0</v>
      </c>
      <c r="F264" s="27">
        <v>6730373</v>
      </c>
      <c r="G264" s="28">
        <f t="shared" si="50"/>
        <v>0</v>
      </c>
      <c r="H264" s="29">
        <v>1071645</v>
      </c>
      <c r="I264" s="27">
        <v>832125</v>
      </c>
      <c r="J264" s="30">
        <v>559615</v>
      </c>
      <c r="K264" s="30">
        <v>2463385</v>
      </c>
      <c r="L264" s="29">
        <v>899174</v>
      </c>
      <c r="M264" s="27">
        <v>555927</v>
      </c>
      <c r="N264" s="30">
        <v>1256489</v>
      </c>
      <c r="O264" s="30">
        <v>2711590</v>
      </c>
      <c r="P264" s="29">
        <v>1179988</v>
      </c>
      <c r="Q264" s="27">
        <v>63077</v>
      </c>
      <c r="R264" s="30">
        <v>312333</v>
      </c>
      <c r="S264" s="30">
        <v>1555398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2237410</v>
      </c>
      <c r="E265" s="27">
        <v>0</v>
      </c>
      <c r="F265" s="27">
        <v>4236403</v>
      </c>
      <c r="G265" s="28">
        <f t="shared" si="50"/>
        <v>0</v>
      </c>
      <c r="H265" s="29">
        <v>383670</v>
      </c>
      <c r="I265" s="27">
        <v>912211</v>
      </c>
      <c r="J265" s="30">
        <v>635813</v>
      </c>
      <c r="K265" s="30">
        <v>1931694</v>
      </c>
      <c r="L265" s="29">
        <v>236813</v>
      </c>
      <c r="M265" s="27">
        <v>330020</v>
      </c>
      <c r="N265" s="30">
        <v>662903</v>
      </c>
      <c r="O265" s="30">
        <v>1229736</v>
      </c>
      <c r="P265" s="29">
        <v>809927</v>
      </c>
      <c r="Q265" s="27">
        <v>265046</v>
      </c>
      <c r="R265" s="30">
        <v>0</v>
      </c>
      <c r="S265" s="30">
        <v>1074973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24449823</v>
      </c>
      <c r="E266" s="27">
        <v>0</v>
      </c>
      <c r="F266" s="27">
        <v>8424712</v>
      </c>
      <c r="G266" s="28">
        <f t="shared" si="50"/>
        <v>0</v>
      </c>
      <c r="H266" s="29">
        <v>204768</v>
      </c>
      <c r="I266" s="27">
        <v>914440</v>
      </c>
      <c r="J266" s="30">
        <v>608808</v>
      </c>
      <c r="K266" s="30">
        <v>1728016</v>
      </c>
      <c r="L266" s="29">
        <v>607161</v>
      </c>
      <c r="M266" s="27">
        <v>376110</v>
      </c>
      <c r="N266" s="30">
        <v>1114091</v>
      </c>
      <c r="O266" s="30">
        <v>2097362</v>
      </c>
      <c r="P266" s="29">
        <v>4031232</v>
      </c>
      <c r="Q266" s="27">
        <v>568102</v>
      </c>
      <c r="R266" s="30">
        <v>0</v>
      </c>
      <c r="S266" s="30">
        <v>4599334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24757781</v>
      </c>
      <c r="E267" s="27">
        <v>0</v>
      </c>
      <c r="F267" s="27">
        <v>3825540</v>
      </c>
      <c r="G267" s="28">
        <f t="shared" si="50"/>
        <v>0</v>
      </c>
      <c r="H267" s="29">
        <v>620136</v>
      </c>
      <c r="I267" s="27">
        <v>211892</v>
      </c>
      <c r="J267" s="30">
        <v>506635</v>
      </c>
      <c r="K267" s="30">
        <v>1338663</v>
      </c>
      <c r="L267" s="29">
        <v>577763</v>
      </c>
      <c r="M267" s="27">
        <v>305815</v>
      </c>
      <c r="N267" s="30">
        <v>668311</v>
      </c>
      <c r="O267" s="30">
        <v>1551889</v>
      </c>
      <c r="P267" s="29">
        <v>366308</v>
      </c>
      <c r="Q267" s="27">
        <v>467927</v>
      </c>
      <c r="R267" s="30">
        <v>100753</v>
      </c>
      <c r="S267" s="30">
        <v>934988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6950000</v>
      </c>
      <c r="E268" s="27">
        <v>0</v>
      </c>
      <c r="F268" s="27">
        <v>0</v>
      </c>
      <c r="G268" s="28">
        <f t="shared" si="50"/>
        <v>0</v>
      </c>
      <c r="H268" s="29">
        <v>0</v>
      </c>
      <c r="I268" s="27">
        <v>0</v>
      </c>
      <c r="J268" s="30">
        <v>0</v>
      </c>
      <c r="K268" s="30">
        <v>0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4458000</v>
      </c>
      <c r="E269" s="27">
        <v>0</v>
      </c>
      <c r="F269" s="27">
        <v>0</v>
      </c>
      <c r="G269" s="28">
        <f t="shared" si="50"/>
        <v>0</v>
      </c>
      <c r="H269" s="29">
        <v>0</v>
      </c>
      <c r="I269" s="27">
        <v>0</v>
      </c>
      <c r="J269" s="30">
        <v>0</v>
      </c>
      <c r="K269" s="30">
        <v>0</v>
      </c>
      <c r="L269" s="29">
        <v>0</v>
      </c>
      <c r="M269" s="27">
        <v>0</v>
      </c>
      <c r="N269" s="30">
        <v>0</v>
      </c>
      <c r="O269" s="30">
        <v>0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80266014</v>
      </c>
      <c r="E270" s="35">
        <f>SUM(E264:E269)</f>
        <v>0</v>
      </c>
      <c r="F270" s="35">
        <f>SUM(F264:F269)</f>
        <v>23217028</v>
      </c>
      <c r="G270" s="36">
        <f t="shared" si="50"/>
        <v>0</v>
      </c>
      <c r="H270" s="37">
        <f aca="true" t="shared" si="53" ref="H270:W270">SUM(H264:H269)</f>
        <v>2280219</v>
      </c>
      <c r="I270" s="35">
        <f t="shared" si="53"/>
        <v>2870668</v>
      </c>
      <c r="J270" s="38">
        <f t="shared" si="53"/>
        <v>2310871</v>
      </c>
      <c r="K270" s="38">
        <f t="shared" si="53"/>
        <v>7461758</v>
      </c>
      <c r="L270" s="37">
        <f t="shared" si="53"/>
        <v>2320911</v>
      </c>
      <c r="M270" s="35">
        <f t="shared" si="53"/>
        <v>1567872</v>
      </c>
      <c r="N270" s="38">
        <f t="shared" si="53"/>
        <v>3701794</v>
      </c>
      <c r="O270" s="38">
        <f t="shared" si="53"/>
        <v>7590577</v>
      </c>
      <c r="P270" s="37">
        <f t="shared" si="53"/>
        <v>6387455</v>
      </c>
      <c r="Q270" s="35">
        <f t="shared" si="53"/>
        <v>1364152</v>
      </c>
      <c r="R270" s="38">
        <f t="shared" si="53"/>
        <v>413086</v>
      </c>
      <c r="S270" s="38">
        <f t="shared" si="53"/>
        <v>8164693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7400000</v>
      </c>
      <c r="E271" s="27">
        <v>0</v>
      </c>
      <c r="F271" s="27">
        <v>3716307</v>
      </c>
      <c r="G271" s="28">
        <f t="shared" si="50"/>
        <v>0</v>
      </c>
      <c r="H271" s="29">
        <v>121775</v>
      </c>
      <c r="I271" s="27">
        <v>617845</v>
      </c>
      <c r="J271" s="30">
        <v>242020</v>
      </c>
      <c r="K271" s="30">
        <v>981640</v>
      </c>
      <c r="L271" s="29">
        <v>399174</v>
      </c>
      <c r="M271" s="27">
        <v>385603</v>
      </c>
      <c r="N271" s="30">
        <v>109579</v>
      </c>
      <c r="O271" s="30">
        <v>894356</v>
      </c>
      <c r="P271" s="29">
        <v>589726</v>
      </c>
      <c r="Q271" s="27">
        <v>735621</v>
      </c>
      <c r="R271" s="30">
        <v>514964</v>
      </c>
      <c r="S271" s="30">
        <v>1840311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56508610</v>
      </c>
      <c r="E272" s="27">
        <v>0</v>
      </c>
      <c r="F272" s="27">
        <v>582526076</v>
      </c>
      <c r="G272" s="28">
        <f t="shared" si="50"/>
        <v>0</v>
      </c>
      <c r="H272" s="29">
        <v>78341088</v>
      </c>
      <c r="I272" s="27">
        <v>82230026</v>
      </c>
      <c r="J272" s="30">
        <v>72043781</v>
      </c>
      <c r="K272" s="30">
        <v>232614895</v>
      </c>
      <c r="L272" s="29">
        <v>70375312</v>
      </c>
      <c r="M272" s="27">
        <v>0</v>
      </c>
      <c r="N272" s="30">
        <v>0</v>
      </c>
      <c r="O272" s="30">
        <v>70375312</v>
      </c>
      <c r="P272" s="29">
        <v>48627067</v>
      </c>
      <c r="Q272" s="27">
        <v>159461687</v>
      </c>
      <c r="R272" s="30">
        <v>71447115</v>
      </c>
      <c r="S272" s="30">
        <v>279535869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79378357</v>
      </c>
      <c r="E273" s="27">
        <v>0</v>
      </c>
      <c r="F273" s="27">
        <v>28739536</v>
      </c>
      <c r="G273" s="28">
        <f t="shared" si="50"/>
        <v>0</v>
      </c>
      <c r="H273" s="29">
        <v>354337</v>
      </c>
      <c r="I273" s="27">
        <v>1340984</v>
      </c>
      <c r="J273" s="30">
        <v>3011931</v>
      </c>
      <c r="K273" s="30">
        <v>4707252</v>
      </c>
      <c r="L273" s="29">
        <v>3879669</v>
      </c>
      <c r="M273" s="27">
        <v>3225118</v>
      </c>
      <c r="N273" s="30">
        <v>5021502</v>
      </c>
      <c r="O273" s="30">
        <v>12126289</v>
      </c>
      <c r="P273" s="29">
        <v>2886553</v>
      </c>
      <c r="Q273" s="27">
        <v>5355324</v>
      </c>
      <c r="R273" s="30">
        <v>3664118</v>
      </c>
      <c r="S273" s="30">
        <v>11905995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10474385</v>
      </c>
      <c r="E274" s="27">
        <v>0</v>
      </c>
      <c r="F274" s="27">
        <v>1786941</v>
      </c>
      <c r="G274" s="28">
        <f t="shared" si="50"/>
        <v>0</v>
      </c>
      <c r="H274" s="29">
        <v>175968</v>
      </c>
      <c r="I274" s="27">
        <v>162384</v>
      </c>
      <c r="J274" s="30">
        <v>78851</v>
      </c>
      <c r="K274" s="30">
        <v>417203</v>
      </c>
      <c r="L274" s="29">
        <v>418409</v>
      </c>
      <c r="M274" s="27">
        <v>195808</v>
      </c>
      <c r="N274" s="30">
        <v>143920</v>
      </c>
      <c r="O274" s="30">
        <v>758137</v>
      </c>
      <c r="P274" s="29">
        <v>70483</v>
      </c>
      <c r="Q274" s="27">
        <v>257542</v>
      </c>
      <c r="R274" s="30">
        <v>283576</v>
      </c>
      <c r="S274" s="30">
        <v>611601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2093358</v>
      </c>
      <c r="E275" s="27">
        <v>0</v>
      </c>
      <c r="F275" s="27">
        <v>383947</v>
      </c>
      <c r="G275" s="28">
        <f t="shared" si="50"/>
        <v>0</v>
      </c>
      <c r="H275" s="29">
        <v>1394</v>
      </c>
      <c r="I275" s="27">
        <v>30645</v>
      </c>
      <c r="J275" s="30">
        <v>35520</v>
      </c>
      <c r="K275" s="30">
        <v>67559</v>
      </c>
      <c r="L275" s="29">
        <v>56883</v>
      </c>
      <c r="M275" s="27">
        <v>34986</v>
      </c>
      <c r="N275" s="30">
        <v>38347</v>
      </c>
      <c r="O275" s="30">
        <v>130216</v>
      </c>
      <c r="P275" s="29">
        <v>99622</v>
      </c>
      <c r="Q275" s="27">
        <v>31123</v>
      </c>
      <c r="R275" s="30">
        <v>55427</v>
      </c>
      <c r="S275" s="30">
        <v>186172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155854710</v>
      </c>
      <c r="E276" s="57">
        <f>SUM(E271:E275)</f>
        <v>0</v>
      </c>
      <c r="F276" s="57">
        <f>SUM(F271:F275)</f>
        <v>617152807</v>
      </c>
      <c r="G276" s="58">
        <f t="shared" si="50"/>
        <v>0</v>
      </c>
      <c r="H276" s="59">
        <f aca="true" t="shared" si="54" ref="H276:W276">SUM(H271:H275)</f>
        <v>78994562</v>
      </c>
      <c r="I276" s="57">
        <f t="shared" si="54"/>
        <v>84381884</v>
      </c>
      <c r="J276" s="60">
        <f t="shared" si="54"/>
        <v>75412103</v>
      </c>
      <c r="K276" s="60">
        <f t="shared" si="54"/>
        <v>238788549</v>
      </c>
      <c r="L276" s="59">
        <f t="shared" si="54"/>
        <v>75129447</v>
      </c>
      <c r="M276" s="57">
        <f t="shared" si="54"/>
        <v>3841515</v>
      </c>
      <c r="N276" s="60">
        <f t="shared" si="54"/>
        <v>5313348</v>
      </c>
      <c r="O276" s="60">
        <f t="shared" si="54"/>
        <v>84284310</v>
      </c>
      <c r="P276" s="59">
        <f t="shared" si="54"/>
        <v>52273451</v>
      </c>
      <c r="Q276" s="57">
        <f t="shared" si="54"/>
        <v>165841297</v>
      </c>
      <c r="R276" s="60">
        <f t="shared" si="54"/>
        <v>75965200</v>
      </c>
      <c r="S276" s="60">
        <f t="shared" si="54"/>
        <v>294079948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517292892</v>
      </c>
      <c r="E277" s="43">
        <f>SUM(E250:E255,E257:E262,E264:E269,E271:E275)</f>
        <v>0</v>
      </c>
      <c r="F277" s="43">
        <f>SUM(F250:F255,F257:F262,F264:F269,F271:F275)</f>
        <v>930832155</v>
      </c>
      <c r="G277" s="44">
        <f t="shared" si="50"/>
        <v>0</v>
      </c>
      <c r="H277" s="45">
        <f aca="true" t="shared" si="55" ref="H277:W277">SUM(H250:H255,H257:H262,H264:H269,H271:H275)</f>
        <v>98942722</v>
      </c>
      <c r="I277" s="43">
        <f t="shared" si="55"/>
        <v>119275583</v>
      </c>
      <c r="J277" s="46">
        <f t="shared" si="55"/>
        <v>105843738</v>
      </c>
      <c r="K277" s="46">
        <f t="shared" si="55"/>
        <v>324062043</v>
      </c>
      <c r="L277" s="45">
        <f t="shared" si="55"/>
        <v>123957890</v>
      </c>
      <c r="M277" s="43">
        <f t="shared" si="55"/>
        <v>28632282</v>
      </c>
      <c r="N277" s="46">
        <f t="shared" si="55"/>
        <v>51315761</v>
      </c>
      <c r="O277" s="46">
        <f t="shared" si="55"/>
        <v>203905933</v>
      </c>
      <c r="P277" s="45">
        <f t="shared" si="55"/>
        <v>90668023</v>
      </c>
      <c r="Q277" s="43">
        <f t="shared" si="55"/>
        <v>200461564</v>
      </c>
      <c r="R277" s="46">
        <f t="shared" si="55"/>
        <v>111734592</v>
      </c>
      <c r="S277" s="46">
        <f t="shared" si="55"/>
        <v>402864179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9233854</v>
      </c>
      <c r="E280" s="27">
        <v>0</v>
      </c>
      <c r="F280" s="27">
        <v>12688368</v>
      </c>
      <c r="G280" s="28">
        <f aca="true" t="shared" si="56" ref="G280:G317">IF($E280=0,0,$F280/$E280)</f>
        <v>0</v>
      </c>
      <c r="H280" s="29">
        <v>1736804</v>
      </c>
      <c r="I280" s="27">
        <v>1185602</v>
      </c>
      <c r="J280" s="30">
        <v>1289668</v>
      </c>
      <c r="K280" s="30">
        <v>4212074</v>
      </c>
      <c r="L280" s="29">
        <v>97170</v>
      </c>
      <c r="M280" s="27">
        <v>1272867</v>
      </c>
      <c r="N280" s="30">
        <v>1458880</v>
      </c>
      <c r="O280" s="30">
        <v>2828917</v>
      </c>
      <c r="P280" s="29">
        <v>1509110</v>
      </c>
      <c r="Q280" s="27">
        <v>2000629</v>
      </c>
      <c r="R280" s="30">
        <v>2137638</v>
      </c>
      <c r="S280" s="30">
        <v>5647377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26683545</v>
      </c>
      <c r="E281" s="27">
        <v>0</v>
      </c>
      <c r="F281" s="27">
        <v>20388794</v>
      </c>
      <c r="G281" s="28">
        <f t="shared" si="56"/>
        <v>0</v>
      </c>
      <c r="H281" s="29">
        <v>2116878</v>
      </c>
      <c r="I281" s="27">
        <v>1794327</v>
      </c>
      <c r="J281" s="30">
        <v>1423897</v>
      </c>
      <c r="K281" s="30">
        <v>5335102</v>
      </c>
      <c r="L281" s="29">
        <v>2645124</v>
      </c>
      <c r="M281" s="27">
        <v>1304426</v>
      </c>
      <c r="N281" s="30">
        <v>1707602</v>
      </c>
      <c r="O281" s="30">
        <v>5657152</v>
      </c>
      <c r="P281" s="29">
        <v>3558801</v>
      </c>
      <c r="Q281" s="27">
        <v>2787477</v>
      </c>
      <c r="R281" s="30">
        <v>3050262</v>
      </c>
      <c r="S281" s="30">
        <v>9396540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17339408</v>
      </c>
      <c r="E282" s="27">
        <v>0</v>
      </c>
      <c r="F282" s="27">
        <v>1692609</v>
      </c>
      <c r="G282" s="28">
        <f t="shared" si="56"/>
        <v>0</v>
      </c>
      <c r="H282" s="29">
        <v>120371</v>
      </c>
      <c r="I282" s="27">
        <v>245584</v>
      </c>
      <c r="J282" s="30">
        <v>462557</v>
      </c>
      <c r="K282" s="30">
        <v>828512</v>
      </c>
      <c r="L282" s="29">
        <v>415537</v>
      </c>
      <c r="M282" s="27">
        <v>306971</v>
      </c>
      <c r="N282" s="30">
        <v>141589</v>
      </c>
      <c r="O282" s="30">
        <v>864097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982432</v>
      </c>
      <c r="E283" s="27">
        <v>0</v>
      </c>
      <c r="F283" s="27">
        <v>2072714</v>
      </c>
      <c r="G283" s="28">
        <f t="shared" si="56"/>
        <v>0</v>
      </c>
      <c r="H283" s="29">
        <v>187143</v>
      </c>
      <c r="I283" s="27">
        <v>295396</v>
      </c>
      <c r="J283" s="30">
        <v>196742</v>
      </c>
      <c r="K283" s="30">
        <v>679281</v>
      </c>
      <c r="L283" s="29">
        <v>220864</v>
      </c>
      <c r="M283" s="27">
        <v>485113</v>
      </c>
      <c r="N283" s="30">
        <v>90143</v>
      </c>
      <c r="O283" s="30">
        <v>796120</v>
      </c>
      <c r="P283" s="29">
        <v>306563</v>
      </c>
      <c r="Q283" s="27">
        <v>141478</v>
      </c>
      <c r="R283" s="30">
        <v>149272</v>
      </c>
      <c r="S283" s="30">
        <v>597313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54239239</v>
      </c>
      <c r="E284" s="35">
        <f>SUM(E280:E283)</f>
        <v>0</v>
      </c>
      <c r="F284" s="35">
        <f>SUM(F280:F283)</f>
        <v>36842485</v>
      </c>
      <c r="G284" s="36">
        <f t="shared" si="56"/>
        <v>0</v>
      </c>
      <c r="H284" s="37">
        <f aca="true" t="shared" si="57" ref="H284:W284">SUM(H280:H283)</f>
        <v>4161196</v>
      </c>
      <c r="I284" s="35">
        <f t="shared" si="57"/>
        <v>3520909</v>
      </c>
      <c r="J284" s="38">
        <f t="shared" si="57"/>
        <v>3372864</v>
      </c>
      <c r="K284" s="38">
        <f t="shared" si="57"/>
        <v>11054969</v>
      </c>
      <c r="L284" s="37">
        <f t="shared" si="57"/>
        <v>3378695</v>
      </c>
      <c r="M284" s="35">
        <f t="shared" si="57"/>
        <v>3369377</v>
      </c>
      <c r="N284" s="38">
        <f t="shared" si="57"/>
        <v>3398214</v>
      </c>
      <c r="O284" s="38">
        <f t="shared" si="57"/>
        <v>10146286</v>
      </c>
      <c r="P284" s="37">
        <f t="shared" si="57"/>
        <v>5374474</v>
      </c>
      <c r="Q284" s="35">
        <f t="shared" si="57"/>
        <v>4929584</v>
      </c>
      <c r="R284" s="38">
        <f t="shared" si="57"/>
        <v>5337172</v>
      </c>
      <c r="S284" s="38">
        <f t="shared" si="57"/>
        <v>15641230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0</v>
      </c>
      <c r="E285" s="27">
        <v>0</v>
      </c>
      <c r="F285" s="27">
        <v>800701</v>
      </c>
      <c r="G285" s="28">
        <f t="shared" si="56"/>
        <v>0</v>
      </c>
      <c r="H285" s="29">
        <v>119724</v>
      </c>
      <c r="I285" s="27">
        <v>75383</v>
      </c>
      <c r="J285" s="30">
        <v>75526</v>
      </c>
      <c r="K285" s="30">
        <v>270633</v>
      </c>
      <c r="L285" s="29">
        <v>0</v>
      </c>
      <c r="M285" s="27">
        <v>75526</v>
      </c>
      <c r="N285" s="30">
        <v>189582</v>
      </c>
      <c r="O285" s="30">
        <v>265108</v>
      </c>
      <c r="P285" s="29">
        <v>73651</v>
      </c>
      <c r="Q285" s="27">
        <v>142979</v>
      </c>
      <c r="R285" s="30">
        <v>48330</v>
      </c>
      <c r="S285" s="30">
        <v>264960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10672000</v>
      </c>
      <c r="E286" s="27">
        <v>0</v>
      </c>
      <c r="F286" s="27">
        <v>4072542</v>
      </c>
      <c r="G286" s="28">
        <f t="shared" si="56"/>
        <v>0</v>
      </c>
      <c r="H286" s="29">
        <v>104009</v>
      </c>
      <c r="I286" s="27">
        <v>380120</v>
      </c>
      <c r="J286" s="30">
        <v>528405</v>
      </c>
      <c r="K286" s="30">
        <v>1012534</v>
      </c>
      <c r="L286" s="29">
        <v>718958</v>
      </c>
      <c r="M286" s="27">
        <v>332227</v>
      </c>
      <c r="N286" s="30">
        <v>921912</v>
      </c>
      <c r="O286" s="30">
        <v>1973097</v>
      </c>
      <c r="P286" s="29">
        <v>555804</v>
      </c>
      <c r="Q286" s="27">
        <v>75032</v>
      </c>
      <c r="R286" s="30">
        <v>456075</v>
      </c>
      <c r="S286" s="30">
        <v>1086911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897768</v>
      </c>
      <c r="E287" s="27">
        <v>0</v>
      </c>
      <c r="F287" s="27">
        <v>585617</v>
      </c>
      <c r="G287" s="28">
        <f t="shared" si="56"/>
        <v>0</v>
      </c>
      <c r="H287" s="29">
        <v>117172</v>
      </c>
      <c r="I287" s="27">
        <v>47072</v>
      </c>
      <c r="J287" s="30">
        <v>99810</v>
      </c>
      <c r="K287" s="30">
        <v>264054</v>
      </c>
      <c r="L287" s="29">
        <v>107608</v>
      </c>
      <c r="M287" s="27">
        <v>96961</v>
      </c>
      <c r="N287" s="30">
        <v>31265</v>
      </c>
      <c r="O287" s="30">
        <v>235834</v>
      </c>
      <c r="P287" s="29">
        <v>43416</v>
      </c>
      <c r="Q287" s="27">
        <v>5614</v>
      </c>
      <c r="R287" s="30">
        <v>36699</v>
      </c>
      <c r="S287" s="30">
        <v>85729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4165218</v>
      </c>
      <c r="E288" s="27">
        <v>0</v>
      </c>
      <c r="F288" s="27">
        <v>3167127</v>
      </c>
      <c r="G288" s="28">
        <f t="shared" si="56"/>
        <v>0</v>
      </c>
      <c r="H288" s="29">
        <v>115749</v>
      </c>
      <c r="I288" s="27">
        <v>240123</v>
      </c>
      <c r="J288" s="30">
        <v>537474</v>
      </c>
      <c r="K288" s="30">
        <v>893346</v>
      </c>
      <c r="L288" s="29">
        <v>355128</v>
      </c>
      <c r="M288" s="27">
        <v>421330</v>
      </c>
      <c r="N288" s="30">
        <v>351458</v>
      </c>
      <c r="O288" s="30">
        <v>1127916</v>
      </c>
      <c r="P288" s="29">
        <v>185406</v>
      </c>
      <c r="Q288" s="27">
        <v>296889</v>
      </c>
      <c r="R288" s="30">
        <v>663570</v>
      </c>
      <c r="S288" s="30">
        <v>1145865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1643354</v>
      </c>
      <c r="E289" s="27">
        <v>0</v>
      </c>
      <c r="F289" s="27">
        <v>7946492</v>
      </c>
      <c r="G289" s="28">
        <f t="shared" si="56"/>
        <v>0</v>
      </c>
      <c r="H289" s="29">
        <v>784161</v>
      </c>
      <c r="I289" s="27">
        <v>878313</v>
      </c>
      <c r="J289" s="30">
        <v>812080</v>
      </c>
      <c r="K289" s="30">
        <v>2474554</v>
      </c>
      <c r="L289" s="29">
        <v>899914</v>
      </c>
      <c r="M289" s="27">
        <v>842341</v>
      </c>
      <c r="N289" s="30">
        <v>1260039</v>
      </c>
      <c r="O289" s="30">
        <v>3002294</v>
      </c>
      <c r="P289" s="29">
        <v>771882</v>
      </c>
      <c r="Q289" s="27">
        <v>824315</v>
      </c>
      <c r="R289" s="30">
        <v>873447</v>
      </c>
      <c r="S289" s="30">
        <v>2469644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1706500</v>
      </c>
      <c r="E290" s="27">
        <v>0</v>
      </c>
      <c r="F290" s="27">
        <v>760415</v>
      </c>
      <c r="G290" s="28">
        <f t="shared" si="56"/>
        <v>0</v>
      </c>
      <c r="H290" s="29">
        <v>17536</v>
      </c>
      <c r="I290" s="27">
        <v>30811</v>
      </c>
      <c r="J290" s="30">
        <v>99231</v>
      </c>
      <c r="K290" s="30">
        <v>147578</v>
      </c>
      <c r="L290" s="29">
        <v>51328</v>
      </c>
      <c r="M290" s="27">
        <v>94339</v>
      </c>
      <c r="N290" s="30">
        <v>103485</v>
      </c>
      <c r="O290" s="30">
        <v>249152</v>
      </c>
      <c r="P290" s="29">
        <v>88674</v>
      </c>
      <c r="Q290" s="27">
        <v>163415</v>
      </c>
      <c r="R290" s="30">
        <v>111596</v>
      </c>
      <c r="S290" s="30">
        <v>363685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1040690</v>
      </c>
      <c r="E291" s="27">
        <v>0</v>
      </c>
      <c r="F291" s="27">
        <v>384437</v>
      </c>
      <c r="G291" s="28">
        <f t="shared" si="56"/>
        <v>0</v>
      </c>
      <c r="H291" s="29">
        <v>118379</v>
      </c>
      <c r="I291" s="27">
        <v>78276</v>
      </c>
      <c r="J291" s="30">
        <v>20295</v>
      </c>
      <c r="K291" s="30">
        <v>216950</v>
      </c>
      <c r="L291" s="29">
        <v>31192</v>
      </c>
      <c r="M291" s="27">
        <v>49876</v>
      </c>
      <c r="N291" s="30">
        <v>39503</v>
      </c>
      <c r="O291" s="30">
        <v>120571</v>
      </c>
      <c r="P291" s="29">
        <v>0</v>
      </c>
      <c r="Q291" s="27">
        <v>0</v>
      </c>
      <c r="R291" s="30">
        <v>46916</v>
      </c>
      <c r="S291" s="30">
        <v>46916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527</v>
      </c>
      <c r="C292" s="33"/>
      <c r="D292" s="34">
        <f>SUM(D285:D291)</f>
        <v>20125530</v>
      </c>
      <c r="E292" s="35">
        <f>SUM(E285:E291)</f>
        <v>0</v>
      </c>
      <c r="F292" s="35">
        <f>SUM(F285:F291)</f>
        <v>17717331</v>
      </c>
      <c r="G292" s="36">
        <f t="shared" si="56"/>
        <v>0</v>
      </c>
      <c r="H292" s="37">
        <f aca="true" t="shared" si="58" ref="H292:W292">SUM(H285:H291)</f>
        <v>1376730</v>
      </c>
      <c r="I292" s="35">
        <f t="shared" si="58"/>
        <v>1730098</v>
      </c>
      <c r="J292" s="38">
        <f t="shared" si="58"/>
        <v>2172821</v>
      </c>
      <c r="K292" s="38">
        <f t="shared" si="58"/>
        <v>5279649</v>
      </c>
      <c r="L292" s="37">
        <f t="shared" si="58"/>
        <v>2164128</v>
      </c>
      <c r="M292" s="35">
        <f t="shared" si="58"/>
        <v>1912600</v>
      </c>
      <c r="N292" s="38">
        <f t="shared" si="58"/>
        <v>2897244</v>
      </c>
      <c r="O292" s="38">
        <f t="shared" si="58"/>
        <v>6973972</v>
      </c>
      <c r="P292" s="37">
        <f t="shared" si="58"/>
        <v>1718833</v>
      </c>
      <c r="Q292" s="35">
        <f t="shared" si="58"/>
        <v>1508244</v>
      </c>
      <c r="R292" s="38">
        <f t="shared" si="58"/>
        <v>2236633</v>
      </c>
      <c r="S292" s="38">
        <f t="shared" si="58"/>
        <v>5463710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5018000</v>
      </c>
      <c r="E293" s="27">
        <v>0</v>
      </c>
      <c r="F293" s="27">
        <v>658818</v>
      </c>
      <c r="G293" s="28">
        <f t="shared" si="56"/>
        <v>0</v>
      </c>
      <c r="H293" s="29">
        <v>85671</v>
      </c>
      <c r="I293" s="27">
        <v>85131</v>
      </c>
      <c r="J293" s="30">
        <v>38989</v>
      </c>
      <c r="K293" s="30">
        <v>209791</v>
      </c>
      <c r="L293" s="29">
        <v>55083</v>
      </c>
      <c r="M293" s="27">
        <v>204949</v>
      </c>
      <c r="N293" s="30">
        <v>0</v>
      </c>
      <c r="O293" s="30">
        <v>260032</v>
      </c>
      <c r="P293" s="29">
        <v>0</v>
      </c>
      <c r="Q293" s="27">
        <v>49100</v>
      </c>
      <c r="R293" s="30">
        <v>139895</v>
      </c>
      <c r="S293" s="30">
        <v>188995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3214501</v>
      </c>
      <c r="E294" s="27">
        <v>0</v>
      </c>
      <c r="F294" s="27">
        <v>3425771</v>
      </c>
      <c r="G294" s="28">
        <f t="shared" si="56"/>
        <v>0</v>
      </c>
      <c r="H294" s="29">
        <v>82555</v>
      </c>
      <c r="I294" s="27">
        <v>151024</v>
      </c>
      <c r="J294" s="30">
        <v>187996</v>
      </c>
      <c r="K294" s="30">
        <v>421575</v>
      </c>
      <c r="L294" s="29">
        <v>341952</v>
      </c>
      <c r="M294" s="27">
        <v>246948</v>
      </c>
      <c r="N294" s="30">
        <v>106484</v>
      </c>
      <c r="O294" s="30">
        <v>695384</v>
      </c>
      <c r="P294" s="29">
        <v>166453</v>
      </c>
      <c r="Q294" s="27">
        <v>190855</v>
      </c>
      <c r="R294" s="30">
        <v>1951504</v>
      </c>
      <c r="S294" s="30">
        <v>2308812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12039808</v>
      </c>
      <c r="E295" s="27">
        <v>0</v>
      </c>
      <c r="F295" s="27">
        <v>5713591</v>
      </c>
      <c r="G295" s="28">
        <f t="shared" si="56"/>
        <v>0</v>
      </c>
      <c r="H295" s="29">
        <v>248803</v>
      </c>
      <c r="I295" s="27">
        <v>558512</v>
      </c>
      <c r="J295" s="30">
        <v>932783</v>
      </c>
      <c r="K295" s="30">
        <v>1740098</v>
      </c>
      <c r="L295" s="29">
        <v>632382</v>
      </c>
      <c r="M295" s="27">
        <v>706964</v>
      </c>
      <c r="N295" s="30">
        <v>731807</v>
      </c>
      <c r="O295" s="30">
        <v>2071153</v>
      </c>
      <c r="P295" s="29">
        <v>527505</v>
      </c>
      <c r="Q295" s="27">
        <v>758816</v>
      </c>
      <c r="R295" s="30">
        <v>616019</v>
      </c>
      <c r="S295" s="30">
        <v>1902340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952600</v>
      </c>
      <c r="E296" s="27">
        <v>0</v>
      </c>
      <c r="F296" s="27">
        <v>607310</v>
      </c>
      <c r="G296" s="28">
        <f t="shared" si="56"/>
        <v>0</v>
      </c>
      <c r="H296" s="29">
        <v>27316</v>
      </c>
      <c r="I296" s="27">
        <v>68725</v>
      </c>
      <c r="J296" s="30">
        <v>47772</v>
      </c>
      <c r="K296" s="30">
        <v>143813</v>
      </c>
      <c r="L296" s="29">
        <v>73260</v>
      </c>
      <c r="M296" s="27">
        <v>34652</v>
      </c>
      <c r="N296" s="30">
        <v>50687</v>
      </c>
      <c r="O296" s="30">
        <v>158599</v>
      </c>
      <c r="P296" s="29">
        <v>98608</v>
      </c>
      <c r="Q296" s="27">
        <v>53939</v>
      </c>
      <c r="R296" s="30">
        <v>152351</v>
      </c>
      <c r="S296" s="30">
        <v>304898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1509000</v>
      </c>
      <c r="E297" s="27">
        <v>0</v>
      </c>
      <c r="F297" s="27">
        <v>102044</v>
      </c>
      <c r="G297" s="28">
        <f t="shared" si="56"/>
        <v>0</v>
      </c>
      <c r="H297" s="29">
        <v>2620</v>
      </c>
      <c r="I297" s="27">
        <v>2462</v>
      </c>
      <c r="J297" s="30">
        <v>41078</v>
      </c>
      <c r="K297" s="30">
        <v>46160</v>
      </c>
      <c r="L297" s="29">
        <v>1443</v>
      </c>
      <c r="M297" s="27">
        <v>21706</v>
      </c>
      <c r="N297" s="30">
        <v>8694</v>
      </c>
      <c r="O297" s="30">
        <v>31843</v>
      </c>
      <c r="P297" s="29">
        <v>13176</v>
      </c>
      <c r="Q297" s="27">
        <v>10865</v>
      </c>
      <c r="R297" s="30">
        <v>0</v>
      </c>
      <c r="S297" s="30">
        <v>24041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0</v>
      </c>
      <c r="E298" s="27">
        <v>0</v>
      </c>
      <c r="F298" s="27">
        <v>868998</v>
      </c>
      <c r="G298" s="28">
        <f t="shared" si="56"/>
        <v>0</v>
      </c>
      <c r="H298" s="29">
        <v>9857</v>
      </c>
      <c r="I298" s="27">
        <v>70511</v>
      </c>
      <c r="J298" s="30">
        <v>115532</v>
      </c>
      <c r="K298" s="30">
        <v>195900</v>
      </c>
      <c r="L298" s="29">
        <v>55891</v>
      </c>
      <c r="M298" s="27">
        <v>209807</v>
      </c>
      <c r="N298" s="30">
        <v>99442</v>
      </c>
      <c r="O298" s="30">
        <v>365140</v>
      </c>
      <c r="P298" s="29">
        <v>57938</v>
      </c>
      <c r="Q298" s="27">
        <v>115035</v>
      </c>
      <c r="R298" s="30">
        <v>134985</v>
      </c>
      <c r="S298" s="30">
        <v>307958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0</v>
      </c>
      <c r="E299" s="27">
        <v>0</v>
      </c>
      <c r="F299" s="27">
        <v>33037203</v>
      </c>
      <c r="G299" s="28">
        <f t="shared" si="56"/>
        <v>0</v>
      </c>
      <c r="H299" s="29">
        <v>3689084</v>
      </c>
      <c r="I299" s="27">
        <v>3397588</v>
      </c>
      <c r="J299" s="30">
        <v>3244806</v>
      </c>
      <c r="K299" s="30">
        <v>10331478</v>
      </c>
      <c r="L299" s="29">
        <v>3910376</v>
      </c>
      <c r="M299" s="27">
        <v>3324975</v>
      </c>
      <c r="N299" s="30">
        <v>3836893</v>
      </c>
      <c r="O299" s="30">
        <v>11072244</v>
      </c>
      <c r="P299" s="29">
        <v>4078974</v>
      </c>
      <c r="Q299" s="27">
        <v>3901440</v>
      </c>
      <c r="R299" s="30">
        <v>3653067</v>
      </c>
      <c r="S299" s="30">
        <v>11633481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10579036</v>
      </c>
      <c r="E300" s="27">
        <v>0</v>
      </c>
      <c r="F300" s="27">
        <v>2819470</v>
      </c>
      <c r="G300" s="28">
        <f t="shared" si="56"/>
        <v>0</v>
      </c>
      <c r="H300" s="29">
        <v>450331</v>
      </c>
      <c r="I300" s="27">
        <v>449050</v>
      </c>
      <c r="J300" s="30">
        <v>207242</v>
      </c>
      <c r="K300" s="30">
        <v>1106623</v>
      </c>
      <c r="L300" s="29">
        <v>332096</v>
      </c>
      <c r="M300" s="27">
        <v>353290</v>
      </c>
      <c r="N300" s="30">
        <v>110653</v>
      </c>
      <c r="O300" s="30">
        <v>796039</v>
      </c>
      <c r="P300" s="29">
        <v>431661</v>
      </c>
      <c r="Q300" s="27">
        <v>289638</v>
      </c>
      <c r="R300" s="30">
        <v>195509</v>
      </c>
      <c r="S300" s="30">
        <v>916808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0</v>
      </c>
      <c r="E301" s="27">
        <v>0</v>
      </c>
      <c r="F301" s="27">
        <v>206476</v>
      </c>
      <c r="G301" s="28">
        <f t="shared" si="56"/>
        <v>0</v>
      </c>
      <c r="H301" s="29">
        <v>17653</v>
      </c>
      <c r="I301" s="27">
        <v>288</v>
      </c>
      <c r="J301" s="30">
        <v>28831</v>
      </c>
      <c r="K301" s="30">
        <v>46772</v>
      </c>
      <c r="L301" s="29">
        <v>26587</v>
      </c>
      <c r="M301" s="27">
        <v>29167</v>
      </c>
      <c r="N301" s="30">
        <v>35765</v>
      </c>
      <c r="O301" s="30">
        <v>91519</v>
      </c>
      <c r="P301" s="29">
        <v>43414</v>
      </c>
      <c r="Q301" s="27">
        <v>15630</v>
      </c>
      <c r="R301" s="30">
        <v>9141</v>
      </c>
      <c r="S301" s="30">
        <v>68185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33312945</v>
      </c>
      <c r="E302" s="35">
        <f>SUM(E293:E301)</f>
        <v>0</v>
      </c>
      <c r="F302" s="35">
        <f>SUM(F293:F301)</f>
        <v>47439681</v>
      </c>
      <c r="G302" s="36">
        <f t="shared" si="56"/>
        <v>0</v>
      </c>
      <c r="H302" s="37">
        <f aca="true" t="shared" si="59" ref="H302:W302">SUM(H293:H301)</f>
        <v>4613890</v>
      </c>
      <c r="I302" s="35">
        <f t="shared" si="59"/>
        <v>4783291</v>
      </c>
      <c r="J302" s="38">
        <f t="shared" si="59"/>
        <v>4845029</v>
      </c>
      <c r="K302" s="38">
        <f t="shared" si="59"/>
        <v>14242210</v>
      </c>
      <c r="L302" s="37">
        <f t="shared" si="59"/>
        <v>5429070</v>
      </c>
      <c r="M302" s="35">
        <f t="shared" si="59"/>
        <v>5132458</v>
      </c>
      <c r="N302" s="38">
        <f t="shared" si="59"/>
        <v>4980425</v>
      </c>
      <c r="O302" s="38">
        <f t="shared" si="59"/>
        <v>15541953</v>
      </c>
      <c r="P302" s="37">
        <f t="shared" si="59"/>
        <v>5417729</v>
      </c>
      <c r="Q302" s="35">
        <f t="shared" si="59"/>
        <v>5385318</v>
      </c>
      <c r="R302" s="38">
        <f t="shared" si="59"/>
        <v>6852471</v>
      </c>
      <c r="S302" s="38">
        <f t="shared" si="59"/>
        <v>17655518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547000</v>
      </c>
      <c r="E303" s="27">
        <v>0</v>
      </c>
      <c r="F303" s="27">
        <v>277347</v>
      </c>
      <c r="G303" s="28">
        <f t="shared" si="56"/>
        <v>0</v>
      </c>
      <c r="H303" s="29">
        <v>10938</v>
      </c>
      <c r="I303" s="27">
        <v>0</v>
      </c>
      <c r="J303" s="30">
        <v>7109</v>
      </c>
      <c r="K303" s="30">
        <v>18047</v>
      </c>
      <c r="L303" s="29">
        <v>54704</v>
      </c>
      <c r="M303" s="27">
        <v>30664</v>
      </c>
      <c r="N303" s="30">
        <v>52145</v>
      </c>
      <c r="O303" s="30">
        <v>137513</v>
      </c>
      <c r="P303" s="29">
        <v>59668</v>
      </c>
      <c r="Q303" s="27">
        <v>21596</v>
      </c>
      <c r="R303" s="30">
        <v>40523</v>
      </c>
      <c r="S303" s="30">
        <v>121787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17575552</v>
      </c>
      <c r="E304" s="27">
        <v>0</v>
      </c>
      <c r="F304" s="27">
        <v>10856600</v>
      </c>
      <c r="G304" s="28">
        <f t="shared" si="56"/>
        <v>0</v>
      </c>
      <c r="H304" s="29">
        <v>891804</v>
      </c>
      <c r="I304" s="27">
        <v>2336915</v>
      </c>
      <c r="J304" s="30">
        <v>883846</v>
      </c>
      <c r="K304" s="30">
        <v>4112565</v>
      </c>
      <c r="L304" s="29">
        <v>906315</v>
      </c>
      <c r="M304" s="27">
        <v>648221</v>
      </c>
      <c r="N304" s="30">
        <v>1222242</v>
      </c>
      <c r="O304" s="30">
        <v>2776778</v>
      </c>
      <c r="P304" s="29">
        <v>1290443</v>
      </c>
      <c r="Q304" s="27">
        <v>1066350</v>
      </c>
      <c r="R304" s="30">
        <v>1610464</v>
      </c>
      <c r="S304" s="30">
        <v>3967257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16232838</v>
      </c>
      <c r="E305" s="27">
        <v>0</v>
      </c>
      <c r="F305" s="27">
        <v>6517532</v>
      </c>
      <c r="G305" s="28">
        <f t="shared" si="56"/>
        <v>0</v>
      </c>
      <c r="H305" s="29">
        <v>69171</v>
      </c>
      <c r="I305" s="27">
        <v>394834</v>
      </c>
      <c r="J305" s="30">
        <v>940283</v>
      </c>
      <c r="K305" s="30">
        <v>1404288</v>
      </c>
      <c r="L305" s="29">
        <v>1325061</v>
      </c>
      <c r="M305" s="27">
        <v>1095089</v>
      </c>
      <c r="N305" s="30">
        <v>644855</v>
      </c>
      <c r="O305" s="30">
        <v>3065005</v>
      </c>
      <c r="P305" s="29">
        <v>388105</v>
      </c>
      <c r="Q305" s="27">
        <v>974129</v>
      </c>
      <c r="R305" s="30">
        <v>686005</v>
      </c>
      <c r="S305" s="30">
        <v>2048239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14915158</v>
      </c>
      <c r="E306" s="27">
        <v>0</v>
      </c>
      <c r="F306" s="27">
        <v>86539</v>
      </c>
      <c r="G306" s="28">
        <f t="shared" si="56"/>
        <v>0</v>
      </c>
      <c r="H306" s="29">
        <v>0</v>
      </c>
      <c r="I306" s="27">
        <v>46005</v>
      </c>
      <c r="J306" s="30">
        <v>0</v>
      </c>
      <c r="K306" s="30">
        <v>46005</v>
      </c>
      <c r="L306" s="29">
        <v>0</v>
      </c>
      <c r="M306" s="27">
        <v>23045</v>
      </c>
      <c r="N306" s="30">
        <v>8230</v>
      </c>
      <c r="O306" s="30">
        <v>31275</v>
      </c>
      <c r="P306" s="29">
        <v>0</v>
      </c>
      <c r="Q306" s="27">
        <v>0</v>
      </c>
      <c r="R306" s="30">
        <v>9259</v>
      </c>
      <c r="S306" s="30">
        <v>9259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41872969</v>
      </c>
      <c r="E307" s="27">
        <v>0</v>
      </c>
      <c r="F307" s="27">
        <v>232113</v>
      </c>
      <c r="G307" s="28">
        <f t="shared" si="56"/>
        <v>0</v>
      </c>
      <c r="H307" s="29">
        <v>0</v>
      </c>
      <c r="I307" s="27">
        <v>0</v>
      </c>
      <c r="J307" s="30">
        <v>0</v>
      </c>
      <c r="K307" s="30">
        <v>0</v>
      </c>
      <c r="L307" s="29">
        <v>0</v>
      </c>
      <c r="M307" s="27">
        <v>0</v>
      </c>
      <c r="N307" s="30">
        <v>0</v>
      </c>
      <c r="O307" s="30">
        <v>0</v>
      </c>
      <c r="P307" s="29">
        <v>0</v>
      </c>
      <c r="Q307" s="27">
        <v>232113</v>
      </c>
      <c r="R307" s="30">
        <v>0</v>
      </c>
      <c r="S307" s="30">
        <v>232113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3130207</v>
      </c>
      <c r="E308" s="27">
        <v>0</v>
      </c>
      <c r="F308" s="27">
        <v>2458609</v>
      </c>
      <c r="G308" s="28">
        <f t="shared" si="56"/>
        <v>0</v>
      </c>
      <c r="H308" s="29">
        <v>102228</v>
      </c>
      <c r="I308" s="27">
        <v>244110</v>
      </c>
      <c r="J308" s="30">
        <v>152405</v>
      </c>
      <c r="K308" s="30">
        <v>498743</v>
      </c>
      <c r="L308" s="29">
        <v>351070</v>
      </c>
      <c r="M308" s="27">
        <v>219656</v>
      </c>
      <c r="N308" s="30">
        <v>13578</v>
      </c>
      <c r="O308" s="30">
        <v>584304</v>
      </c>
      <c r="P308" s="29">
        <v>1027035</v>
      </c>
      <c r="Q308" s="27">
        <v>217439</v>
      </c>
      <c r="R308" s="30">
        <v>131088</v>
      </c>
      <c r="S308" s="30">
        <v>1375562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1353000</v>
      </c>
      <c r="E309" s="27">
        <v>0</v>
      </c>
      <c r="F309" s="27">
        <v>627429</v>
      </c>
      <c r="G309" s="28">
        <f t="shared" si="56"/>
        <v>0</v>
      </c>
      <c r="H309" s="29">
        <v>45276</v>
      </c>
      <c r="I309" s="27">
        <v>90688</v>
      </c>
      <c r="J309" s="30">
        <v>69903</v>
      </c>
      <c r="K309" s="30">
        <v>205867</v>
      </c>
      <c r="L309" s="29">
        <v>54897</v>
      </c>
      <c r="M309" s="27">
        <v>30888</v>
      </c>
      <c r="N309" s="30">
        <v>127836</v>
      </c>
      <c r="O309" s="30">
        <v>213621</v>
      </c>
      <c r="P309" s="29">
        <v>101378</v>
      </c>
      <c r="Q309" s="27">
        <v>46232</v>
      </c>
      <c r="R309" s="30">
        <v>60331</v>
      </c>
      <c r="S309" s="30">
        <v>207941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561</v>
      </c>
      <c r="C310" s="33"/>
      <c r="D310" s="34">
        <f>SUM(D303:D309)</f>
        <v>95626724</v>
      </c>
      <c r="E310" s="35">
        <f>SUM(E303:E309)</f>
        <v>0</v>
      </c>
      <c r="F310" s="35">
        <f>SUM(F303:F309)</f>
        <v>21056169</v>
      </c>
      <c r="G310" s="36">
        <f t="shared" si="56"/>
        <v>0</v>
      </c>
      <c r="H310" s="37">
        <f aca="true" t="shared" si="60" ref="H310:W310">SUM(H303:H309)</f>
        <v>1119417</v>
      </c>
      <c r="I310" s="35">
        <f t="shared" si="60"/>
        <v>3112552</v>
      </c>
      <c r="J310" s="38">
        <f t="shared" si="60"/>
        <v>2053546</v>
      </c>
      <c r="K310" s="38">
        <f t="shared" si="60"/>
        <v>6285515</v>
      </c>
      <c r="L310" s="37">
        <f t="shared" si="60"/>
        <v>2692047</v>
      </c>
      <c r="M310" s="35">
        <f t="shared" si="60"/>
        <v>2047563</v>
      </c>
      <c r="N310" s="38">
        <f t="shared" si="60"/>
        <v>2068886</v>
      </c>
      <c r="O310" s="38">
        <f t="shared" si="60"/>
        <v>6808496</v>
      </c>
      <c r="P310" s="37">
        <f t="shared" si="60"/>
        <v>2866629</v>
      </c>
      <c r="Q310" s="35">
        <f t="shared" si="60"/>
        <v>2557859</v>
      </c>
      <c r="R310" s="38">
        <f t="shared" si="60"/>
        <v>2537670</v>
      </c>
      <c r="S310" s="38">
        <f t="shared" si="60"/>
        <v>7962158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83299979</v>
      </c>
      <c r="E311" s="27">
        <v>0</v>
      </c>
      <c r="F311" s="27">
        <v>43542289</v>
      </c>
      <c r="G311" s="28">
        <f t="shared" si="56"/>
        <v>0</v>
      </c>
      <c r="H311" s="29">
        <v>2782612</v>
      </c>
      <c r="I311" s="27">
        <v>5216596</v>
      </c>
      <c r="J311" s="30">
        <v>3893355</v>
      </c>
      <c r="K311" s="30">
        <v>11892563</v>
      </c>
      <c r="L311" s="29">
        <v>4996633</v>
      </c>
      <c r="M311" s="27">
        <v>6065882</v>
      </c>
      <c r="N311" s="30">
        <v>5660381</v>
      </c>
      <c r="O311" s="30">
        <v>16722896</v>
      </c>
      <c r="P311" s="29">
        <v>3501651</v>
      </c>
      <c r="Q311" s="27">
        <v>6571861</v>
      </c>
      <c r="R311" s="30">
        <v>4853318</v>
      </c>
      <c r="S311" s="30">
        <v>14926830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0</v>
      </c>
      <c r="E312" s="27">
        <v>0</v>
      </c>
      <c r="F312" s="27">
        <v>1533778</v>
      </c>
      <c r="G312" s="28">
        <f t="shared" si="56"/>
        <v>0</v>
      </c>
      <c r="H312" s="29">
        <v>329694</v>
      </c>
      <c r="I312" s="27">
        <v>498279</v>
      </c>
      <c r="J312" s="30">
        <v>381900</v>
      </c>
      <c r="K312" s="30">
        <v>1209873</v>
      </c>
      <c r="L312" s="29">
        <v>97525</v>
      </c>
      <c r="M312" s="27">
        <v>151612</v>
      </c>
      <c r="N312" s="30">
        <v>74768</v>
      </c>
      <c r="O312" s="30">
        <v>323905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5165134</v>
      </c>
      <c r="E313" s="27">
        <v>0</v>
      </c>
      <c r="F313" s="27">
        <v>760702</v>
      </c>
      <c r="G313" s="28">
        <f t="shared" si="56"/>
        <v>0</v>
      </c>
      <c r="H313" s="29">
        <v>0</v>
      </c>
      <c r="I313" s="27">
        <v>0</v>
      </c>
      <c r="J313" s="30">
        <v>593200</v>
      </c>
      <c r="K313" s="30">
        <v>593200</v>
      </c>
      <c r="L313" s="29">
        <v>71246</v>
      </c>
      <c r="M313" s="27">
        <v>80425</v>
      </c>
      <c r="N313" s="30">
        <v>15831</v>
      </c>
      <c r="O313" s="30">
        <v>167502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5451838</v>
      </c>
      <c r="E314" s="27">
        <v>0</v>
      </c>
      <c r="F314" s="27">
        <v>3495147</v>
      </c>
      <c r="G314" s="28">
        <f t="shared" si="56"/>
        <v>0</v>
      </c>
      <c r="H314" s="29">
        <v>173480</v>
      </c>
      <c r="I314" s="27">
        <v>497523</v>
      </c>
      <c r="J314" s="30">
        <v>327461</v>
      </c>
      <c r="K314" s="30">
        <v>998464</v>
      </c>
      <c r="L314" s="29">
        <v>550870</v>
      </c>
      <c r="M314" s="27">
        <v>566654</v>
      </c>
      <c r="N314" s="30">
        <v>265139</v>
      </c>
      <c r="O314" s="30">
        <v>1382663</v>
      </c>
      <c r="P314" s="29">
        <v>365122</v>
      </c>
      <c r="Q314" s="27">
        <v>182760</v>
      </c>
      <c r="R314" s="30">
        <v>566138</v>
      </c>
      <c r="S314" s="30">
        <v>1114020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3983410</v>
      </c>
      <c r="E315" s="27">
        <v>0</v>
      </c>
      <c r="F315" s="27">
        <v>2212459</v>
      </c>
      <c r="G315" s="28">
        <f t="shared" si="56"/>
        <v>0</v>
      </c>
      <c r="H315" s="29">
        <v>114396</v>
      </c>
      <c r="I315" s="27">
        <v>350670</v>
      </c>
      <c r="J315" s="30">
        <v>364304</v>
      </c>
      <c r="K315" s="30">
        <v>829370</v>
      </c>
      <c r="L315" s="29">
        <v>235787</v>
      </c>
      <c r="M315" s="27">
        <v>156357</v>
      </c>
      <c r="N315" s="30">
        <v>111270</v>
      </c>
      <c r="O315" s="30">
        <v>503414</v>
      </c>
      <c r="P315" s="29">
        <v>186407</v>
      </c>
      <c r="Q315" s="27">
        <v>513999</v>
      </c>
      <c r="R315" s="30">
        <v>179269</v>
      </c>
      <c r="S315" s="30">
        <v>879675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572</v>
      </c>
      <c r="C316" s="55"/>
      <c r="D316" s="56">
        <f>SUM(D311:D315)</f>
        <v>97900361</v>
      </c>
      <c r="E316" s="57">
        <f>SUM(E311:E315)</f>
        <v>0</v>
      </c>
      <c r="F316" s="57">
        <f>SUM(F311:F315)</f>
        <v>51544375</v>
      </c>
      <c r="G316" s="58">
        <f t="shared" si="56"/>
        <v>0</v>
      </c>
      <c r="H316" s="59">
        <f aca="true" t="shared" si="61" ref="H316:W316">SUM(H311:H315)</f>
        <v>3400182</v>
      </c>
      <c r="I316" s="57">
        <f t="shared" si="61"/>
        <v>6563068</v>
      </c>
      <c r="J316" s="60">
        <f t="shared" si="61"/>
        <v>5560220</v>
      </c>
      <c r="K316" s="60">
        <f t="shared" si="61"/>
        <v>15523470</v>
      </c>
      <c r="L316" s="59">
        <f t="shared" si="61"/>
        <v>5952061</v>
      </c>
      <c r="M316" s="57">
        <f t="shared" si="61"/>
        <v>7020930</v>
      </c>
      <c r="N316" s="60">
        <f t="shared" si="61"/>
        <v>6127389</v>
      </c>
      <c r="O316" s="60">
        <f t="shared" si="61"/>
        <v>19100380</v>
      </c>
      <c r="P316" s="59">
        <f t="shared" si="61"/>
        <v>4053180</v>
      </c>
      <c r="Q316" s="57">
        <f t="shared" si="61"/>
        <v>7268620</v>
      </c>
      <c r="R316" s="60">
        <f t="shared" si="61"/>
        <v>5598725</v>
      </c>
      <c r="S316" s="60">
        <f t="shared" si="61"/>
        <v>16920525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301204799</v>
      </c>
      <c r="E317" s="43">
        <f>SUM(E280:E283,E285:E291,E293:E301,E303:E309,E311:E315)</f>
        <v>0</v>
      </c>
      <c r="F317" s="43">
        <f>SUM(F280:F283,F285:F291,F293:F301,F303:F309,F311:F315)</f>
        <v>174600041</v>
      </c>
      <c r="G317" s="44">
        <f t="shared" si="56"/>
        <v>0</v>
      </c>
      <c r="H317" s="45">
        <f aca="true" t="shared" si="62" ref="H317:W317">SUM(H280:H283,H285:H291,H293:H301,H303:H309,H311:H315)</f>
        <v>14671415</v>
      </c>
      <c r="I317" s="43">
        <f t="shared" si="62"/>
        <v>19709918</v>
      </c>
      <c r="J317" s="46">
        <f t="shared" si="62"/>
        <v>18004480</v>
      </c>
      <c r="K317" s="46">
        <f t="shared" si="62"/>
        <v>52385813</v>
      </c>
      <c r="L317" s="45">
        <f t="shared" si="62"/>
        <v>19616001</v>
      </c>
      <c r="M317" s="43">
        <f t="shared" si="62"/>
        <v>19482928</v>
      </c>
      <c r="N317" s="46">
        <f t="shared" si="62"/>
        <v>19472158</v>
      </c>
      <c r="O317" s="46">
        <f t="shared" si="62"/>
        <v>58571087</v>
      </c>
      <c r="P317" s="45">
        <f t="shared" si="62"/>
        <v>19430845</v>
      </c>
      <c r="Q317" s="43">
        <f t="shared" si="62"/>
        <v>21649625</v>
      </c>
      <c r="R317" s="46">
        <f t="shared" si="62"/>
        <v>22562671</v>
      </c>
      <c r="S317" s="46">
        <f t="shared" si="62"/>
        <v>63643141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2930284596</v>
      </c>
      <c r="E320" s="27">
        <v>0</v>
      </c>
      <c r="F320" s="27">
        <v>9688145888</v>
      </c>
      <c r="G320" s="28">
        <f aca="true" t="shared" si="63" ref="G320:G357">IF($E320=0,0,$F320/$E320)</f>
        <v>0</v>
      </c>
      <c r="H320" s="29">
        <v>102424423</v>
      </c>
      <c r="I320" s="27">
        <v>320156523</v>
      </c>
      <c r="J320" s="30">
        <v>547128968</v>
      </c>
      <c r="K320" s="30">
        <v>969709914</v>
      </c>
      <c r="L320" s="29">
        <v>849700513</v>
      </c>
      <c r="M320" s="27">
        <v>1128896061</v>
      </c>
      <c r="N320" s="30">
        <v>1349339924</v>
      </c>
      <c r="O320" s="30">
        <v>3327936498</v>
      </c>
      <c r="P320" s="29">
        <v>1536388266</v>
      </c>
      <c r="Q320" s="27">
        <v>1807595478</v>
      </c>
      <c r="R320" s="30">
        <v>2046515732</v>
      </c>
      <c r="S320" s="30">
        <v>5390499476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25</v>
      </c>
      <c r="C321" s="33"/>
      <c r="D321" s="34">
        <f>D320</f>
        <v>2930284596</v>
      </c>
      <c r="E321" s="35">
        <f>E320</f>
        <v>0</v>
      </c>
      <c r="F321" s="35">
        <f>F320</f>
        <v>9688145888</v>
      </c>
      <c r="G321" s="36">
        <f t="shared" si="63"/>
        <v>0</v>
      </c>
      <c r="H321" s="37">
        <f aca="true" t="shared" si="64" ref="H321:W321">H320</f>
        <v>102424423</v>
      </c>
      <c r="I321" s="35">
        <f t="shared" si="64"/>
        <v>320156523</v>
      </c>
      <c r="J321" s="38">
        <f t="shared" si="64"/>
        <v>547128968</v>
      </c>
      <c r="K321" s="38">
        <f t="shared" si="64"/>
        <v>969709914</v>
      </c>
      <c r="L321" s="37">
        <f t="shared" si="64"/>
        <v>849700513</v>
      </c>
      <c r="M321" s="35">
        <f t="shared" si="64"/>
        <v>1128896061</v>
      </c>
      <c r="N321" s="38">
        <f t="shared" si="64"/>
        <v>1349339924</v>
      </c>
      <c r="O321" s="38">
        <f t="shared" si="64"/>
        <v>3327936498</v>
      </c>
      <c r="P321" s="37">
        <f t="shared" si="64"/>
        <v>1536388266</v>
      </c>
      <c r="Q321" s="35">
        <f t="shared" si="64"/>
        <v>1807595478</v>
      </c>
      <c r="R321" s="38">
        <f t="shared" si="64"/>
        <v>2046515732</v>
      </c>
      <c r="S321" s="38">
        <f t="shared" si="64"/>
        <v>5390499476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0</v>
      </c>
      <c r="E322" s="27">
        <v>0</v>
      </c>
      <c r="F322" s="27">
        <v>8171856</v>
      </c>
      <c r="G322" s="28">
        <f t="shared" si="63"/>
        <v>0</v>
      </c>
      <c r="H322" s="29">
        <v>496537</v>
      </c>
      <c r="I322" s="27">
        <v>1146242</v>
      </c>
      <c r="J322" s="30">
        <v>950479</v>
      </c>
      <c r="K322" s="30">
        <v>2593258</v>
      </c>
      <c r="L322" s="29">
        <v>1016789</v>
      </c>
      <c r="M322" s="27">
        <v>920902</v>
      </c>
      <c r="N322" s="30">
        <v>661659</v>
      </c>
      <c r="O322" s="30">
        <v>2599350</v>
      </c>
      <c r="P322" s="29">
        <v>1013432</v>
      </c>
      <c r="Q322" s="27">
        <v>997386</v>
      </c>
      <c r="R322" s="30">
        <v>968430</v>
      </c>
      <c r="S322" s="30">
        <v>2979248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10050552</v>
      </c>
      <c r="E323" s="27">
        <v>0</v>
      </c>
      <c r="F323" s="27">
        <v>3837457</v>
      </c>
      <c r="G323" s="28">
        <f t="shared" si="63"/>
        <v>0</v>
      </c>
      <c r="H323" s="29">
        <v>369</v>
      </c>
      <c r="I323" s="27">
        <v>387092</v>
      </c>
      <c r="J323" s="30">
        <v>319108</v>
      </c>
      <c r="K323" s="30">
        <v>706569</v>
      </c>
      <c r="L323" s="29">
        <v>400114</v>
      </c>
      <c r="M323" s="27">
        <v>340996</v>
      </c>
      <c r="N323" s="30">
        <v>492559</v>
      </c>
      <c r="O323" s="30">
        <v>1233669</v>
      </c>
      <c r="P323" s="29">
        <v>708891</v>
      </c>
      <c r="Q323" s="27">
        <v>833700</v>
      </c>
      <c r="R323" s="30">
        <v>354628</v>
      </c>
      <c r="S323" s="30">
        <v>1897219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5727000</v>
      </c>
      <c r="E324" s="27">
        <v>0</v>
      </c>
      <c r="F324" s="27">
        <v>3591568</v>
      </c>
      <c r="G324" s="28">
        <f t="shared" si="63"/>
        <v>0</v>
      </c>
      <c r="H324" s="29">
        <v>46357</v>
      </c>
      <c r="I324" s="27">
        <v>395353</v>
      </c>
      <c r="J324" s="30">
        <v>285179</v>
      </c>
      <c r="K324" s="30">
        <v>726889</v>
      </c>
      <c r="L324" s="29">
        <v>447539</v>
      </c>
      <c r="M324" s="27">
        <v>616277</v>
      </c>
      <c r="N324" s="30">
        <v>366771</v>
      </c>
      <c r="O324" s="30">
        <v>1430587</v>
      </c>
      <c r="P324" s="29">
        <v>613710</v>
      </c>
      <c r="Q324" s="27">
        <v>401390</v>
      </c>
      <c r="R324" s="30">
        <v>418992</v>
      </c>
      <c r="S324" s="30">
        <v>1434092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44616716</v>
      </c>
      <c r="E325" s="27">
        <v>0</v>
      </c>
      <c r="F325" s="27">
        <v>21607877</v>
      </c>
      <c r="G325" s="28">
        <f t="shared" si="63"/>
        <v>0</v>
      </c>
      <c r="H325" s="29">
        <v>315177</v>
      </c>
      <c r="I325" s="27">
        <v>3375723</v>
      </c>
      <c r="J325" s="30">
        <v>1808323</v>
      </c>
      <c r="K325" s="30">
        <v>5499223</v>
      </c>
      <c r="L325" s="29">
        <v>2778961</v>
      </c>
      <c r="M325" s="27">
        <v>2736450</v>
      </c>
      <c r="N325" s="30">
        <v>2669768</v>
      </c>
      <c r="O325" s="30">
        <v>8185179</v>
      </c>
      <c r="P325" s="29">
        <v>2405161</v>
      </c>
      <c r="Q325" s="27">
        <v>2149063</v>
      </c>
      <c r="R325" s="30">
        <v>3369251</v>
      </c>
      <c r="S325" s="30">
        <v>7923475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17703942</v>
      </c>
      <c r="E326" s="27">
        <v>0</v>
      </c>
      <c r="F326" s="27">
        <v>10940209</v>
      </c>
      <c r="G326" s="28">
        <f t="shared" si="63"/>
        <v>0</v>
      </c>
      <c r="H326" s="29">
        <v>483948</v>
      </c>
      <c r="I326" s="27">
        <v>34339</v>
      </c>
      <c r="J326" s="30">
        <v>1324774</v>
      </c>
      <c r="K326" s="30">
        <v>1843061</v>
      </c>
      <c r="L326" s="29">
        <v>1802733</v>
      </c>
      <c r="M326" s="27">
        <v>1795785</v>
      </c>
      <c r="N326" s="30">
        <v>1618030</v>
      </c>
      <c r="O326" s="30">
        <v>5216548</v>
      </c>
      <c r="P326" s="29">
        <v>1485933</v>
      </c>
      <c r="Q326" s="27">
        <v>1090664</v>
      </c>
      <c r="R326" s="30">
        <v>1304003</v>
      </c>
      <c r="S326" s="30">
        <v>3880600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78200000</v>
      </c>
      <c r="E327" s="27">
        <v>0</v>
      </c>
      <c r="F327" s="27">
        <v>37247587</v>
      </c>
      <c r="G327" s="28">
        <f t="shared" si="63"/>
        <v>0</v>
      </c>
      <c r="H327" s="29">
        <v>0</v>
      </c>
      <c r="I327" s="27">
        <v>656946</v>
      </c>
      <c r="J327" s="30">
        <v>157005</v>
      </c>
      <c r="K327" s="30">
        <v>813951</v>
      </c>
      <c r="L327" s="29">
        <v>2516314</v>
      </c>
      <c r="M327" s="27">
        <v>2378035</v>
      </c>
      <c r="N327" s="30">
        <v>3082342</v>
      </c>
      <c r="O327" s="30">
        <v>7976691</v>
      </c>
      <c r="P327" s="29">
        <v>1749644</v>
      </c>
      <c r="Q327" s="27">
        <v>4736492</v>
      </c>
      <c r="R327" s="30">
        <v>21970809</v>
      </c>
      <c r="S327" s="30">
        <v>28456945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589</v>
      </c>
      <c r="C328" s="33"/>
      <c r="D328" s="34">
        <f>SUM(D322:D327)</f>
        <v>156298210</v>
      </c>
      <c r="E328" s="35">
        <f>SUM(E322:E327)</f>
        <v>0</v>
      </c>
      <c r="F328" s="35">
        <f>SUM(F322:F327)</f>
        <v>85396554</v>
      </c>
      <c r="G328" s="36">
        <f t="shared" si="63"/>
        <v>0</v>
      </c>
      <c r="H328" s="37">
        <f aca="true" t="shared" si="65" ref="H328:W328">SUM(H322:H327)</f>
        <v>1342388</v>
      </c>
      <c r="I328" s="35">
        <f t="shared" si="65"/>
        <v>5995695</v>
      </c>
      <c r="J328" s="38">
        <f t="shared" si="65"/>
        <v>4844868</v>
      </c>
      <c r="K328" s="38">
        <f t="shared" si="65"/>
        <v>12182951</v>
      </c>
      <c r="L328" s="37">
        <f t="shared" si="65"/>
        <v>8962450</v>
      </c>
      <c r="M328" s="35">
        <f t="shared" si="65"/>
        <v>8788445</v>
      </c>
      <c r="N328" s="38">
        <f t="shared" si="65"/>
        <v>8891129</v>
      </c>
      <c r="O328" s="38">
        <f t="shared" si="65"/>
        <v>26642024</v>
      </c>
      <c r="P328" s="37">
        <f t="shared" si="65"/>
        <v>7976771</v>
      </c>
      <c r="Q328" s="35">
        <f t="shared" si="65"/>
        <v>10208695</v>
      </c>
      <c r="R328" s="38">
        <f t="shared" si="65"/>
        <v>28386113</v>
      </c>
      <c r="S328" s="38">
        <f t="shared" si="65"/>
        <v>46571579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15165947</v>
      </c>
      <c r="E329" s="27">
        <v>0</v>
      </c>
      <c r="F329" s="27">
        <v>8913357</v>
      </c>
      <c r="G329" s="28">
        <f t="shared" si="63"/>
        <v>0</v>
      </c>
      <c r="H329" s="29">
        <v>-196740</v>
      </c>
      <c r="I329" s="27">
        <v>1496022</v>
      </c>
      <c r="J329" s="30">
        <v>729965</v>
      </c>
      <c r="K329" s="30">
        <v>2029247</v>
      </c>
      <c r="L329" s="29">
        <v>1586912</v>
      </c>
      <c r="M329" s="27">
        <v>1034564</v>
      </c>
      <c r="N329" s="30">
        <v>814585</v>
      </c>
      <c r="O329" s="30">
        <v>3436061</v>
      </c>
      <c r="P329" s="29">
        <v>981087</v>
      </c>
      <c r="Q329" s="27">
        <v>884060</v>
      </c>
      <c r="R329" s="30">
        <v>1582902</v>
      </c>
      <c r="S329" s="30">
        <v>3448049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6174842</v>
      </c>
      <c r="E330" s="27">
        <v>0</v>
      </c>
      <c r="F330" s="27">
        <v>31395679</v>
      </c>
      <c r="G330" s="28">
        <f t="shared" si="63"/>
        <v>0</v>
      </c>
      <c r="H330" s="29">
        <v>1188086</v>
      </c>
      <c r="I330" s="27">
        <v>2103288</v>
      </c>
      <c r="J330" s="30">
        <v>3470528</v>
      </c>
      <c r="K330" s="30">
        <v>6761902</v>
      </c>
      <c r="L330" s="29">
        <v>2108615</v>
      </c>
      <c r="M330" s="27">
        <v>4289104</v>
      </c>
      <c r="N330" s="30">
        <v>4162592</v>
      </c>
      <c r="O330" s="30">
        <v>10560311</v>
      </c>
      <c r="P330" s="29">
        <v>2963540</v>
      </c>
      <c r="Q330" s="27">
        <v>4736934</v>
      </c>
      <c r="R330" s="30">
        <v>6372992</v>
      </c>
      <c r="S330" s="30">
        <v>14073466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64497570</v>
      </c>
      <c r="E331" s="27">
        <v>0</v>
      </c>
      <c r="F331" s="27">
        <v>34405502</v>
      </c>
      <c r="G331" s="28">
        <f t="shared" si="63"/>
        <v>0</v>
      </c>
      <c r="H331" s="29">
        <v>1285226</v>
      </c>
      <c r="I331" s="27">
        <v>2241891</v>
      </c>
      <c r="J331" s="30">
        <v>4493399</v>
      </c>
      <c r="K331" s="30">
        <v>8020516</v>
      </c>
      <c r="L331" s="29">
        <v>6829014</v>
      </c>
      <c r="M331" s="27">
        <v>4890257</v>
      </c>
      <c r="N331" s="30">
        <v>4471804</v>
      </c>
      <c r="O331" s="30">
        <v>16191075</v>
      </c>
      <c r="P331" s="29">
        <v>2666058</v>
      </c>
      <c r="Q331" s="27">
        <v>3809834</v>
      </c>
      <c r="R331" s="30">
        <v>3718019</v>
      </c>
      <c r="S331" s="30">
        <v>10193911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42350952</v>
      </c>
      <c r="E332" s="27">
        <v>0</v>
      </c>
      <c r="F332" s="27">
        <v>26447770</v>
      </c>
      <c r="G332" s="28">
        <f t="shared" si="63"/>
        <v>0</v>
      </c>
      <c r="H332" s="29">
        <v>528110</v>
      </c>
      <c r="I332" s="27">
        <v>1990015</v>
      </c>
      <c r="J332" s="30">
        <v>2100858</v>
      </c>
      <c r="K332" s="30">
        <v>4618983</v>
      </c>
      <c r="L332" s="29">
        <v>4349856</v>
      </c>
      <c r="M332" s="27">
        <v>3793074</v>
      </c>
      <c r="N332" s="30">
        <v>3248648</v>
      </c>
      <c r="O332" s="30">
        <v>11391578</v>
      </c>
      <c r="P332" s="29">
        <v>3580282</v>
      </c>
      <c r="Q332" s="27">
        <v>3285086</v>
      </c>
      <c r="R332" s="30">
        <v>3571841</v>
      </c>
      <c r="S332" s="30">
        <v>10437209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12110620</v>
      </c>
      <c r="E333" s="27">
        <v>0</v>
      </c>
      <c r="F333" s="27">
        <v>9135725</v>
      </c>
      <c r="G333" s="28">
        <f t="shared" si="63"/>
        <v>0</v>
      </c>
      <c r="H333" s="29">
        <v>368316</v>
      </c>
      <c r="I333" s="27">
        <v>1152428</v>
      </c>
      <c r="J333" s="30">
        <v>898714</v>
      </c>
      <c r="K333" s="30">
        <v>2419458</v>
      </c>
      <c r="L333" s="29">
        <v>1145488</v>
      </c>
      <c r="M333" s="27">
        <v>1210765</v>
      </c>
      <c r="N333" s="30">
        <v>1075238</v>
      </c>
      <c r="O333" s="30">
        <v>3431491</v>
      </c>
      <c r="P333" s="29">
        <v>892794</v>
      </c>
      <c r="Q333" s="27">
        <v>1221785</v>
      </c>
      <c r="R333" s="30">
        <v>1170197</v>
      </c>
      <c r="S333" s="30">
        <v>3284776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0</v>
      </c>
      <c r="E334" s="27">
        <v>0</v>
      </c>
      <c r="F334" s="27">
        <v>66512240</v>
      </c>
      <c r="G334" s="28">
        <f t="shared" si="63"/>
        <v>0</v>
      </c>
      <c r="H334" s="29">
        <v>2946664</v>
      </c>
      <c r="I334" s="27">
        <v>3418917</v>
      </c>
      <c r="J334" s="30">
        <v>3220456</v>
      </c>
      <c r="K334" s="30">
        <v>9586037</v>
      </c>
      <c r="L334" s="29">
        <v>22158407</v>
      </c>
      <c r="M334" s="27">
        <v>5638242</v>
      </c>
      <c r="N334" s="30">
        <v>5960493</v>
      </c>
      <c r="O334" s="30">
        <v>33757142</v>
      </c>
      <c r="P334" s="29">
        <v>3016105</v>
      </c>
      <c r="Q334" s="27">
        <v>8555958</v>
      </c>
      <c r="R334" s="30">
        <v>11596998</v>
      </c>
      <c r="S334" s="30">
        <v>23169061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140299931</v>
      </c>
      <c r="E335" s="35">
        <f>SUM(E329:E334)</f>
        <v>0</v>
      </c>
      <c r="F335" s="35">
        <f>SUM(F329:F334)</f>
        <v>176810273</v>
      </c>
      <c r="G335" s="36">
        <f t="shared" si="63"/>
        <v>0</v>
      </c>
      <c r="H335" s="37">
        <f aca="true" t="shared" si="66" ref="H335:W335">SUM(H329:H334)</f>
        <v>6119662</v>
      </c>
      <c r="I335" s="35">
        <f t="shared" si="66"/>
        <v>12402561</v>
      </c>
      <c r="J335" s="38">
        <f t="shared" si="66"/>
        <v>14913920</v>
      </c>
      <c r="K335" s="38">
        <f t="shared" si="66"/>
        <v>33436143</v>
      </c>
      <c r="L335" s="37">
        <f t="shared" si="66"/>
        <v>38178292</v>
      </c>
      <c r="M335" s="35">
        <f t="shared" si="66"/>
        <v>20856006</v>
      </c>
      <c r="N335" s="38">
        <f t="shared" si="66"/>
        <v>19733360</v>
      </c>
      <c r="O335" s="38">
        <f t="shared" si="66"/>
        <v>78767658</v>
      </c>
      <c r="P335" s="37">
        <f t="shared" si="66"/>
        <v>14099866</v>
      </c>
      <c r="Q335" s="35">
        <f t="shared" si="66"/>
        <v>22493657</v>
      </c>
      <c r="R335" s="38">
        <f t="shared" si="66"/>
        <v>28012949</v>
      </c>
      <c r="S335" s="38">
        <f t="shared" si="66"/>
        <v>64606472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0</v>
      </c>
      <c r="E336" s="27">
        <v>0</v>
      </c>
      <c r="F336" s="27">
        <v>12570567</v>
      </c>
      <c r="G336" s="28">
        <f t="shared" si="63"/>
        <v>0</v>
      </c>
      <c r="H336" s="29">
        <v>162858</v>
      </c>
      <c r="I336" s="27">
        <v>1287274</v>
      </c>
      <c r="J336" s="30">
        <v>1589520</v>
      </c>
      <c r="K336" s="30">
        <v>3039652</v>
      </c>
      <c r="L336" s="29">
        <v>1281076</v>
      </c>
      <c r="M336" s="27">
        <v>1514019</v>
      </c>
      <c r="N336" s="30">
        <v>2407088</v>
      </c>
      <c r="O336" s="30">
        <v>5202183</v>
      </c>
      <c r="P336" s="29">
        <v>1264200</v>
      </c>
      <c r="Q336" s="27">
        <v>1515400</v>
      </c>
      <c r="R336" s="30">
        <v>1549132</v>
      </c>
      <c r="S336" s="30">
        <v>4328732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163359834</v>
      </c>
      <c r="E337" s="27">
        <v>0</v>
      </c>
      <c r="F337" s="27">
        <v>108667146</v>
      </c>
      <c r="G337" s="28">
        <f t="shared" si="63"/>
        <v>0</v>
      </c>
      <c r="H337" s="29">
        <v>7427376</v>
      </c>
      <c r="I337" s="27">
        <v>11373490</v>
      </c>
      <c r="J337" s="30">
        <v>12172908</v>
      </c>
      <c r="K337" s="30">
        <v>30973774</v>
      </c>
      <c r="L337" s="29">
        <v>9838252</v>
      </c>
      <c r="M337" s="27">
        <v>14155257</v>
      </c>
      <c r="N337" s="30">
        <v>13888851</v>
      </c>
      <c r="O337" s="30">
        <v>37882360</v>
      </c>
      <c r="P337" s="29">
        <v>11972452</v>
      </c>
      <c r="Q337" s="27">
        <v>13459553</v>
      </c>
      <c r="R337" s="30">
        <v>14379007</v>
      </c>
      <c r="S337" s="30">
        <v>39811012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1674432</v>
      </c>
      <c r="E338" s="27">
        <v>0</v>
      </c>
      <c r="F338" s="27">
        <v>22775334</v>
      </c>
      <c r="G338" s="28">
        <f t="shared" si="63"/>
        <v>0</v>
      </c>
      <c r="H338" s="29">
        <v>246484</v>
      </c>
      <c r="I338" s="27">
        <v>638882</v>
      </c>
      <c r="J338" s="30">
        <v>595037</v>
      </c>
      <c r="K338" s="30">
        <v>1480403</v>
      </c>
      <c r="L338" s="29">
        <v>1497489</v>
      </c>
      <c r="M338" s="27">
        <v>3122768</v>
      </c>
      <c r="N338" s="30">
        <v>4390382</v>
      </c>
      <c r="O338" s="30">
        <v>9010639</v>
      </c>
      <c r="P338" s="29">
        <v>436497</v>
      </c>
      <c r="Q338" s="27">
        <v>5583266</v>
      </c>
      <c r="R338" s="30">
        <v>6264529</v>
      </c>
      <c r="S338" s="30">
        <v>12284292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1674432</v>
      </c>
      <c r="E339" s="27">
        <v>0</v>
      </c>
      <c r="F339" s="27">
        <v>7839552</v>
      </c>
      <c r="G339" s="28">
        <f t="shared" si="63"/>
        <v>0</v>
      </c>
      <c r="H339" s="29">
        <v>625069</v>
      </c>
      <c r="I339" s="27">
        <v>565587</v>
      </c>
      <c r="J339" s="30">
        <v>1076324</v>
      </c>
      <c r="K339" s="30">
        <v>2266980</v>
      </c>
      <c r="L339" s="29">
        <v>1176838</v>
      </c>
      <c r="M339" s="27">
        <v>1207552</v>
      </c>
      <c r="N339" s="30">
        <v>1205582</v>
      </c>
      <c r="O339" s="30">
        <v>3589972</v>
      </c>
      <c r="P339" s="29">
        <v>1036600</v>
      </c>
      <c r="Q339" s="27">
        <v>666877</v>
      </c>
      <c r="R339" s="30">
        <v>279123</v>
      </c>
      <c r="S339" s="30">
        <v>1982600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2862670</v>
      </c>
      <c r="E340" s="27">
        <v>0</v>
      </c>
      <c r="F340" s="27">
        <v>28398636</v>
      </c>
      <c r="G340" s="28">
        <f t="shared" si="63"/>
        <v>0</v>
      </c>
      <c r="H340" s="29">
        <v>526860</v>
      </c>
      <c r="I340" s="27">
        <v>1788000</v>
      </c>
      <c r="J340" s="30">
        <v>1498391</v>
      </c>
      <c r="K340" s="30">
        <v>3813251</v>
      </c>
      <c r="L340" s="29">
        <v>3276910</v>
      </c>
      <c r="M340" s="27">
        <v>3214302</v>
      </c>
      <c r="N340" s="30">
        <v>3493440</v>
      </c>
      <c r="O340" s="30">
        <v>9984652</v>
      </c>
      <c r="P340" s="29">
        <v>1443773</v>
      </c>
      <c r="Q340" s="27">
        <v>9105496</v>
      </c>
      <c r="R340" s="30">
        <v>4051464</v>
      </c>
      <c r="S340" s="30">
        <v>14600733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169571368</v>
      </c>
      <c r="E341" s="35">
        <f>SUM(E336:E340)</f>
        <v>0</v>
      </c>
      <c r="F341" s="35">
        <f>SUM(F336:F340)</f>
        <v>180251235</v>
      </c>
      <c r="G341" s="36">
        <f t="shared" si="63"/>
        <v>0</v>
      </c>
      <c r="H341" s="37">
        <f aca="true" t="shared" si="67" ref="H341:W341">SUM(H336:H340)</f>
        <v>8988647</v>
      </c>
      <c r="I341" s="35">
        <f t="shared" si="67"/>
        <v>15653233</v>
      </c>
      <c r="J341" s="38">
        <f t="shared" si="67"/>
        <v>16932180</v>
      </c>
      <c r="K341" s="38">
        <f t="shared" si="67"/>
        <v>41574060</v>
      </c>
      <c r="L341" s="37">
        <f t="shared" si="67"/>
        <v>17070565</v>
      </c>
      <c r="M341" s="35">
        <f t="shared" si="67"/>
        <v>23213898</v>
      </c>
      <c r="N341" s="38">
        <f t="shared" si="67"/>
        <v>25385343</v>
      </c>
      <c r="O341" s="38">
        <f t="shared" si="67"/>
        <v>65669806</v>
      </c>
      <c r="P341" s="37">
        <f t="shared" si="67"/>
        <v>16153522</v>
      </c>
      <c r="Q341" s="35">
        <f t="shared" si="67"/>
        <v>30330592</v>
      </c>
      <c r="R341" s="38">
        <f t="shared" si="67"/>
        <v>26523255</v>
      </c>
      <c r="S341" s="38">
        <f t="shared" si="67"/>
        <v>73007369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3539660</v>
      </c>
      <c r="E342" s="27">
        <v>0</v>
      </c>
      <c r="F342" s="27">
        <v>8661441</v>
      </c>
      <c r="G342" s="28">
        <f t="shared" si="63"/>
        <v>0</v>
      </c>
      <c r="H342" s="29">
        <v>821365</v>
      </c>
      <c r="I342" s="27">
        <v>345865</v>
      </c>
      <c r="J342" s="30">
        <v>1072446</v>
      </c>
      <c r="K342" s="30">
        <v>2239676</v>
      </c>
      <c r="L342" s="29">
        <v>1053920</v>
      </c>
      <c r="M342" s="27">
        <v>1422842</v>
      </c>
      <c r="N342" s="30">
        <v>1013124</v>
      </c>
      <c r="O342" s="30">
        <v>3489886</v>
      </c>
      <c r="P342" s="29">
        <v>973523</v>
      </c>
      <c r="Q342" s="27">
        <v>997640</v>
      </c>
      <c r="R342" s="30">
        <v>960716</v>
      </c>
      <c r="S342" s="30">
        <v>2931879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0</v>
      </c>
      <c r="E343" s="27">
        <v>0</v>
      </c>
      <c r="F343" s="27">
        <v>7163261</v>
      </c>
      <c r="G343" s="28">
        <f t="shared" si="63"/>
        <v>0</v>
      </c>
      <c r="H343" s="29">
        <v>131569</v>
      </c>
      <c r="I343" s="27">
        <v>545074</v>
      </c>
      <c r="J343" s="30">
        <v>843275</v>
      </c>
      <c r="K343" s="30">
        <v>1519918</v>
      </c>
      <c r="L343" s="29">
        <v>1006179</v>
      </c>
      <c r="M343" s="27">
        <v>1093560</v>
      </c>
      <c r="N343" s="30">
        <v>1233195</v>
      </c>
      <c r="O343" s="30">
        <v>3332934</v>
      </c>
      <c r="P343" s="29">
        <v>629538</v>
      </c>
      <c r="Q343" s="27">
        <v>788662</v>
      </c>
      <c r="R343" s="30">
        <v>892209</v>
      </c>
      <c r="S343" s="30">
        <v>2310409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183467763</v>
      </c>
      <c r="E344" s="27">
        <v>0</v>
      </c>
      <c r="F344" s="27">
        <v>27048454</v>
      </c>
      <c r="G344" s="28">
        <f t="shared" si="63"/>
        <v>0</v>
      </c>
      <c r="H344" s="29">
        <v>1099468</v>
      </c>
      <c r="I344" s="27">
        <v>1497364</v>
      </c>
      <c r="J344" s="30">
        <v>2265660</v>
      </c>
      <c r="K344" s="30">
        <v>4862492</v>
      </c>
      <c r="L344" s="29">
        <v>3048234</v>
      </c>
      <c r="M344" s="27">
        <v>4923734</v>
      </c>
      <c r="N344" s="30">
        <v>5081548</v>
      </c>
      <c r="O344" s="30">
        <v>13053516</v>
      </c>
      <c r="P344" s="29">
        <v>2182882</v>
      </c>
      <c r="Q344" s="27">
        <v>3164844</v>
      </c>
      <c r="R344" s="30">
        <v>3784720</v>
      </c>
      <c r="S344" s="30">
        <v>9132446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70758460</v>
      </c>
      <c r="E345" s="27">
        <v>0</v>
      </c>
      <c r="F345" s="27">
        <v>65303313</v>
      </c>
      <c r="G345" s="28">
        <f t="shared" si="63"/>
        <v>0</v>
      </c>
      <c r="H345" s="29">
        <v>3706579</v>
      </c>
      <c r="I345" s="27">
        <v>10921229</v>
      </c>
      <c r="J345" s="30">
        <v>6449709</v>
      </c>
      <c r="K345" s="30">
        <v>21077517</v>
      </c>
      <c r="L345" s="29">
        <v>7586480</v>
      </c>
      <c r="M345" s="27">
        <v>6250422</v>
      </c>
      <c r="N345" s="30">
        <v>5549213</v>
      </c>
      <c r="O345" s="30">
        <v>19386115</v>
      </c>
      <c r="P345" s="29">
        <v>10688823</v>
      </c>
      <c r="Q345" s="27">
        <v>4846928</v>
      </c>
      <c r="R345" s="30">
        <v>9303930</v>
      </c>
      <c r="S345" s="30">
        <v>24839681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15577606</v>
      </c>
      <c r="E346" s="27">
        <v>0</v>
      </c>
      <c r="F346" s="27">
        <v>8444384</v>
      </c>
      <c r="G346" s="28">
        <f t="shared" si="63"/>
        <v>0</v>
      </c>
      <c r="H346" s="29">
        <v>362935</v>
      </c>
      <c r="I346" s="27">
        <v>669467</v>
      </c>
      <c r="J346" s="30">
        <v>846241</v>
      </c>
      <c r="K346" s="30">
        <v>1878643</v>
      </c>
      <c r="L346" s="29">
        <v>1247010</v>
      </c>
      <c r="M346" s="27">
        <v>791698</v>
      </c>
      <c r="N346" s="30">
        <v>1105862</v>
      </c>
      <c r="O346" s="30">
        <v>3144570</v>
      </c>
      <c r="P346" s="29">
        <v>749789</v>
      </c>
      <c r="Q346" s="27">
        <v>1220683</v>
      </c>
      <c r="R346" s="30">
        <v>1450699</v>
      </c>
      <c r="S346" s="30">
        <v>3421171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11946080</v>
      </c>
      <c r="E347" s="27">
        <v>0</v>
      </c>
      <c r="F347" s="27">
        <v>5263827</v>
      </c>
      <c r="G347" s="28">
        <f t="shared" si="63"/>
        <v>0</v>
      </c>
      <c r="H347" s="29">
        <v>156300</v>
      </c>
      <c r="I347" s="27">
        <v>504270</v>
      </c>
      <c r="J347" s="30">
        <v>429750</v>
      </c>
      <c r="K347" s="30">
        <v>1090320</v>
      </c>
      <c r="L347" s="29">
        <v>453908</v>
      </c>
      <c r="M347" s="27">
        <v>1054327</v>
      </c>
      <c r="N347" s="30">
        <v>711521</v>
      </c>
      <c r="O347" s="30">
        <v>2219756</v>
      </c>
      <c r="P347" s="29">
        <v>760252</v>
      </c>
      <c r="Q347" s="27">
        <v>618948</v>
      </c>
      <c r="R347" s="30">
        <v>574551</v>
      </c>
      <c r="S347" s="30">
        <v>1953751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119149300</v>
      </c>
      <c r="E348" s="27">
        <v>0</v>
      </c>
      <c r="F348" s="27">
        <v>13579643</v>
      </c>
      <c r="G348" s="28">
        <f t="shared" si="63"/>
        <v>0</v>
      </c>
      <c r="H348" s="29">
        <v>542781</v>
      </c>
      <c r="I348" s="27">
        <v>752172</v>
      </c>
      <c r="J348" s="30">
        <v>1310230</v>
      </c>
      <c r="K348" s="30">
        <v>2605183</v>
      </c>
      <c r="L348" s="29">
        <v>1992791</v>
      </c>
      <c r="M348" s="27">
        <v>1864908</v>
      </c>
      <c r="N348" s="30">
        <v>1777400</v>
      </c>
      <c r="O348" s="30">
        <v>5635099</v>
      </c>
      <c r="P348" s="29">
        <v>1306204</v>
      </c>
      <c r="Q348" s="27">
        <v>1976837</v>
      </c>
      <c r="R348" s="30">
        <v>2056320</v>
      </c>
      <c r="S348" s="30">
        <v>5339361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0</v>
      </c>
      <c r="E349" s="27">
        <v>0</v>
      </c>
      <c r="F349" s="27">
        <v>2263636</v>
      </c>
      <c r="G349" s="28">
        <f t="shared" si="63"/>
        <v>0</v>
      </c>
      <c r="H349" s="29">
        <v>21666</v>
      </c>
      <c r="I349" s="27">
        <v>132183</v>
      </c>
      <c r="J349" s="30">
        <v>482739</v>
      </c>
      <c r="K349" s="30">
        <v>636588</v>
      </c>
      <c r="L349" s="29">
        <v>339998</v>
      </c>
      <c r="M349" s="27">
        <v>318415</v>
      </c>
      <c r="N349" s="30">
        <v>291818</v>
      </c>
      <c r="O349" s="30">
        <v>950231</v>
      </c>
      <c r="P349" s="29">
        <v>158719</v>
      </c>
      <c r="Q349" s="27">
        <v>205664</v>
      </c>
      <c r="R349" s="30">
        <v>312434</v>
      </c>
      <c r="S349" s="30">
        <v>676817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404438869</v>
      </c>
      <c r="E350" s="35">
        <f>SUM(E342:E349)</f>
        <v>0</v>
      </c>
      <c r="F350" s="35">
        <f>SUM(F342:F349)</f>
        <v>137727959</v>
      </c>
      <c r="G350" s="36">
        <f t="shared" si="63"/>
        <v>0</v>
      </c>
      <c r="H350" s="37">
        <f aca="true" t="shared" si="68" ref="H350:W350">SUM(H342:H349)</f>
        <v>6842663</v>
      </c>
      <c r="I350" s="35">
        <f t="shared" si="68"/>
        <v>15367624</v>
      </c>
      <c r="J350" s="38">
        <f t="shared" si="68"/>
        <v>13700050</v>
      </c>
      <c r="K350" s="38">
        <f t="shared" si="68"/>
        <v>35910337</v>
      </c>
      <c r="L350" s="37">
        <f t="shared" si="68"/>
        <v>16728520</v>
      </c>
      <c r="M350" s="35">
        <f t="shared" si="68"/>
        <v>17719906</v>
      </c>
      <c r="N350" s="38">
        <f t="shared" si="68"/>
        <v>16763681</v>
      </c>
      <c r="O350" s="38">
        <f t="shared" si="68"/>
        <v>51212107</v>
      </c>
      <c r="P350" s="37">
        <f t="shared" si="68"/>
        <v>17449730</v>
      </c>
      <c r="Q350" s="35">
        <f t="shared" si="68"/>
        <v>13820206</v>
      </c>
      <c r="R350" s="38">
        <f t="shared" si="68"/>
        <v>19335579</v>
      </c>
      <c r="S350" s="38">
        <f t="shared" si="68"/>
        <v>50605515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90800</v>
      </c>
      <c r="E351" s="27">
        <v>0</v>
      </c>
      <c r="F351" s="27">
        <v>0</v>
      </c>
      <c r="G351" s="28">
        <f t="shared" si="63"/>
        <v>0</v>
      </c>
      <c r="H351" s="29">
        <v>0</v>
      </c>
      <c r="I351" s="27">
        <v>0</v>
      </c>
      <c r="J351" s="30">
        <v>0</v>
      </c>
      <c r="K351" s="30">
        <v>0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1293500</v>
      </c>
      <c r="E352" s="27">
        <v>0</v>
      </c>
      <c r="F352" s="27">
        <v>409953</v>
      </c>
      <c r="G352" s="28">
        <f t="shared" si="63"/>
        <v>0</v>
      </c>
      <c r="H352" s="29">
        <v>55015</v>
      </c>
      <c r="I352" s="27">
        <v>70045</v>
      </c>
      <c r="J352" s="30">
        <v>14331</v>
      </c>
      <c r="K352" s="30">
        <v>139391</v>
      </c>
      <c r="L352" s="29">
        <v>71507</v>
      </c>
      <c r="M352" s="27">
        <v>0</v>
      </c>
      <c r="N352" s="30">
        <v>42689</v>
      </c>
      <c r="O352" s="30">
        <v>114196</v>
      </c>
      <c r="P352" s="29">
        <v>53273</v>
      </c>
      <c r="Q352" s="27">
        <v>32033</v>
      </c>
      <c r="R352" s="30">
        <v>71060</v>
      </c>
      <c r="S352" s="30">
        <v>156366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15667579</v>
      </c>
      <c r="E353" s="27">
        <v>0</v>
      </c>
      <c r="F353" s="27">
        <v>12447673</v>
      </c>
      <c r="G353" s="28">
        <f t="shared" si="63"/>
        <v>0</v>
      </c>
      <c r="H353" s="29">
        <v>918541</v>
      </c>
      <c r="I353" s="27">
        <v>719801</v>
      </c>
      <c r="J353" s="30">
        <v>1438256</v>
      </c>
      <c r="K353" s="30">
        <v>3076598</v>
      </c>
      <c r="L353" s="29">
        <v>828559</v>
      </c>
      <c r="M353" s="27">
        <v>1030004</v>
      </c>
      <c r="N353" s="30">
        <v>1156971</v>
      </c>
      <c r="O353" s="30">
        <v>3015534</v>
      </c>
      <c r="P353" s="29">
        <v>2305666</v>
      </c>
      <c r="Q353" s="27">
        <v>921636</v>
      </c>
      <c r="R353" s="30">
        <v>3128239</v>
      </c>
      <c r="S353" s="30">
        <v>6355541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68500</v>
      </c>
      <c r="E354" s="27">
        <v>0</v>
      </c>
      <c r="F354" s="27">
        <v>114231</v>
      </c>
      <c r="G354" s="28">
        <f t="shared" si="63"/>
        <v>0</v>
      </c>
      <c r="H354" s="29">
        <v>94010</v>
      </c>
      <c r="I354" s="27">
        <v>751</v>
      </c>
      <c r="J354" s="30">
        <v>355</v>
      </c>
      <c r="K354" s="30">
        <v>95116</v>
      </c>
      <c r="L354" s="29">
        <v>1094</v>
      </c>
      <c r="M354" s="27">
        <v>11309</v>
      </c>
      <c r="N354" s="30">
        <v>0</v>
      </c>
      <c r="O354" s="30">
        <v>12403</v>
      </c>
      <c r="P354" s="29">
        <v>3658</v>
      </c>
      <c r="Q354" s="27">
        <v>0</v>
      </c>
      <c r="R354" s="30">
        <v>3054</v>
      </c>
      <c r="S354" s="30">
        <v>6712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17120379</v>
      </c>
      <c r="E355" s="57">
        <f>SUM(E351:E354)</f>
        <v>0</v>
      </c>
      <c r="F355" s="57">
        <f>SUM(F351:F354)</f>
        <v>12971857</v>
      </c>
      <c r="G355" s="58">
        <f t="shared" si="63"/>
        <v>0</v>
      </c>
      <c r="H355" s="59">
        <f aca="true" t="shared" si="69" ref="H355:W355">SUM(H351:H354)</f>
        <v>1067566</v>
      </c>
      <c r="I355" s="57">
        <f t="shared" si="69"/>
        <v>790597</v>
      </c>
      <c r="J355" s="60">
        <f t="shared" si="69"/>
        <v>1452942</v>
      </c>
      <c r="K355" s="60">
        <f t="shared" si="69"/>
        <v>3311105</v>
      </c>
      <c r="L355" s="59">
        <f t="shared" si="69"/>
        <v>901160</v>
      </c>
      <c r="M355" s="57">
        <f t="shared" si="69"/>
        <v>1041313</v>
      </c>
      <c r="N355" s="60">
        <f t="shared" si="69"/>
        <v>1199660</v>
      </c>
      <c r="O355" s="60">
        <f t="shared" si="69"/>
        <v>3142133</v>
      </c>
      <c r="P355" s="59">
        <f t="shared" si="69"/>
        <v>2362597</v>
      </c>
      <c r="Q355" s="57">
        <f t="shared" si="69"/>
        <v>953669</v>
      </c>
      <c r="R355" s="60">
        <f t="shared" si="69"/>
        <v>3202353</v>
      </c>
      <c r="S355" s="60">
        <f t="shared" si="69"/>
        <v>6518619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3818013353</v>
      </c>
      <c r="E356" s="65">
        <f>SUM(E320,E322:E327,E329:E334,E336:E340,E342:E349,E351:E354)</f>
        <v>0</v>
      </c>
      <c r="F356" s="65">
        <f>SUM(F320,F322:F327,F329:F334,F336:F340,F342:F349,F351:F354)</f>
        <v>10281303766</v>
      </c>
      <c r="G356" s="66">
        <f t="shared" si="63"/>
        <v>0</v>
      </c>
      <c r="H356" s="67">
        <f aca="true" t="shared" si="70" ref="H356:W356">SUM(H320,H322:H327,H329:H334,H336:H340,H342:H349,H351:H354)</f>
        <v>126785349</v>
      </c>
      <c r="I356" s="65">
        <f t="shared" si="70"/>
        <v>370366233</v>
      </c>
      <c r="J356" s="68">
        <f t="shared" si="70"/>
        <v>598972928</v>
      </c>
      <c r="K356" s="68">
        <f t="shared" si="70"/>
        <v>1096124510</v>
      </c>
      <c r="L356" s="67">
        <f t="shared" si="70"/>
        <v>931541500</v>
      </c>
      <c r="M356" s="65">
        <f t="shared" si="70"/>
        <v>1200515629</v>
      </c>
      <c r="N356" s="68">
        <f t="shared" si="70"/>
        <v>1421313097</v>
      </c>
      <c r="O356" s="68">
        <f t="shared" si="70"/>
        <v>3553370226</v>
      </c>
      <c r="P356" s="67">
        <f t="shared" si="70"/>
        <v>1594430752</v>
      </c>
      <c r="Q356" s="65">
        <f t="shared" si="70"/>
        <v>1885402297</v>
      </c>
      <c r="R356" s="68">
        <f t="shared" si="70"/>
        <v>2151975981</v>
      </c>
      <c r="S356" s="68">
        <f t="shared" si="70"/>
        <v>5631809030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17126064715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10073703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24191555370</v>
      </c>
      <c r="G357" s="74">
        <f t="shared" si="63"/>
        <v>2401.456085215139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1068247840</v>
      </c>
      <c r="I357" s="76">
        <f t="shared" si="71"/>
        <v>1729723814</v>
      </c>
      <c r="J357" s="77">
        <f t="shared" si="71"/>
        <v>2261151244</v>
      </c>
      <c r="K357" s="77">
        <f t="shared" si="71"/>
        <v>5059122898</v>
      </c>
      <c r="L357" s="75">
        <f t="shared" si="71"/>
        <v>2793811261</v>
      </c>
      <c r="M357" s="76">
        <f t="shared" si="71"/>
        <v>3043514429</v>
      </c>
      <c r="N357" s="77">
        <f t="shared" si="71"/>
        <v>2937212125</v>
      </c>
      <c r="O357" s="77">
        <f t="shared" si="71"/>
        <v>8774537815</v>
      </c>
      <c r="P357" s="75">
        <f t="shared" si="71"/>
        <v>3108348292</v>
      </c>
      <c r="Q357" s="76">
        <f t="shared" si="71"/>
        <v>3582834040</v>
      </c>
      <c r="R357" s="77">
        <f t="shared" si="71"/>
        <v>3666712325</v>
      </c>
      <c r="S357" s="77">
        <f t="shared" si="71"/>
        <v>10357894657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  <row r="358" ht="11.25">
      <c r="B358" s="78" t="s">
        <v>642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16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2014-05-22T07:16:49Z</cp:lastPrinted>
  <dcterms:created xsi:type="dcterms:W3CDTF">2014-05-12T11:47:06Z</dcterms:created>
  <dcterms:modified xsi:type="dcterms:W3CDTF">2014-05-22T07:16:57Z</dcterms:modified>
  <cp:category/>
  <cp:version/>
  <cp:contentType/>
  <cp:contentStatus/>
</cp:coreProperties>
</file>