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AN" sheetId="1" r:id="rId1"/>
    <sheet name="FS161" sheetId="2" r:id="rId2"/>
    <sheet name="FS162" sheetId="3" r:id="rId3"/>
    <sheet name="FS163" sheetId="4" r:id="rId4"/>
    <sheet name="FS164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  <sheet name="Summary" sheetId="25" r:id="rId25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1">'FS161'!$A$1:$Z$66</definedName>
    <definedName name="_xlnm.Print_Area" localSheetId="2">'FS162'!$A$1:$Z$66</definedName>
    <definedName name="_xlnm.Print_Area" localSheetId="3">'FS163'!$A$1:$Z$66</definedName>
    <definedName name="_xlnm.Print_Area" localSheetId="4">'FS164'!$A$1:$Z$66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0">'MAN'!$A$1:$Z$66</definedName>
    <definedName name="_xlnm.Print_Area" localSheetId="24">'Summary'!$A$1:$Z$66</definedName>
  </definedNames>
  <calcPr fullCalcOnLoad="1"/>
</workbook>
</file>

<file path=xl/sharedStrings.xml><?xml version="1.0" encoding="utf-8"?>
<sst xmlns="http://schemas.openxmlformats.org/spreadsheetml/2006/main" count="2775" uniqueCount="115">
  <si>
    <t>Free State: Mangaung(MAN)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</si>
  <si>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</si>
  <si>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</si>
  <si>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</si>
  <si>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</si>
  <si>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</si>
  <si>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</si>
  <si>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</si>
  <si>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</si>
  <si>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</si>
  <si>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</si>
  <si>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</si>
  <si>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</si>
  <si>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</si>
  <si>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</si>
  <si>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</si>
  <si>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</si>
  <si>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</si>
  <si>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</si>
  <si>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</si>
  <si>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</si>
  <si>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</si>
  <si>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</si>
  <si>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</si>
  <si>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</si>
  <si>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</si>
  <si>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</si>
  <si>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</si>
  <si>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</si>
  <si>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</si>
  <si>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</si>
  <si>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</si>
  <si>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</si>
  <si>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</si>
  <si>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</si>
  <si>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</si>
  <si>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</si>
  <si>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</si>
  <si>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</si>
  <si>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</si>
  <si>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</si>
  <si>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</si>
  <si>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</si>
  <si>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</si>
  <si>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</si>
  <si>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</si>
  <si>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</si>
  <si>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</si>
  <si>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</si>
  <si>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</si>
  <si>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</si>
  <si>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</si>
  <si>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</si>
  <si>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</si>
  <si>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</si>
  <si>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</si>
  <si>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</si>
  <si>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</si>
  <si>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</si>
  <si>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</si>
  <si>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</si>
  <si>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</si>
  <si>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</si>
  <si>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</si>
  <si>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</si>
  <si>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</si>
  <si>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C1 Schedule Quarterly Budget Statement Summary for 1st Quarter ended 30 September 2014 (Figures Finalised as at 2014/10/30)</t>
  </si>
  <si>
    <t>Free State: Kopanong(FS162) - Table C1 Schedule Quarterly Budget Statement Summary for 1st Quarter ended 30 September 2014 (Figures Finalised as at 2014/10/30)</t>
  </si>
  <si>
    <t>Free State: Mohokare(FS163) - Table C1 Schedule Quarterly Budget Statement Summary for 1st Quarter ended 30 September 2014 (Figures Finalised as at 2014/10/30)</t>
  </si>
  <si>
    <t>Free State: Naledi (Fs)(FS164) - Table C1 Schedule Quarterly Budget Statement Summary for 1st Quarter ended 30 September 2014 (Figures Finalised as at 2014/10/30)</t>
  </si>
  <si>
    <t>Free State: Xhariep(DC16) - Table C1 Schedule Quarterly Budget Statement Summary for 1st Quarter ended 30 September 2014 (Figures Finalised as at 2014/10/30)</t>
  </si>
  <si>
    <t>Free State: Masilonyana(FS181) - Table C1 Schedule Quarterly Budget Statement Summary for 1st Quarter ended 30 September 2014 (Figures Finalised as at 2014/10/30)</t>
  </si>
  <si>
    <t>Free State: Tokologo(FS182) - Table C1 Schedule Quarterly Budget Statement Summary for 1st Quarter ended 30 September 2014 (Figures Finalised as at 2014/10/30)</t>
  </si>
  <si>
    <t>Free State: Tswelopele(FS183) - Table C1 Schedule Quarterly Budget Statement Summary for 1st Quarter ended 30 September 2014 (Figures Finalised as at 2014/10/30)</t>
  </si>
  <si>
    <t>Free State: Matjhabeng(FS184) - Table C1 Schedule Quarterly Budget Statement Summary for 1st Quarter ended 30 September 2014 (Figures Finalised as at 2014/10/30)</t>
  </si>
  <si>
    <t>Free State: Nala(FS185) - Table C1 Schedule Quarterly Budget Statement Summary for 1st Quarter ended 30 September 2014 (Figures Finalised as at 2014/10/30)</t>
  </si>
  <si>
    <t>Free State: Lejweleputswa(DC18) - Table C1 Schedule Quarterly Budget Statement Summary for 1st Quarter ended 30 September 2014 (Figures Finalised as at 2014/10/30)</t>
  </si>
  <si>
    <t>Free State: Setsoto(FS191) - Table C1 Schedule Quarterly Budget Statement Summary for 1st Quarter ended 30 September 2014 (Figures Finalised as at 2014/10/30)</t>
  </si>
  <si>
    <t>Free State: Dihlabeng(FS192) - Table C1 Schedule Quarterly Budget Statement Summary for 1st Quarter ended 30 September 2014 (Figures Finalised as at 2014/10/30)</t>
  </si>
  <si>
    <t>Free State: Nketoana(FS193) - Table C1 Schedule Quarterly Budget Statement Summary for 1st Quarter ended 30 September 2014 (Figures Finalised as at 2014/10/30)</t>
  </si>
  <si>
    <t>Free State: Maluti-a-Phofung(FS194) - Table C1 Schedule Quarterly Budget Statement Summary for 1st Quarter ended 30 September 2014 (Figures Finalised as at 2014/10/30)</t>
  </si>
  <si>
    <t>Free State: Phumelela(FS195) - Table C1 Schedule Quarterly Budget Statement Summary for 1st Quarter ended 30 September 2014 (Figures Finalised as at 2014/10/30)</t>
  </si>
  <si>
    <t>Free State: Mantsopa(FS196) - Table C1 Schedule Quarterly Budget Statement Summary for 1st Quarter ended 30 September 2014 (Figures Finalised as at 2014/10/30)</t>
  </si>
  <si>
    <t>Free State: Thabo Mofutsanyana(DC19) - Table C1 Schedule Quarterly Budget Statement Summary for 1st Quarter ended 30 September 2014 (Figures Finalised as at 2014/10/30)</t>
  </si>
  <si>
    <t>Free State: Moqhaka(FS201) - Table C1 Schedule Quarterly Budget Statement Summary for 1st Quarter ended 30 September 2014 (Figures Finalised as at 2014/10/30)</t>
  </si>
  <si>
    <t>Free State: Ngwathe(FS203) - Table C1 Schedule Quarterly Budget Statement Summary for 1st Quarter ended 30 September 2014 (Figures Finalised as at 2014/10/30)</t>
  </si>
  <si>
    <t>Free State: Metsimaholo(FS204) - Table C1 Schedule Quarterly Budget Statement Summary for 1st Quarter ended 30 September 2014 (Figures Finalised as at 2014/10/30)</t>
  </si>
  <si>
    <t>Free State: Mafube(FS205) - Table C1 Schedule Quarterly Budget Statement Summary for 1st Quarter ended 30 September 2014 (Figures Finalised as at 2014/10/30)</t>
  </si>
  <si>
    <t>Free State: Fezile Dabi(DC20) - Table C1 Schedule Quarterly Budget Statement Summary for 1st Quarter ended 30 September 2014 (Figures Finalised as at 2014/10/30)</t>
  </si>
  <si>
    <t>Summary - Table C1 Schedule Quarterly Budget Statement Summary for 1st Quarter ended 30 September 2014 (Figures Finalised as at 2014/10/30)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</si>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</sst>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969482446</v>
      </c>
      <c r="C5" s="18">
        <v>0</v>
      </c>
      <c r="D5" s="58">
        <v>1084200413</v>
      </c>
      <c r="E5" s="59">
        <v>1084200413</v>
      </c>
      <c r="F5" s="59">
        <v>74138537</v>
      </c>
      <c r="G5" s="59">
        <v>82427719</v>
      </c>
      <c r="H5" s="59">
        <v>62132126</v>
      </c>
      <c r="I5" s="59">
        <v>218698382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218698382</v>
      </c>
      <c r="W5" s="59">
        <v>271050102</v>
      </c>
      <c r="X5" s="59">
        <v>-52351720</v>
      </c>
      <c r="Y5" s="60">
        <v>-19.31</v>
      </c>
      <c r="Z5" s="61">
        <v>1084200413</v>
      </c>
    </row>
    <row r="6" spans="1:26" ht="13.5">
      <c r="A6" s="57" t="s">
        <v>32</v>
      </c>
      <c r="B6" s="18">
        <v>2646964635</v>
      </c>
      <c r="C6" s="18">
        <v>0</v>
      </c>
      <c r="D6" s="58">
        <v>3469943065</v>
      </c>
      <c r="E6" s="59">
        <v>3469943065</v>
      </c>
      <c r="F6" s="59">
        <v>279956433</v>
      </c>
      <c r="G6" s="59">
        <v>299213204</v>
      </c>
      <c r="H6" s="59">
        <v>276813607</v>
      </c>
      <c r="I6" s="59">
        <v>855983244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855983244</v>
      </c>
      <c r="W6" s="59">
        <v>867485766</v>
      </c>
      <c r="X6" s="59">
        <v>-11502522</v>
      </c>
      <c r="Y6" s="60">
        <v>-1.33</v>
      </c>
      <c r="Z6" s="61">
        <v>3469943065</v>
      </c>
    </row>
    <row r="7" spans="1:26" ht="13.5">
      <c r="A7" s="57" t="s">
        <v>33</v>
      </c>
      <c r="B7" s="18">
        <v>47918054</v>
      </c>
      <c r="C7" s="18">
        <v>0</v>
      </c>
      <c r="D7" s="58">
        <v>196589127</v>
      </c>
      <c r="E7" s="59">
        <v>196589127</v>
      </c>
      <c r="F7" s="59">
        <v>14954672</v>
      </c>
      <c r="G7" s="59">
        <v>16094711</v>
      </c>
      <c r="H7" s="59">
        <v>15500670</v>
      </c>
      <c r="I7" s="59">
        <v>46550053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46550053</v>
      </c>
      <c r="W7" s="59">
        <v>49147281</v>
      </c>
      <c r="X7" s="59">
        <v>-2597228</v>
      </c>
      <c r="Y7" s="60">
        <v>-5.28</v>
      </c>
      <c r="Z7" s="61">
        <v>196589127</v>
      </c>
    </row>
    <row r="8" spans="1:26" ht="13.5">
      <c r="A8" s="57" t="s">
        <v>34</v>
      </c>
      <c r="B8" s="18">
        <v>950472103</v>
      </c>
      <c r="C8" s="18">
        <v>0</v>
      </c>
      <c r="D8" s="58">
        <v>617571000</v>
      </c>
      <c r="E8" s="59">
        <v>617571000</v>
      </c>
      <c r="F8" s="59">
        <v>240417000</v>
      </c>
      <c r="G8" s="59">
        <v>500000</v>
      </c>
      <c r="H8" s="59">
        <v>0</v>
      </c>
      <c r="I8" s="59">
        <v>240917000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240917000</v>
      </c>
      <c r="W8" s="59">
        <v>154392750</v>
      </c>
      <c r="X8" s="59">
        <v>86524250</v>
      </c>
      <c r="Y8" s="60">
        <v>56.04</v>
      </c>
      <c r="Z8" s="61">
        <v>617571000</v>
      </c>
    </row>
    <row r="9" spans="1:26" ht="13.5">
      <c r="A9" s="57" t="s">
        <v>35</v>
      </c>
      <c r="B9" s="18">
        <v>343183703</v>
      </c>
      <c r="C9" s="18">
        <v>0</v>
      </c>
      <c r="D9" s="58">
        <v>944290483</v>
      </c>
      <c r="E9" s="59">
        <v>944290483</v>
      </c>
      <c r="F9" s="59">
        <v>51422732</v>
      </c>
      <c r="G9" s="59">
        <v>132792782</v>
      </c>
      <c r="H9" s="59">
        <v>36120236</v>
      </c>
      <c r="I9" s="59">
        <v>220335750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220335750</v>
      </c>
      <c r="W9" s="59">
        <v>231255870</v>
      </c>
      <c r="X9" s="59">
        <v>-10920120</v>
      </c>
      <c r="Y9" s="60">
        <v>-4.72</v>
      </c>
      <c r="Z9" s="61">
        <v>944290483</v>
      </c>
    </row>
    <row r="10" spans="1:26" ht="25.5">
      <c r="A10" s="62" t="s">
        <v>99</v>
      </c>
      <c r="B10" s="63">
        <f>SUM(B5:B9)</f>
        <v>4958020941</v>
      </c>
      <c r="C10" s="63">
        <f>SUM(C5:C9)</f>
        <v>0</v>
      </c>
      <c r="D10" s="64">
        <f aca="true" t="shared" si="0" ref="D10:Z10">SUM(D5:D9)</f>
        <v>6312594088</v>
      </c>
      <c r="E10" s="65">
        <f t="shared" si="0"/>
        <v>6312594088</v>
      </c>
      <c r="F10" s="65">
        <f t="shared" si="0"/>
        <v>660889374</v>
      </c>
      <c r="G10" s="65">
        <f t="shared" si="0"/>
        <v>531028416</v>
      </c>
      <c r="H10" s="65">
        <f t="shared" si="0"/>
        <v>390566639</v>
      </c>
      <c r="I10" s="65">
        <f t="shared" si="0"/>
        <v>1582484429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1582484429</v>
      </c>
      <c r="W10" s="65">
        <f t="shared" si="0"/>
        <v>1573331769</v>
      </c>
      <c r="X10" s="65">
        <f t="shared" si="0"/>
        <v>9152660</v>
      </c>
      <c r="Y10" s="66">
        <f>+IF(W10&lt;&gt;0,(X10/W10)*100,0)</f>
        <v>0.5817374428164871</v>
      </c>
      <c r="Z10" s="67">
        <f t="shared" si="0"/>
        <v>6312594088</v>
      </c>
    </row>
    <row r="11" spans="1:26" ht="13.5">
      <c r="A11" s="57" t="s">
        <v>36</v>
      </c>
      <c r="B11" s="18">
        <v>1105567203</v>
      </c>
      <c r="C11" s="18">
        <v>0</v>
      </c>
      <c r="D11" s="58">
        <v>1356536965</v>
      </c>
      <c r="E11" s="59">
        <v>1356536965</v>
      </c>
      <c r="F11" s="59">
        <v>100058755</v>
      </c>
      <c r="G11" s="59">
        <v>98267787</v>
      </c>
      <c r="H11" s="59">
        <v>100121830</v>
      </c>
      <c r="I11" s="59">
        <v>298448372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298448372</v>
      </c>
      <c r="W11" s="59">
        <v>339134238</v>
      </c>
      <c r="X11" s="59">
        <v>-40685866</v>
      </c>
      <c r="Y11" s="60">
        <v>-12</v>
      </c>
      <c r="Z11" s="61">
        <v>1356536965</v>
      </c>
    </row>
    <row r="12" spans="1:26" ht="13.5">
      <c r="A12" s="57" t="s">
        <v>37</v>
      </c>
      <c r="B12" s="18">
        <v>47106731</v>
      </c>
      <c r="C12" s="18">
        <v>0</v>
      </c>
      <c r="D12" s="58">
        <v>51692467</v>
      </c>
      <c r="E12" s="59">
        <v>51692467</v>
      </c>
      <c r="F12" s="59">
        <v>3999711</v>
      </c>
      <c r="G12" s="59">
        <v>4006269</v>
      </c>
      <c r="H12" s="59">
        <v>4019334</v>
      </c>
      <c r="I12" s="59">
        <v>12025314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12025314</v>
      </c>
      <c r="W12" s="59">
        <v>12923118</v>
      </c>
      <c r="X12" s="59">
        <v>-897804</v>
      </c>
      <c r="Y12" s="60">
        <v>-6.95</v>
      </c>
      <c r="Z12" s="61">
        <v>51692467</v>
      </c>
    </row>
    <row r="13" spans="1:26" ht="13.5">
      <c r="A13" s="57" t="s">
        <v>100</v>
      </c>
      <c r="B13" s="18">
        <v>410971147</v>
      </c>
      <c r="C13" s="18">
        <v>0</v>
      </c>
      <c r="D13" s="58">
        <v>492852581</v>
      </c>
      <c r="E13" s="59">
        <v>492852581</v>
      </c>
      <c r="F13" s="59">
        <v>12334009</v>
      </c>
      <c r="G13" s="59">
        <v>12334009</v>
      </c>
      <c r="H13" s="59">
        <v>12334009</v>
      </c>
      <c r="I13" s="59">
        <v>37002027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37002027</v>
      </c>
      <c r="W13" s="59">
        <v>123213144</v>
      </c>
      <c r="X13" s="59">
        <v>-86211117</v>
      </c>
      <c r="Y13" s="60">
        <v>-69.97</v>
      </c>
      <c r="Z13" s="61">
        <v>492852581</v>
      </c>
    </row>
    <row r="14" spans="1:26" ht="13.5">
      <c r="A14" s="57" t="s">
        <v>38</v>
      </c>
      <c r="B14" s="18">
        <v>70144989</v>
      </c>
      <c r="C14" s="18">
        <v>0</v>
      </c>
      <c r="D14" s="58">
        <v>244132153</v>
      </c>
      <c r="E14" s="59">
        <v>244132153</v>
      </c>
      <c r="F14" s="59">
        <v>13443624</v>
      </c>
      <c r="G14" s="59">
        <v>13313647</v>
      </c>
      <c r="H14" s="59">
        <v>16597665</v>
      </c>
      <c r="I14" s="59">
        <v>43354936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43354936</v>
      </c>
      <c r="W14" s="59">
        <v>61033038</v>
      </c>
      <c r="X14" s="59">
        <v>-17678102</v>
      </c>
      <c r="Y14" s="60">
        <v>-28.96</v>
      </c>
      <c r="Z14" s="61">
        <v>244132153</v>
      </c>
    </row>
    <row r="15" spans="1:26" ht="13.5">
      <c r="A15" s="57" t="s">
        <v>39</v>
      </c>
      <c r="B15" s="18">
        <v>1752027493</v>
      </c>
      <c r="C15" s="18">
        <v>0</v>
      </c>
      <c r="D15" s="58">
        <v>2163848400</v>
      </c>
      <c r="E15" s="59">
        <v>2163848400</v>
      </c>
      <c r="F15" s="59">
        <v>-35403003</v>
      </c>
      <c r="G15" s="59">
        <v>412459631</v>
      </c>
      <c r="H15" s="59">
        <v>147416829</v>
      </c>
      <c r="I15" s="59">
        <v>524473457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524473457</v>
      </c>
      <c r="W15" s="59">
        <v>540962106</v>
      </c>
      <c r="X15" s="59">
        <v>-16488649</v>
      </c>
      <c r="Y15" s="60">
        <v>-3.05</v>
      </c>
      <c r="Z15" s="61">
        <v>2163848400</v>
      </c>
    </row>
    <row r="16" spans="1:26" ht="13.5">
      <c r="A16" s="68" t="s">
        <v>40</v>
      </c>
      <c r="B16" s="18">
        <v>4272651</v>
      </c>
      <c r="C16" s="18">
        <v>0</v>
      </c>
      <c r="D16" s="58">
        <v>161255266</v>
      </c>
      <c r="E16" s="59">
        <v>161255266</v>
      </c>
      <c r="F16" s="59">
        <v>2086907</v>
      </c>
      <c r="G16" s="59">
        <v>2749831</v>
      </c>
      <c r="H16" s="59">
        <v>1538289</v>
      </c>
      <c r="I16" s="59">
        <v>6375027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6375027</v>
      </c>
      <c r="W16" s="59">
        <v>40313817</v>
      </c>
      <c r="X16" s="59">
        <v>-33938790</v>
      </c>
      <c r="Y16" s="60">
        <v>-84.19</v>
      </c>
      <c r="Z16" s="61">
        <v>161255266</v>
      </c>
    </row>
    <row r="17" spans="1:26" ht="13.5">
      <c r="A17" s="57" t="s">
        <v>41</v>
      </c>
      <c r="B17" s="18">
        <v>1463021078</v>
      </c>
      <c r="C17" s="18">
        <v>0</v>
      </c>
      <c r="D17" s="58">
        <v>1453729352</v>
      </c>
      <c r="E17" s="59">
        <v>1453729352</v>
      </c>
      <c r="F17" s="59">
        <v>60984490</v>
      </c>
      <c r="G17" s="59">
        <v>94302308</v>
      </c>
      <c r="H17" s="59">
        <v>93930462</v>
      </c>
      <c r="I17" s="59">
        <v>249217260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249217260</v>
      </c>
      <c r="W17" s="59">
        <v>363432333</v>
      </c>
      <c r="X17" s="59">
        <v>-114215073</v>
      </c>
      <c r="Y17" s="60">
        <v>-31.43</v>
      </c>
      <c r="Z17" s="61">
        <v>1453729352</v>
      </c>
    </row>
    <row r="18" spans="1:26" ht="13.5">
      <c r="A18" s="69" t="s">
        <v>42</v>
      </c>
      <c r="B18" s="70">
        <f>SUM(B11:B17)</f>
        <v>4853111292</v>
      </c>
      <c r="C18" s="70">
        <f>SUM(C11:C17)</f>
        <v>0</v>
      </c>
      <c r="D18" s="71">
        <f aca="true" t="shared" si="1" ref="D18:Z18">SUM(D11:D17)</f>
        <v>5924047184</v>
      </c>
      <c r="E18" s="72">
        <f t="shared" si="1"/>
        <v>5924047184</v>
      </c>
      <c r="F18" s="72">
        <f t="shared" si="1"/>
        <v>157504493</v>
      </c>
      <c r="G18" s="72">
        <f t="shared" si="1"/>
        <v>637433482</v>
      </c>
      <c r="H18" s="72">
        <f t="shared" si="1"/>
        <v>375958418</v>
      </c>
      <c r="I18" s="72">
        <f t="shared" si="1"/>
        <v>1170896393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1170896393</v>
      </c>
      <c r="W18" s="72">
        <f t="shared" si="1"/>
        <v>1481011794</v>
      </c>
      <c r="X18" s="72">
        <f t="shared" si="1"/>
        <v>-310115401</v>
      </c>
      <c r="Y18" s="66">
        <f>+IF(W18&lt;&gt;0,(X18/W18)*100,0)</f>
        <v>-20.939428183918974</v>
      </c>
      <c r="Z18" s="73">
        <f t="shared" si="1"/>
        <v>5924047184</v>
      </c>
    </row>
    <row r="19" spans="1:26" ht="13.5">
      <c r="A19" s="69" t="s">
        <v>43</v>
      </c>
      <c r="B19" s="74">
        <f>+B10-B18</f>
        <v>104909649</v>
      </c>
      <c r="C19" s="74">
        <f>+C10-C18</f>
        <v>0</v>
      </c>
      <c r="D19" s="75">
        <f aca="true" t="shared" si="2" ref="D19:Z19">+D10-D18</f>
        <v>388546904</v>
      </c>
      <c r="E19" s="76">
        <f t="shared" si="2"/>
        <v>388546904</v>
      </c>
      <c r="F19" s="76">
        <f t="shared" si="2"/>
        <v>503384881</v>
      </c>
      <c r="G19" s="76">
        <f t="shared" si="2"/>
        <v>-106405066</v>
      </c>
      <c r="H19" s="76">
        <f t="shared" si="2"/>
        <v>14608221</v>
      </c>
      <c r="I19" s="76">
        <f t="shared" si="2"/>
        <v>411588036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411588036</v>
      </c>
      <c r="W19" s="76">
        <f>IF(E10=E18,0,W10-W18)</f>
        <v>92319975</v>
      </c>
      <c r="X19" s="76">
        <f t="shared" si="2"/>
        <v>319268061</v>
      </c>
      <c r="Y19" s="77">
        <f>+IF(W19&lt;&gt;0,(X19/W19)*100,0)</f>
        <v>345.82771604953314</v>
      </c>
      <c r="Z19" s="78">
        <f t="shared" si="2"/>
        <v>388546904</v>
      </c>
    </row>
    <row r="20" spans="1:26" ht="13.5">
      <c r="A20" s="57" t="s">
        <v>44</v>
      </c>
      <c r="B20" s="18">
        <v>772310671</v>
      </c>
      <c r="C20" s="18">
        <v>0</v>
      </c>
      <c r="D20" s="58">
        <v>756633000</v>
      </c>
      <c r="E20" s="59">
        <v>756633000</v>
      </c>
      <c r="F20" s="59">
        <v>0</v>
      </c>
      <c r="G20" s="59">
        <v>0</v>
      </c>
      <c r="H20" s="59">
        <v>2500000</v>
      </c>
      <c r="I20" s="59">
        <v>2500000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2500000</v>
      </c>
      <c r="W20" s="59">
        <v>189158250</v>
      </c>
      <c r="X20" s="59">
        <v>-186658250</v>
      </c>
      <c r="Y20" s="60">
        <v>-98.68</v>
      </c>
      <c r="Z20" s="61">
        <v>756633000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4816755</v>
      </c>
      <c r="X21" s="81">
        <v>-4816755</v>
      </c>
      <c r="Y21" s="82">
        <v>-100</v>
      </c>
      <c r="Z21" s="83">
        <v>0</v>
      </c>
    </row>
    <row r="22" spans="1:26" ht="25.5">
      <c r="A22" s="84" t="s">
        <v>102</v>
      </c>
      <c r="B22" s="85">
        <f>SUM(B19:B21)</f>
        <v>877220320</v>
      </c>
      <c r="C22" s="85">
        <f>SUM(C19:C21)</f>
        <v>0</v>
      </c>
      <c r="D22" s="86">
        <f aca="true" t="shared" si="3" ref="D22:Z22">SUM(D19:D21)</f>
        <v>1145179904</v>
      </c>
      <c r="E22" s="87">
        <f t="shared" si="3"/>
        <v>1145179904</v>
      </c>
      <c r="F22" s="87">
        <f t="shared" si="3"/>
        <v>503384881</v>
      </c>
      <c r="G22" s="87">
        <f t="shared" si="3"/>
        <v>-106405066</v>
      </c>
      <c r="H22" s="87">
        <f t="shared" si="3"/>
        <v>17108221</v>
      </c>
      <c r="I22" s="87">
        <f t="shared" si="3"/>
        <v>414088036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414088036</v>
      </c>
      <c r="W22" s="87">
        <f t="shared" si="3"/>
        <v>286294980</v>
      </c>
      <c r="X22" s="87">
        <f t="shared" si="3"/>
        <v>127793056</v>
      </c>
      <c r="Y22" s="88">
        <f>+IF(W22&lt;&gt;0,(X22/W22)*100,0)</f>
        <v>44.63684833034795</v>
      </c>
      <c r="Z22" s="89">
        <f t="shared" si="3"/>
        <v>1145179904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877220320</v>
      </c>
      <c r="C24" s="74">
        <f>SUM(C22:C23)</f>
        <v>0</v>
      </c>
      <c r="D24" s="75">
        <f aca="true" t="shared" si="4" ref="D24:Z24">SUM(D22:D23)</f>
        <v>1145179904</v>
      </c>
      <c r="E24" s="76">
        <f t="shared" si="4"/>
        <v>1145179904</v>
      </c>
      <c r="F24" s="76">
        <f t="shared" si="4"/>
        <v>503384881</v>
      </c>
      <c r="G24" s="76">
        <f t="shared" si="4"/>
        <v>-106405066</v>
      </c>
      <c r="H24" s="76">
        <f t="shared" si="4"/>
        <v>17108221</v>
      </c>
      <c r="I24" s="76">
        <f t="shared" si="4"/>
        <v>414088036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414088036</v>
      </c>
      <c r="W24" s="76">
        <f t="shared" si="4"/>
        <v>286294980</v>
      </c>
      <c r="X24" s="76">
        <f t="shared" si="4"/>
        <v>127793056</v>
      </c>
      <c r="Y24" s="77">
        <f>+IF(W24&lt;&gt;0,(X24/W24)*100,0)</f>
        <v>44.63684833034795</v>
      </c>
      <c r="Z24" s="78">
        <f t="shared" si="4"/>
        <v>1145179904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1092996857</v>
      </c>
      <c r="C27" s="21">
        <v>0</v>
      </c>
      <c r="D27" s="98">
        <v>1469462648</v>
      </c>
      <c r="E27" s="99">
        <v>1469462648</v>
      </c>
      <c r="F27" s="99">
        <v>6688657</v>
      </c>
      <c r="G27" s="99">
        <v>51226973</v>
      </c>
      <c r="H27" s="99">
        <v>41076265</v>
      </c>
      <c r="I27" s="99">
        <v>98991895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98991895</v>
      </c>
      <c r="W27" s="99">
        <v>367365666</v>
      </c>
      <c r="X27" s="99">
        <v>-268373771</v>
      </c>
      <c r="Y27" s="100">
        <v>-73.05</v>
      </c>
      <c r="Z27" s="101">
        <v>1469462648</v>
      </c>
    </row>
    <row r="28" spans="1:26" ht="13.5">
      <c r="A28" s="102" t="s">
        <v>44</v>
      </c>
      <c r="B28" s="18">
        <v>772330765</v>
      </c>
      <c r="C28" s="18">
        <v>0</v>
      </c>
      <c r="D28" s="58">
        <v>752924228</v>
      </c>
      <c r="E28" s="59">
        <v>752924228</v>
      </c>
      <c r="F28" s="59">
        <v>6128508</v>
      </c>
      <c r="G28" s="59">
        <v>32173469</v>
      </c>
      <c r="H28" s="59">
        <v>34135200</v>
      </c>
      <c r="I28" s="59">
        <v>72437177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72437177</v>
      </c>
      <c r="W28" s="59">
        <v>0</v>
      </c>
      <c r="X28" s="59">
        <v>72437177</v>
      </c>
      <c r="Y28" s="60">
        <v>0</v>
      </c>
      <c r="Z28" s="61">
        <v>752924228</v>
      </c>
    </row>
    <row r="29" spans="1:26" ht="13.5">
      <c r="A29" s="57" t="s">
        <v>104</v>
      </c>
      <c r="B29" s="18">
        <v>25712905</v>
      </c>
      <c r="C29" s="18">
        <v>0</v>
      </c>
      <c r="D29" s="58">
        <v>19267015</v>
      </c>
      <c r="E29" s="59">
        <v>19267015</v>
      </c>
      <c r="F29" s="59">
        <v>275437</v>
      </c>
      <c r="G29" s="59">
        <v>663737</v>
      </c>
      <c r="H29" s="59">
        <v>1198661</v>
      </c>
      <c r="I29" s="59">
        <v>2137835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2137835</v>
      </c>
      <c r="W29" s="59">
        <v>0</v>
      </c>
      <c r="X29" s="59">
        <v>2137835</v>
      </c>
      <c r="Y29" s="60">
        <v>0</v>
      </c>
      <c r="Z29" s="61">
        <v>19267015</v>
      </c>
    </row>
    <row r="30" spans="1:26" ht="13.5">
      <c r="A30" s="57" t="s">
        <v>48</v>
      </c>
      <c r="B30" s="18">
        <v>28772000</v>
      </c>
      <c r="C30" s="18">
        <v>0</v>
      </c>
      <c r="D30" s="58">
        <v>368517759</v>
      </c>
      <c r="E30" s="59">
        <v>368517759</v>
      </c>
      <c r="F30" s="59">
        <v>44844</v>
      </c>
      <c r="G30" s="59">
        <v>14193372</v>
      </c>
      <c r="H30" s="59">
        <v>-26412</v>
      </c>
      <c r="I30" s="59">
        <v>14211804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14211804</v>
      </c>
      <c r="W30" s="59">
        <v>0</v>
      </c>
      <c r="X30" s="59">
        <v>14211804</v>
      </c>
      <c r="Y30" s="60">
        <v>0</v>
      </c>
      <c r="Z30" s="61">
        <v>368517759</v>
      </c>
    </row>
    <row r="31" spans="1:26" ht="13.5">
      <c r="A31" s="57" t="s">
        <v>49</v>
      </c>
      <c r="B31" s="18">
        <v>266181190</v>
      </c>
      <c r="C31" s="18">
        <v>0</v>
      </c>
      <c r="D31" s="58">
        <v>328753646</v>
      </c>
      <c r="E31" s="59">
        <v>328753646</v>
      </c>
      <c r="F31" s="59">
        <v>239868</v>
      </c>
      <c r="G31" s="59">
        <v>4196394</v>
      </c>
      <c r="H31" s="59">
        <v>5768815</v>
      </c>
      <c r="I31" s="59">
        <v>10205077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10205077</v>
      </c>
      <c r="W31" s="59">
        <v>0</v>
      </c>
      <c r="X31" s="59">
        <v>10205077</v>
      </c>
      <c r="Y31" s="60">
        <v>0</v>
      </c>
      <c r="Z31" s="61">
        <v>328753646</v>
      </c>
    </row>
    <row r="32" spans="1:26" ht="13.5">
      <c r="A32" s="69" t="s">
        <v>50</v>
      </c>
      <c r="B32" s="21">
        <f>SUM(B28:B31)</f>
        <v>1092996860</v>
      </c>
      <c r="C32" s="21">
        <f>SUM(C28:C31)</f>
        <v>0</v>
      </c>
      <c r="D32" s="98">
        <f aca="true" t="shared" si="5" ref="D32:Z32">SUM(D28:D31)</f>
        <v>1469462648</v>
      </c>
      <c r="E32" s="99">
        <f t="shared" si="5"/>
        <v>1469462648</v>
      </c>
      <c r="F32" s="99">
        <f t="shared" si="5"/>
        <v>6688657</v>
      </c>
      <c r="G32" s="99">
        <f t="shared" si="5"/>
        <v>51226972</v>
      </c>
      <c r="H32" s="99">
        <f t="shared" si="5"/>
        <v>41076264</v>
      </c>
      <c r="I32" s="99">
        <f t="shared" si="5"/>
        <v>98991893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98991893</v>
      </c>
      <c r="W32" s="99">
        <f t="shared" si="5"/>
        <v>0</v>
      </c>
      <c r="X32" s="99">
        <f t="shared" si="5"/>
        <v>98991893</v>
      </c>
      <c r="Y32" s="100">
        <f>+IF(W32&lt;&gt;0,(X32/W32)*100,0)</f>
        <v>0</v>
      </c>
      <c r="Z32" s="101">
        <f t="shared" si="5"/>
        <v>1469462648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2914557464</v>
      </c>
      <c r="E35" s="59">
        <v>2914557464</v>
      </c>
      <c r="F35" s="59">
        <v>2515419118</v>
      </c>
      <c r="G35" s="59">
        <v>2532417294</v>
      </c>
      <c r="H35" s="59">
        <v>2471785465</v>
      </c>
      <c r="I35" s="59">
        <v>2471785465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2471785465</v>
      </c>
      <c r="W35" s="59">
        <v>728639366</v>
      </c>
      <c r="X35" s="59">
        <v>1743146099</v>
      </c>
      <c r="Y35" s="60">
        <v>239.23</v>
      </c>
      <c r="Z35" s="61">
        <v>2914557464</v>
      </c>
    </row>
    <row r="36" spans="1:26" ht="13.5">
      <c r="A36" s="57" t="s">
        <v>53</v>
      </c>
      <c r="B36" s="18">
        <v>0</v>
      </c>
      <c r="C36" s="18">
        <v>0</v>
      </c>
      <c r="D36" s="58">
        <v>11878643751</v>
      </c>
      <c r="E36" s="59">
        <v>11878643751</v>
      </c>
      <c r="F36" s="59">
        <v>12047797004</v>
      </c>
      <c r="G36" s="59">
        <v>12757258998</v>
      </c>
      <c r="H36" s="59">
        <v>12914520311</v>
      </c>
      <c r="I36" s="59">
        <v>12914520311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12914520311</v>
      </c>
      <c r="W36" s="59">
        <v>2969660938</v>
      </c>
      <c r="X36" s="59">
        <v>9944859373</v>
      </c>
      <c r="Y36" s="60">
        <v>334.88</v>
      </c>
      <c r="Z36" s="61">
        <v>11878643751</v>
      </c>
    </row>
    <row r="37" spans="1:26" ht="13.5">
      <c r="A37" s="57" t="s">
        <v>54</v>
      </c>
      <c r="B37" s="18">
        <v>0</v>
      </c>
      <c r="C37" s="18">
        <v>0</v>
      </c>
      <c r="D37" s="58">
        <v>1436171092</v>
      </c>
      <c r="E37" s="59">
        <v>1436171092</v>
      </c>
      <c r="F37" s="59">
        <v>843937314</v>
      </c>
      <c r="G37" s="59">
        <v>1225765062</v>
      </c>
      <c r="H37" s="59">
        <v>1293908905</v>
      </c>
      <c r="I37" s="59">
        <v>1293908905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1293908905</v>
      </c>
      <c r="W37" s="59">
        <v>359042773</v>
      </c>
      <c r="X37" s="59">
        <v>934866132</v>
      </c>
      <c r="Y37" s="60">
        <v>260.38</v>
      </c>
      <c r="Z37" s="61">
        <v>1436171092</v>
      </c>
    </row>
    <row r="38" spans="1:26" ht="13.5">
      <c r="A38" s="57" t="s">
        <v>55</v>
      </c>
      <c r="B38" s="18">
        <v>0</v>
      </c>
      <c r="C38" s="18">
        <v>0</v>
      </c>
      <c r="D38" s="58">
        <v>1489514217</v>
      </c>
      <c r="E38" s="59">
        <v>1489514217</v>
      </c>
      <c r="F38" s="59">
        <v>1062732971</v>
      </c>
      <c r="G38" s="59">
        <v>1164675002</v>
      </c>
      <c r="H38" s="59">
        <v>1165452746</v>
      </c>
      <c r="I38" s="59">
        <v>1165452746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1165452746</v>
      </c>
      <c r="W38" s="59">
        <v>372378554</v>
      </c>
      <c r="X38" s="59">
        <v>793074192</v>
      </c>
      <c r="Y38" s="60">
        <v>212.98</v>
      </c>
      <c r="Z38" s="61">
        <v>1489514217</v>
      </c>
    </row>
    <row r="39" spans="1:26" ht="13.5">
      <c r="A39" s="57" t="s">
        <v>56</v>
      </c>
      <c r="B39" s="18">
        <v>0</v>
      </c>
      <c r="C39" s="18">
        <v>0</v>
      </c>
      <c r="D39" s="58">
        <v>11867515906</v>
      </c>
      <c r="E39" s="59">
        <v>11867515906</v>
      </c>
      <c r="F39" s="59">
        <v>12656545837</v>
      </c>
      <c r="G39" s="59">
        <v>12899236228</v>
      </c>
      <c r="H39" s="59">
        <v>12926944125</v>
      </c>
      <c r="I39" s="59">
        <v>12926944125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12926944125</v>
      </c>
      <c r="W39" s="59">
        <v>2966878977</v>
      </c>
      <c r="X39" s="59">
        <v>9960065148</v>
      </c>
      <c r="Y39" s="60">
        <v>335.71</v>
      </c>
      <c r="Z39" s="61">
        <v>11867515906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1411709733</v>
      </c>
      <c r="E42" s="59">
        <v>1411709733</v>
      </c>
      <c r="F42" s="59">
        <v>390230177</v>
      </c>
      <c r="G42" s="59">
        <v>-56728745</v>
      </c>
      <c r="H42" s="59">
        <v>-46757054</v>
      </c>
      <c r="I42" s="59">
        <v>286744378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286744378</v>
      </c>
      <c r="W42" s="59">
        <v>808780647</v>
      </c>
      <c r="X42" s="59">
        <v>-522036269</v>
      </c>
      <c r="Y42" s="60">
        <v>-64.55</v>
      </c>
      <c r="Z42" s="61">
        <v>1411709733</v>
      </c>
    </row>
    <row r="43" spans="1:26" ht="13.5">
      <c r="A43" s="57" t="s">
        <v>59</v>
      </c>
      <c r="B43" s="18">
        <v>0</v>
      </c>
      <c r="C43" s="18">
        <v>0</v>
      </c>
      <c r="D43" s="58">
        <v>-1273630721</v>
      </c>
      <c r="E43" s="59">
        <v>-1273630721</v>
      </c>
      <c r="F43" s="59">
        <v>-82199608</v>
      </c>
      <c r="G43" s="59">
        <v>-48171071</v>
      </c>
      <c r="H43" s="59">
        <v>-48844242</v>
      </c>
      <c r="I43" s="59">
        <v>-179214921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-179214921</v>
      </c>
      <c r="W43" s="59">
        <v>-230257842</v>
      </c>
      <c r="X43" s="59">
        <v>51042921</v>
      </c>
      <c r="Y43" s="60">
        <v>-22.17</v>
      </c>
      <c r="Z43" s="61">
        <v>-1273630721</v>
      </c>
    </row>
    <row r="44" spans="1:26" ht="13.5">
      <c r="A44" s="57" t="s">
        <v>60</v>
      </c>
      <c r="B44" s="18">
        <v>0</v>
      </c>
      <c r="C44" s="18">
        <v>0</v>
      </c>
      <c r="D44" s="58">
        <v>306081979</v>
      </c>
      <c r="E44" s="59">
        <v>306081979</v>
      </c>
      <c r="F44" s="59">
        <v>-379212</v>
      </c>
      <c r="G44" s="59">
        <v>-518638</v>
      </c>
      <c r="H44" s="59">
        <v>-357463</v>
      </c>
      <c r="I44" s="59">
        <v>-1255313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-1255313</v>
      </c>
      <c r="W44" s="59">
        <v>44644387</v>
      </c>
      <c r="X44" s="59">
        <v>-45899700</v>
      </c>
      <c r="Y44" s="60">
        <v>-102.81</v>
      </c>
      <c r="Z44" s="61">
        <v>306081979</v>
      </c>
    </row>
    <row r="45" spans="1:26" ht="13.5">
      <c r="A45" s="69" t="s">
        <v>61</v>
      </c>
      <c r="B45" s="21">
        <v>0</v>
      </c>
      <c r="C45" s="21">
        <v>0</v>
      </c>
      <c r="D45" s="98">
        <v>1182509265</v>
      </c>
      <c r="E45" s="99">
        <v>1182509265</v>
      </c>
      <c r="F45" s="99">
        <v>940906249</v>
      </c>
      <c r="G45" s="99">
        <v>835487795</v>
      </c>
      <c r="H45" s="99">
        <v>739529036</v>
      </c>
      <c r="I45" s="99">
        <v>739529036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739529036</v>
      </c>
      <c r="W45" s="99">
        <v>1361515466</v>
      </c>
      <c r="X45" s="99">
        <v>-621986430</v>
      </c>
      <c r="Y45" s="100">
        <v>-45.68</v>
      </c>
      <c r="Z45" s="101">
        <v>1182509265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383158833</v>
      </c>
      <c r="C49" s="51">
        <v>0</v>
      </c>
      <c r="D49" s="128">
        <v>216309691</v>
      </c>
      <c r="E49" s="53">
        <v>140276273</v>
      </c>
      <c r="F49" s="53">
        <v>0</v>
      </c>
      <c r="G49" s="53">
        <v>0</v>
      </c>
      <c r="H49" s="53">
        <v>0</v>
      </c>
      <c r="I49" s="53">
        <v>169662246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108101561</v>
      </c>
      <c r="W49" s="53">
        <v>105757230</v>
      </c>
      <c r="X49" s="53">
        <v>588591899</v>
      </c>
      <c r="Y49" s="53">
        <v>1436820599</v>
      </c>
      <c r="Z49" s="129">
        <v>3148678332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148245536</v>
      </c>
      <c r="C51" s="51">
        <v>0</v>
      </c>
      <c r="D51" s="128">
        <v>11783934</v>
      </c>
      <c r="E51" s="53">
        <v>6967387</v>
      </c>
      <c r="F51" s="53">
        <v>0</v>
      </c>
      <c r="G51" s="53">
        <v>0</v>
      </c>
      <c r="H51" s="53">
        <v>0</v>
      </c>
      <c r="I51" s="53">
        <v>1228307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168225164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93.51333954601368</v>
      </c>
      <c r="E58" s="7">
        <f t="shared" si="6"/>
        <v>93.51333954601368</v>
      </c>
      <c r="F58" s="7">
        <f t="shared" si="6"/>
        <v>82.61126547102516</v>
      </c>
      <c r="G58" s="7">
        <f t="shared" si="6"/>
        <v>80.46849470554335</v>
      </c>
      <c r="H58" s="7">
        <f t="shared" si="6"/>
        <v>102.6802396479799</v>
      </c>
      <c r="I58" s="7">
        <f t="shared" si="6"/>
        <v>87.94467411100027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87.94467411100027</v>
      </c>
      <c r="W58" s="7">
        <f t="shared" si="6"/>
        <v>109.14171914575965</v>
      </c>
      <c r="X58" s="7">
        <f t="shared" si="6"/>
        <v>0</v>
      </c>
      <c r="Y58" s="7">
        <f t="shared" si="6"/>
        <v>0</v>
      </c>
      <c r="Z58" s="8">
        <f t="shared" si="6"/>
        <v>93.51333954601368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86.00000044456725</v>
      </c>
      <c r="E59" s="10">
        <f t="shared" si="7"/>
        <v>86.00000044456725</v>
      </c>
      <c r="F59" s="10">
        <f t="shared" si="7"/>
        <v>43.50362619105904</v>
      </c>
      <c r="G59" s="10">
        <f t="shared" si="7"/>
        <v>38.95400890566922</v>
      </c>
      <c r="H59" s="10">
        <f t="shared" si="7"/>
        <v>56.59729235725814</v>
      </c>
      <c r="I59" s="10">
        <f t="shared" si="7"/>
        <v>45.508774728840926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45.508774728840926</v>
      </c>
      <c r="W59" s="10">
        <f t="shared" si="7"/>
        <v>86.00000084117289</v>
      </c>
      <c r="X59" s="10">
        <f t="shared" si="7"/>
        <v>0</v>
      </c>
      <c r="Y59" s="10">
        <f t="shared" si="7"/>
        <v>0</v>
      </c>
      <c r="Z59" s="11">
        <f t="shared" si="7"/>
        <v>86.00000044456725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96.11556260505964</v>
      </c>
      <c r="E60" s="13">
        <f t="shared" si="7"/>
        <v>96.11556260505964</v>
      </c>
      <c r="F60" s="13">
        <f t="shared" si="7"/>
        <v>97.3007532211271</v>
      </c>
      <c r="G60" s="13">
        <f t="shared" si="7"/>
        <v>96.03700209700638</v>
      </c>
      <c r="H60" s="13">
        <f t="shared" si="7"/>
        <v>111.57756959541372</v>
      </c>
      <c r="I60" s="13">
        <f t="shared" si="7"/>
        <v>101.47593543314733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101.47593543314733</v>
      </c>
      <c r="W60" s="13">
        <f t="shared" si="7"/>
        <v>117.14102234618107</v>
      </c>
      <c r="X60" s="13">
        <f t="shared" si="7"/>
        <v>0</v>
      </c>
      <c r="Y60" s="13">
        <f t="shared" si="7"/>
        <v>0</v>
      </c>
      <c r="Z60" s="14">
        <f t="shared" si="7"/>
        <v>96.11556260505964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92.98583501739198</v>
      </c>
      <c r="G61" s="13">
        <f t="shared" si="7"/>
        <v>100.99840206099331</v>
      </c>
      <c r="H61" s="13">
        <f t="shared" si="7"/>
        <v>117.84219964491255</v>
      </c>
      <c r="I61" s="13">
        <f t="shared" si="7"/>
        <v>103.70712203020362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103.70712203020362</v>
      </c>
      <c r="W61" s="13">
        <f t="shared" si="7"/>
        <v>131.99999963948957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86.00000013865176</v>
      </c>
      <c r="E62" s="13">
        <f t="shared" si="7"/>
        <v>86.00000013865176</v>
      </c>
      <c r="F62" s="13">
        <f t="shared" si="7"/>
        <v>118.96598155969573</v>
      </c>
      <c r="G62" s="13">
        <f t="shared" si="7"/>
        <v>84.82569804711524</v>
      </c>
      <c r="H62" s="13">
        <f t="shared" si="7"/>
        <v>97.92118607640117</v>
      </c>
      <c r="I62" s="13">
        <f t="shared" si="7"/>
        <v>99.58683640065233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99.58683640065233</v>
      </c>
      <c r="W62" s="13">
        <f t="shared" si="7"/>
        <v>80.4921169692166</v>
      </c>
      <c r="X62" s="13">
        <f t="shared" si="7"/>
        <v>0</v>
      </c>
      <c r="Y62" s="13">
        <f t="shared" si="7"/>
        <v>0</v>
      </c>
      <c r="Z62" s="14">
        <f t="shared" si="7"/>
        <v>86.00000013865176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92.43883291849386</v>
      </c>
      <c r="E63" s="13">
        <f t="shared" si="7"/>
        <v>92.43883291849386</v>
      </c>
      <c r="F63" s="13">
        <f t="shared" si="7"/>
        <v>83.06218336210081</v>
      </c>
      <c r="G63" s="13">
        <f t="shared" si="7"/>
        <v>67.67036542851223</v>
      </c>
      <c r="H63" s="13">
        <f t="shared" si="7"/>
        <v>80.89745745960141</v>
      </c>
      <c r="I63" s="13">
        <f t="shared" si="7"/>
        <v>77.12579556409527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77.12579556409527</v>
      </c>
      <c r="W63" s="13">
        <f t="shared" si="7"/>
        <v>92.43883484096834</v>
      </c>
      <c r="X63" s="13">
        <f t="shared" si="7"/>
        <v>0</v>
      </c>
      <c r="Y63" s="13">
        <f t="shared" si="7"/>
        <v>0</v>
      </c>
      <c r="Z63" s="14">
        <f t="shared" si="7"/>
        <v>92.43883291849386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86.0000005291435</v>
      </c>
      <c r="E64" s="13">
        <f t="shared" si="7"/>
        <v>86.0000005291435</v>
      </c>
      <c r="F64" s="13">
        <f t="shared" si="7"/>
        <v>125.34472954561133</v>
      </c>
      <c r="G64" s="13">
        <f t="shared" si="7"/>
        <v>97.50232942137833</v>
      </c>
      <c r="H64" s="13">
        <f t="shared" si="7"/>
        <v>104.62741411724492</v>
      </c>
      <c r="I64" s="13">
        <f t="shared" si="7"/>
        <v>109.21276953561778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109.21276953561778</v>
      </c>
      <c r="W64" s="13">
        <f t="shared" si="7"/>
        <v>86.0000010840989</v>
      </c>
      <c r="X64" s="13">
        <f t="shared" si="7"/>
        <v>0</v>
      </c>
      <c r="Y64" s="13">
        <f t="shared" si="7"/>
        <v>0</v>
      </c>
      <c r="Z64" s="14">
        <f t="shared" si="7"/>
        <v>86.0000005291435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87.7384699231484</v>
      </c>
      <c r="E66" s="16">
        <f t="shared" si="7"/>
        <v>87.7384699231484</v>
      </c>
      <c r="F66" s="16">
        <f t="shared" si="7"/>
        <v>1.4709339998117703</v>
      </c>
      <c r="G66" s="16">
        <f t="shared" si="7"/>
        <v>1.4602508257034104</v>
      </c>
      <c r="H66" s="16">
        <f t="shared" si="7"/>
        <v>-2.5035470310036785</v>
      </c>
      <c r="I66" s="16">
        <f t="shared" si="7"/>
        <v>2.029292225298936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2.029292225298936</v>
      </c>
      <c r="W66" s="16">
        <f t="shared" si="7"/>
        <v>91.71212053717079</v>
      </c>
      <c r="X66" s="16">
        <f t="shared" si="7"/>
        <v>0</v>
      </c>
      <c r="Y66" s="16">
        <f t="shared" si="7"/>
        <v>0</v>
      </c>
      <c r="Z66" s="17">
        <f t="shared" si="7"/>
        <v>87.7384699231484</v>
      </c>
    </row>
    <row r="67" spans="1:26" ht="13.5" hidden="1">
      <c r="A67" s="40" t="s">
        <v>113</v>
      </c>
      <c r="B67" s="23">
        <v>3767722973</v>
      </c>
      <c r="C67" s="23"/>
      <c r="D67" s="24">
        <v>4707151348</v>
      </c>
      <c r="E67" s="25">
        <v>4707151348</v>
      </c>
      <c r="F67" s="25">
        <v>369044791</v>
      </c>
      <c r="G67" s="25">
        <v>397289399</v>
      </c>
      <c r="H67" s="25">
        <v>335139733</v>
      </c>
      <c r="I67" s="25">
        <v>1101473923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1101473923</v>
      </c>
      <c r="W67" s="25">
        <v>1176787837</v>
      </c>
      <c r="X67" s="25"/>
      <c r="Y67" s="24"/>
      <c r="Z67" s="26">
        <v>4707151348</v>
      </c>
    </row>
    <row r="68" spans="1:26" ht="13.5" hidden="1">
      <c r="A68" s="36" t="s">
        <v>31</v>
      </c>
      <c r="B68" s="18">
        <v>969482446</v>
      </c>
      <c r="C68" s="18"/>
      <c r="D68" s="19">
        <v>1084200413</v>
      </c>
      <c r="E68" s="20">
        <v>1084200413</v>
      </c>
      <c r="F68" s="20">
        <v>74138537</v>
      </c>
      <c r="G68" s="20">
        <v>82427719</v>
      </c>
      <c r="H68" s="20">
        <v>62132126</v>
      </c>
      <c r="I68" s="20">
        <v>218698382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218698382</v>
      </c>
      <c r="W68" s="20">
        <v>271050102</v>
      </c>
      <c r="X68" s="20"/>
      <c r="Y68" s="19"/>
      <c r="Z68" s="22">
        <v>1084200413</v>
      </c>
    </row>
    <row r="69" spans="1:26" ht="13.5" hidden="1">
      <c r="A69" s="37" t="s">
        <v>32</v>
      </c>
      <c r="B69" s="18">
        <v>2646964635</v>
      </c>
      <c r="C69" s="18"/>
      <c r="D69" s="19">
        <v>3469943065</v>
      </c>
      <c r="E69" s="20">
        <v>3469943065</v>
      </c>
      <c r="F69" s="20">
        <v>279956433</v>
      </c>
      <c r="G69" s="20">
        <v>299213204</v>
      </c>
      <c r="H69" s="20">
        <v>276813607</v>
      </c>
      <c r="I69" s="20">
        <v>855983244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855983244</v>
      </c>
      <c r="W69" s="20">
        <v>867485766</v>
      </c>
      <c r="X69" s="20"/>
      <c r="Y69" s="19"/>
      <c r="Z69" s="22">
        <v>3469943065</v>
      </c>
    </row>
    <row r="70" spans="1:26" ht="13.5" hidden="1">
      <c r="A70" s="38" t="s">
        <v>107</v>
      </c>
      <c r="B70" s="18">
        <v>1711473153</v>
      </c>
      <c r="C70" s="18"/>
      <c r="D70" s="19">
        <v>2396601846</v>
      </c>
      <c r="E70" s="20">
        <v>2396601846</v>
      </c>
      <c r="F70" s="20">
        <v>210482574</v>
      </c>
      <c r="G70" s="20">
        <v>221339487</v>
      </c>
      <c r="H70" s="20">
        <v>202064032</v>
      </c>
      <c r="I70" s="20">
        <v>633886093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633886093</v>
      </c>
      <c r="W70" s="20">
        <v>599150463</v>
      </c>
      <c r="X70" s="20"/>
      <c r="Y70" s="19"/>
      <c r="Z70" s="22">
        <v>2396601846</v>
      </c>
    </row>
    <row r="71" spans="1:26" ht="13.5" hidden="1">
      <c r="A71" s="38" t="s">
        <v>108</v>
      </c>
      <c r="B71" s="18">
        <v>612264312</v>
      </c>
      <c r="C71" s="18"/>
      <c r="D71" s="19">
        <v>677957521</v>
      </c>
      <c r="E71" s="20">
        <v>677957521</v>
      </c>
      <c r="F71" s="20">
        <v>45097629</v>
      </c>
      <c r="G71" s="20">
        <v>53419281</v>
      </c>
      <c r="H71" s="20">
        <v>51285735</v>
      </c>
      <c r="I71" s="20">
        <v>149802645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149802645</v>
      </c>
      <c r="W71" s="20">
        <v>169489380</v>
      </c>
      <c r="X71" s="20"/>
      <c r="Y71" s="19"/>
      <c r="Z71" s="22">
        <v>677957521</v>
      </c>
    </row>
    <row r="72" spans="1:26" ht="13.5" hidden="1">
      <c r="A72" s="38" t="s">
        <v>109</v>
      </c>
      <c r="B72" s="18">
        <v>201495760</v>
      </c>
      <c r="C72" s="18"/>
      <c r="D72" s="19">
        <v>240416285</v>
      </c>
      <c r="E72" s="20">
        <v>240416285</v>
      </c>
      <c r="F72" s="20">
        <v>17795564</v>
      </c>
      <c r="G72" s="20">
        <v>17936723</v>
      </c>
      <c r="H72" s="20">
        <v>16957528</v>
      </c>
      <c r="I72" s="20">
        <v>52689815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52689815</v>
      </c>
      <c r="W72" s="20">
        <v>60104070</v>
      </c>
      <c r="X72" s="20"/>
      <c r="Y72" s="19"/>
      <c r="Z72" s="22">
        <v>240416285</v>
      </c>
    </row>
    <row r="73" spans="1:26" ht="13.5" hidden="1">
      <c r="A73" s="38" t="s">
        <v>110</v>
      </c>
      <c r="B73" s="18">
        <v>121731410</v>
      </c>
      <c r="C73" s="18"/>
      <c r="D73" s="19">
        <v>154967413</v>
      </c>
      <c r="E73" s="20">
        <v>154967413</v>
      </c>
      <c r="F73" s="20">
        <v>6580666</v>
      </c>
      <c r="G73" s="20">
        <v>6517713</v>
      </c>
      <c r="H73" s="20">
        <v>6506312</v>
      </c>
      <c r="I73" s="20">
        <v>19604691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19604691</v>
      </c>
      <c r="W73" s="20">
        <v>38741853</v>
      </c>
      <c r="X73" s="20"/>
      <c r="Y73" s="19"/>
      <c r="Z73" s="22">
        <v>154967413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151275892</v>
      </c>
      <c r="C75" s="27"/>
      <c r="D75" s="28">
        <v>153007870</v>
      </c>
      <c r="E75" s="29">
        <v>153007870</v>
      </c>
      <c r="F75" s="29">
        <v>14949821</v>
      </c>
      <c r="G75" s="29">
        <v>15648476</v>
      </c>
      <c r="H75" s="29">
        <v>-3806000</v>
      </c>
      <c r="I75" s="29">
        <v>26792297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26792297</v>
      </c>
      <c r="W75" s="29">
        <v>38251968</v>
      </c>
      <c r="X75" s="29"/>
      <c r="Y75" s="28"/>
      <c r="Z75" s="30">
        <v>153007870</v>
      </c>
    </row>
    <row r="76" spans="1:26" ht="13.5" hidden="1">
      <c r="A76" s="41" t="s">
        <v>114</v>
      </c>
      <c r="B76" s="31"/>
      <c r="C76" s="31"/>
      <c r="D76" s="32">
        <v>4401814423</v>
      </c>
      <c r="E76" s="33">
        <v>4401814423</v>
      </c>
      <c r="F76" s="33">
        <v>304872572</v>
      </c>
      <c r="G76" s="33">
        <v>319692799</v>
      </c>
      <c r="H76" s="33">
        <v>344122281</v>
      </c>
      <c r="I76" s="33">
        <v>968687652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968687652</v>
      </c>
      <c r="W76" s="33">
        <v>1284366476</v>
      </c>
      <c r="X76" s="33"/>
      <c r="Y76" s="32"/>
      <c r="Z76" s="34">
        <v>4401814423</v>
      </c>
    </row>
    <row r="77" spans="1:26" ht="13.5" hidden="1">
      <c r="A77" s="36" t="s">
        <v>31</v>
      </c>
      <c r="B77" s="18"/>
      <c r="C77" s="18"/>
      <c r="D77" s="19">
        <v>932412360</v>
      </c>
      <c r="E77" s="20">
        <v>932412360</v>
      </c>
      <c r="F77" s="20">
        <v>32252952</v>
      </c>
      <c r="G77" s="20">
        <v>32108901</v>
      </c>
      <c r="H77" s="20">
        <v>35165101</v>
      </c>
      <c r="I77" s="20">
        <v>99526954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99526954</v>
      </c>
      <c r="W77" s="20">
        <v>233103090</v>
      </c>
      <c r="X77" s="20"/>
      <c r="Y77" s="19"/>
      <c r="Z77" s="22">
        <v>932412360</v>
      </c>
    </row>
    <row r="78" spans="1:26" ht="13.5" hidden="1">
      <c r="A78" s="37" t="s">
        <v>32</v>
      </c>
      <c r="B78" s="18"/>
      <c r="C78" s="18"/>
      <c r="D78" s="19">
        <v>3335155299</v>
      </c>
      <c r="E78" s="20">
        <v>3335155299</v>
      </c>
      <c r="F78" s="20">
        <v>272399718</v>
      </c>
      <c r="G78" s="20">
        <v>287355391</v>
      </c>
      <c r="H78" s="20">
        <v>308861895</v>
      </c>
      <c r="I78" s="20">
        <v>868617004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868617004</v>
      </c>
      <c r="W78" s="20">
        <v>1016181695</v>
      </c>
      <c r="X78" s="20"/>
      <c r="Y78" s="19"/>
      <c r="Z78" s="22">
        <v>3335155299</v>
      </c>
    </row>
    <row r="79" spans="1:26" ht="13.5" hidden="1">
      <c r="A79" s="38" t="s">
        <v>107</v>
      </c>
      <c r="B79" s="18"/>
      <c r="C79" s="18"/>
      <c r="D79" s="19">
        <v>2396601846</v>
      </c>
      <c r="E79" s="20">
        <v>2396601846</v>
      </c>
      <c r="F79" s="20">
        <v>195718979</v>
      </c>
      <c r="G79" s="20">
        <v>223549345</v>
      </c>
      <c r="H79" s="20">
        <v>238116700</v>
      </c>
      <c r="I79" s="20">
        <v>657385024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657385024</v>
      </c>
      <c r="W79" s="20">
        <v>790878609</v>
      </c>
      <c r="X79" s="20"/>
      <c r="Y79" s="19"/>
      <c r="Z79" s="22">
        <v>2396601846</v>
      </c>
    </row>
    <row r="80" spans="1:26" ht="13.5" hidden="1">
      <c r="A80" s="38" t="s">
        <v>108</v>
      </c>
      <c r="B80" s="18"/>
      <c r="C80" s="18"/>
      <c r="D80" s="19">
        <v>583043469</v>
      </c>
      <c r="E80" s="20">
        <v>583043469</v>
      </c>
      <c r="F80" s="20">
        <v>53650837</v>
      </c>
      <c r="G80" s="20">
        <v>45313278</v>
      </c>
      <c r="H80" s="20">
        <v>50219600</v>
      </c>
      <c r="I80" s="20">
        <v>149183715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149183715</v>
      </c>
      <c r="W80" s="20">
        <v>136425590</v>
      </c>
      <c r="X80" s="20"/>
      <c r="Y80" s="19"/>
      <c r="Z80" s="22">
        <v>583043469</v>
      </c>
    </row>
    <row r="81" spans="1:26" ht="13.5" hidden="1">
      <c r="A81" s="38" t="s">
        <v>109</v>
      </c>
      <c r="B81" s="18"/>
      <c r="C81" s="18"/>
      <c r="D81" s="19">
        <v>222238008</v>
      </c>
      <c r="E81" s="20">
        <v>222238008</v>
      </c>
      <c r="F81" s="20">
        <v>14781384</v>
      </c>
      <c r="G81" s="20">
        <v>12137846</v>
      </c>
      <c r="H81" s="20">
        <v>13718209</v>
      </c>
      <c r="I81" s="20">
        <v>40637439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40637439</v>
      </c>
      <c r="W81" s="20">
        <v>55559502</v>
      </c>
      <c r="X81" s="20"/>
      <c r="Y81" s="19"/>
      <c r="Z81" s="22">
        <v>222238008</v>
      </c>
    </row>
    <row r="82" spans="1:26" ht="13.5" hidden="1">
      <c r="A82" s="38" t="s">
        <v>110</v>
      </c>
      <c r="B82" s="18"/>
      <c r="C82" s="18"/>
      <c r="D82" s="19">
        <v>133271976</v>
      </c>
      <c r="E82" s="20">
        <v>133271976</v>
      </c>
      <c r="F82" s="20">
        <v>8248518</v>
      </c>
      <c r="G82" s="20">
        <v>6354922</v>
      </c>
      <c r="H82" s="20">
        <v>6807386</v>
      </c>
      <c r="I82" s="20">
        <v>21410826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21410826</v>
      </c>
      <c r="W82" s="20">
        <v>33317994</v>
      </c>
      <c r="X82" s="20"/>
      <c r="Y82" s="19"/>
      <c r="Z82" s="22">
        <v>133271976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134246764</v>
      </c>
      <c r="E84" s="29">
        <v>134246764</v>
      </c>
      <c r="F84" s="29">
        <v>219902</v>
      </c>
      <c r="G84" s="29">
        <v>228507</v>
      </c>
      <c r="H84" s="29">
        <v>95285</v>
      </c>
      <c r="I84" s="29">
        <v>543694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543694</v>
      </c>
      <c r="W84" s="29">
        <v>35081691</v>
      </c>
      <c r="X84" s="29"/>
      <c r="Y84" s="28"/>
      <c r="Z84" s="30">
        <v>134246764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192976982</v>
      </c>
      <c r="C5" s="18">
        <v>0</v>
      </c>
      <c r="D5" s="58">
        <v>180514208</v>
      </c>
      <c r="E5" s="59">
        <v>180514208</v>
      </c>
      <c r="F5" s="59">
        <v>25183506</v>
      </c>
      <c r="G5" s="59">
        <v>1181997</v>
      </c>
      <c r="H5" s="59">
        <v>17883500</v>
      </c>
      <c r="I5" s="59">
        <v>44249003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44249003</v>
      </c>
      <c r="W5" s="59">
        <v>45128553</v>
      </c>
      <c r="X5" s="59">
        <v>-879550</v>
      </c>
      <c r="Y5" s="60">
        <v>-1.95</v>
      </c>
      <c r="Z5" s="61">
        <v>180514208</v>
      </c>
    </row>
    <row r="6" spans="1:26" ht="13.5">
      <c r="A6" s="57" t="s">
        <v>32</v>
      </c>
      <c r="B6" s="18">
        <v>841867111</v>
      </c>
      <c r="C6" s="18">
        <v>0</v>
      </c>
      <c r="D6" s="58">
        <v>1041210723</v>
      </c>
      <c r="E6" s="59">
        <v>1041210723</v>
      </c>
      <c r="F6" s="59">
        <v>76200409</v>
      </c>
      <c r="G6" s="59">
        <v>82844824</v>
      </c>
      <c r="H6" s="59">
        <v>92882395</v>
      </c>
      <c r="I6" s="59">
        <v>251927628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251927628</v>
      </c>
      <c r="W6" s="59">
        <v>260301583</v>
      </c>
      <c r="X6" s="59">
        <v>-8373955</v>
      </c>
      <c r="Y6" s="60">
        <v>-3.22</v>
      </c>
      <c r="Z6" s="61">
        <v>1041210723</v>
      </c>
    </row>
    <row r="7" spans="1:26" ht="13.5">
      <c r="A7" s="57" t="s">
        <v>33</v>
      </c>
      <c r="B7" s="18">
        <v>6224127</v>
      </c>
      <c r="C7" s="18">
        <v>0</v>
      </c>
      <c r="D7" s="58">
        <v>22000000</v>
      </c>
      <c r="E7" s="59">
        <v>22000000</v>
      </c>
      <c r="F7" s="59">
        <v>0</v>
      </c>
      <c r="G7" s="59">
        <v>12485</v>
      </c>
      <c r="H7" s="59">
        <v>11440181</v>
      </c>
      <c r="I7" s="59">
        <v>11452666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11452666</v>
      </c>
      <c r="W7" s="59">
        <v>0</v>
      </c>
      <c r="X7" s="59">
        <v>11452666</v>
      </c>
      <c r="Y7" s="60">
        <v>0</v>
      </c>
      <c r="Z7" s="61">
        <v>22000000</v>
      </c>
    </row>
    <row r="8" spans="1:26" ht="13.5">
      <c r="A8" s="57" t="s">
        <v>34</v>
      </c>
      <c r="B8" s="18">
        <v>428275177</v>
      </c>
      <c r="C8" s="18">
        <v>0</v>
      </c>
      <c r="D8" s="58">
        <v>417931000</v>
      </c>
      <c r="E8" s="59">
        <v>417931000</v>
      </c>
      <c r="F8" s="59">
        <v>166273000</v>
      </c>
      <c r="G8" s="59">
        <v>1389000</v>
      </c>
      <c r="H8" s="59">
        <v>0</v>
      </c>
      <c r="I8" s="59">
        <v>167662000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167662000</v>
      </c>
      <c r="W8" s="59">
        <v>104483583</v>
      </c>
      <c r="X8" s="59">
        <v>63178417</v>
      </c>
      <c r="Y8" s="60">
        <v>60.47</v>
      </c>
      <c r="Z8" s="61">
        <v>417931000</v>
      </c>
    </row>
    <row r="9" spans="1:26" ht="13.5">
      <c r="A9" s="57" t="s">
        <v>35</v>
      </c>
      <c r="B9" s="18">
        <v>178233635</v>
      </c>
      <c r="C9" s="18">
        <v>0</v>
      </c>
      <c r="D9" s="58">
        <v>136169706</v>
      </c>
      <c r="E9" s="59">
        <v>136169706</v>
      </c>
      <c r="F9" s="59">
        <v>23474077</v>
      </c>
      <c r="G9" s="59">
        <v>19409077</v>
      </c>
      <c r="H9" s="59">
        <v>24900814</v>
      </c>
      <c r="I9" s="59">
        <v>67783968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67783968</v>
      </c>
      <c r="W9" s="59">
        <v>32319166</v>
      </c>
      <c r="X9" s="59">
        <v>35464802</v>
      </c>
      <c r="Y9" s="60">
        <v>109.73</v>
      </c>
      <c r="Z9" s="61">
        <v>136169706</v>
      </c>
    </row>
    <row r="10" spans="1:26" ht="25.5">
      <c r="A10" s="62" t="s">
        <v>99</v>
      </c>
      <c r="B10" s="63">
        <f>SUM(B5:B9)</f>
        <v>1647577032</v>
      </c>
      <c r="C10" s="63">
        <f>SUM(C5:C9)</f>
        <v>0</v>
      </c>
      <c r="D10" s="64">
        <f aca="true" t="shared" si="0" ref="D10:Z10">SUM(D5:D9)</f>
        <v>1797825637</v>
      </c>
      <c r="E10" s="65">
        <f t="shared" si="0"/>
        <v>1797825637</v>
      </c>
      <c r="F10" s="65">
        <f t="shared" si="0"/>
        <v>291130992</v>
      </c>
      <c r="G10" s="65">
        <f t="shared" si="0"/>
        <v>104837383</v>
      </c>
      <c r="H10" s="65">
        <f t="shared" si="0"/>
        <v>147106890</v>
      </c>
      <c r="I10" s="65">
        <f t="shared" si="0"/>
        <v>543075265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543075265</v>
      </c>
      <c r="W10" s="65">
        <f t="shared" si="0"/>
        <v>442232885</v>
      </c>
      <c r="X10" s="65">
        <f t="shared" si="0"/>
        <v>100842380</v>
      </c>
      <c r="Y10" s="66">
        <f>+IF(W10&lt;&gt;0,(X10/W10)*100,0)</f>
        <v>22.803003444666942</v>
      </c>
      <c r="Z10" s="67">
        <f t="shared" si="0"/>
        <v>1797825637</v>
      </c>
    </row>
    <row r="11" spans="1:26" ht="13.5">
      <c r="A11" s="57" t="s">
        <v>36</v>
      </c>
      <c r="B11" s="18">
        <v>482974006</v>
      </c>
      <c r="C11" s="18">
        <v>0</v>
      </c>
      <c r="D11" s="58">
        <v>541979991</v>
      </c>
      <c r="E11" s="59">
        <v>541979991</v>
      </c>
      <c r="F11" s="59">
        <v>42888843</v>
      </c>
      <c r="G11" s="59">
        <v>42486198</v>
      </c>
      <c r="H11" s="59">
        <v>45975918</v>
      </c>
      <c r="I11" s="59">
        <v>131350959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131350959</v>
      </c>
      <c r="W11" s="59">
        <v>128765917</v>
      </c>
      <c r="X11" s="59">
        <v>2585042</v>
      </c>
      <c r="Y11" s="60">
        <v>2.01</v>
      </c>
      <c r="Z11" s="61">
        <v>541979991</v>
      </c>
    </row>
    <row r="12" spans="1:26" ht="13.5">
      <c r="A12" s="57" t="s">
        <v>37</v>
      </c>
      <c r="B12" s="18">
        <v>24682338</v>
      </c>
      <c r="C12" s="18">
        <v>0</v>
      </c>
      <c r="D12" s="58">
        <v>0</v>
      </c>
      <c r="E12" s="59">
        <v>0</v>
      </c>
      <c r="F12" s="59">
        <v>2170244</v>
      </c>
      <c r="G12" s="59">
        <v>2182356</v>
      </c>
      <c r="H12" s="59">
        <v>2171212</v>
      </c>
      <c r="I12" s="59">
        <v>6523812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6523812</v>
      </c>
      <c r="W12" s="59">
        <v>6729083</v>
      </c>
      <c r="X12" s="59">
        <v>-205271</v>
      </c>
      <c r="Y12" s="60">
        <v>-3.05</v>
      </c>
      <c r="Z12" s="61">
        <v>0</v>
      </c>
    </row>
    <row r="13" spans="1:26" ht="13.5">
      <c r="A13" s="57" t="s">
        <v>100</v>
      </c>
      <c r="B13" s="18">
        <v>283467595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58851083</v>
      </c>
      <c r="X13" s="59">
        <v>-58851083</v>
      </c>
      <c r="Y13" s="60">
        <v>-100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95751000</v>
      </c>
      <c r="E14" s="59">
        <v>95751000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23937250</v>
      </c>
      <c r="X14" s="59">
        <v>-23937250</v>
      </c>
      <c r="Y14" s="60">
        <v>-100</v>
      </c>
      <c r="Z14" s="61">
        <v>95751000</v>
      </c>
    </row>
    <row r="15" spans="1:26" ht="13.5">
      <c r="A15" s="57" t="s">
        <v>39</v>
      </c>
      <c r="B15" s="18">
        <v>686740190</v>
      </c>
      <c r="C15" s="18">
        <v>0</v>
      </c>
      <c r="D15" s="58">
        <v>713707614</v>
      </c>
      <c r="E15" s="59">
        <v>713707614</v>
      </c>
      <c r="F15" s="59">
        <v>98147850</v>
      </c>
      <c r="G15" s="59">
        <v>31293623</v>
      </c>
      <c r="H15" s="59">
        <v>20063964</v>
      </c>
      <c r="I15" s="59">
        <v>149505437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149505437</v>
      </c>
      <c r="W15" s="59">
        <v>138449750</v>
      </c>
      <c r="X15" s="59">
        <v>11055687</v>
      </c>
      <c r="Y15" s="60">
        <v>7.99</v>
      </c>
      <c r="Z15" s="61">
        <v>713707614</v>
      </c>
    </row>
    <row r="16" spans="1:26" ht="13.5">
      <c r="A16" s="68" t="s">
        <v>40</v>
      </c>
      <c r="B16" s="18">
        <v>29457023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472026452</v>
      </c>
      <c r="C17" s="18">
        <v>0</v>
      </c>
      <c r="D17" s="58">
        <v>602633032</v>
      </c>
      <c r="E17" s="59">
        <v>602633032</v>
      </c>
      <c r="F17" s="59">
        <v>10920899</v>
      </c>
      <c r="G17" s="59">
        <v>20948973</v>
      </c>
      <c r="H17" s="59">
        <v>13298242</v>
      </c>
      <c r="I17" s="59">
        <v>45168114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45168114</v>
      </c>
      <c r="W17" s="59">
        <v>126284834</v>
      </c>
      <c r="X17" s="59">
        <v>-81116720</v>
      </c>
      <c r="Y17" s="60">
        <v>-64.23</v>
      </c>
      <c r="Z17" s="61">
        <v>602633032</v>
      </c>
    </row>
    <row r="18" spans="1:26" ht="13.5">
      <c r="A18" s="69" t="s">
        <v>42</v>
      </c>
      <c r="B18" s="70">
        <f>SUM(B11:B17)</f>
        <v>1979347604</v>
      </c>
      <c r="C18" s="70">
        <f>SUM(C11:C17)</f>
        <v>0</v>
      </c>
      <c r="D18" s="71">
        <f aca="true" t="shared" si="1" ref="D18:Z18">SUM(D11:D17)</f>
        <v>1954071637</v>
      </c>
      <c r="E18" s="72">
        <f t="shared" si="1"/>
        <v>1954071637</v>
      </c>
      <c r="F18" s="72">
        <f t="shared" si="1"/>
        <v>154127836</v>
      </c>
      <c r="G18" s="72">
        <f t="shared" si="1"/>
        <v>96911150</v>
      </c>
      <c r="H18" s="72">
        <f t="shared" si="1"/>
        <v>81509336</v>
      </c>
      <c r="I18" s="72">
        <f t="shared" si="1"/>
        <v>332548322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332548322</v>
      </c>
      <c r="W18" s="72">
        <f t="shared" si="1"/>
        <v>483017917</v>
      </c>
      <c r="X18" s="72">
        <f t="shared" si="1"/>
        <v>-150469595</v>
      </c>
      <c r="Y18" s="66">
        <f>+IF(W18&lt;&gt;0,(X18/W18)*100,0)</f>
        <v>-31.151969669067164</v>
      </c>
      <c r="Z18" s="73">
        <f t="shared" si="1"/>
        <v>1954071637</v>
      </c>
    </row>
    <row r="19" spans="1:26" ht="13.5">
      <c r="A19" s="69" t="s">
        <v>43</v>
      </c>
      <c r="B19" s="74">
        <f>+B10-B18</f>
        <v>-331770572</v>
      </c>
      <c r="C19" s="74">
        <f>+C10-C18</f>
        <v>0</v>
      </c>
      <c r="D19" s="75">
        <f aca="true" t="shared" si="2" ref="D19:Z19">+D10-D18</f>
        <v>-156246000</v>
      </c>
      <c r="E19" s="76">
        <f t="shared" si="2"/>
        <v>-156246000</v>
      </c>
      <c r="F19" s="76">
        <f t="shared" si="2"/>
        <v>137003156</v>
      </c>
      <c r="G19" s="76">
        <f t="shared" si="2"/>
        <v>7926233</v>
      </c>
      <c r="H19" s="76">
        <f t="shared" si="2"/>
        <v>65597554</v>
      </c>
      <c r="I19" s="76">
        <f t="shared" si="2"/>
        <v>210526943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210526943</v>
      </c>
      <c r="W19" s="76">
        <f>IF(E10=E18,0,W10-W18)</f>
        <v>-40785032</v>
      </c>
      <c r="X19" s="76">
        <f t="shared" si="2"/>
        <v>251311975</v>
      </c>
      <c r="Y19" s="77">
        <f>+IF(W19&lt;&gt;0,(X19/W19)*100,0)</f>
        <v>-616.1867790124572</v>
      </c>
      <c r="Z19" s="78">
        <f t="shared" si="2"/>
        <v>-156246000</v>
      </c>
    </row>
    <row r="20" spans="1:26" ht="13.5">
      <c r="A20" s="57" t="s">
        <v>44</v>
      </c>
      <c r="B20" s="18">
        <v>189129592</v>
      </c>
      <c r="C20" s="18">
        <v>0</v>
      </c>
      <c r="D20" s="58">
        <v>156246000</v>
      </c>
      <c r="E20" s="59">
        <v>156246000</v>
      </c>
      <c r="F20" s="59">
        <v>43722000</v>
      </c>
      <c r="G20" s="59">
        <v>0</v>
      </c>
      <c r="H20" s="59">
        <v>1500000</v>
      </c>
      <c r="I20" s="59">
        <v>45222000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45222000</v>
      </c>
      <c r="W20" s="59">
        <v>40785000</v>
      </c>
      <c r="X20" s="59">
        <v>4437000</v>
      </c>
      <c r="Y20" s="60">
        <v>10.88</v>
      </c>
      <c r="Z20" s="61">
        <v>156246000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-142640980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180725156</v>
      </c>
      <c r="G22" s="87">
        <f t="shared" si="3"/>
        <v>7926233</v>
      </c>
      <c r="H22" s="87">
        <f t="shared" si="3"/>
        <v>67097554</v>
      </c>
      <c r="I22" s="87">
        <f t="shared" si="3"/>
        <v>255748943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255748943</v>
      </c>
      <c r="W22" s="87">
        <f t="shared" si="3"/>
        <v>-32</v>
      </c>
      <c r="X22" s="87">
        <f t="shared" si="3"/>
        <v>255748975</v>
      </c>
      <c r="Y22" s="88">
        <f>+IF(W22&lt;&gt;0,(X22/W22)*100,0)</f>
        <v>-799215546.875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-142640980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180725156</v>
      </c>
      <c r="G24" s="76">
        <f t="shared" si="4"/>
        <v>7926233</v>
      </c>
      <c r="H24" s="76">
        <f t="shared" si="4"/>
        <v>67097554</v>
      </c>
      <c r="I24" s="76">
        <f t="shared" si="4"/>
        <v>255748943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255748943</v>
      </c>
      <c r="W24" s="76">
        <f t="shared" si="4"/>
        <v>-32</v>
      </c>
      <c r="X24" s="76">
        <f t="shared" si="4"/>
        <v>255748975</v>
      </c>
      <c r="Y24" s="77">
        <f>+IF(W24&lt;&gt;0,(X24/W24)*100,0)</f>
        <v>-799215546.875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189129592</v>
      </c>
      <c r="C27" s="21">
        <v>0</v>
      </c>
      <c r="D27" s="98">
        <v>156246000</v>
      </c>
      <c r="E27" s="99">
        <v>156246000</v>
      </c>
      <c r="F27" s="99">
        <v>13357052</v>
      </c>
      <c r="G27" s="99">
        <v>18761151</v>
      </c>
      <c r="H27" s="99">
        <v>10877543</v>
      </c>
      <c r="I27" s="99">
        <v>42995746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42995746</v>
      </c>
      <c r="W27" s="99">
        <v>49561428</v>
      </c>
      <c r="X27" s="99">
        <v>-6565682</v>
      </c>
      <c r="Y27" s="100">
        <v>-13.25</v>
      </c>
      <c r="Z27" s="101">
        <v>156246000</v>
      </c>
    </row>
    <row r="28" spans="1:26" ht="13.5">
      <c r="A28" s="102" t="s">
        <v>44</v>
      </c>
      <c r="B28" s="18">
        <v>189129592</v>
      </c>
      <c r="C28" s="18">
        <v>0</v>
      </c>
      <c r="D28" s="58">
        <v>156246000</v>
      </c>
      <c r="E28" s="59">
        <v>156246000</v>
      </c>
      <c r="F28" s="59">
        <v>13274696</v>
      </c>
      <c r="G28" s="59">
        <v>18403752</v>
      </c>
      <c r="H28" s="59">
        <v>10772260</v>
      </c>
      <c r="I28" s="59">
        <v>42450708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42450708</v>
      </c>
      <c r="W28" s="59">
        <v>0</v>
      </c>
      <c r="X28" s="59">
        <v>42450708</v>
      </c>
      <c r="Y28" s="60">
        <v>0</v>
      </c>
      <c r="Z28" s="61">
        <v>156246000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82356</v>
      </c>
      <c r="G31" s="59">
        <v>357399</v>
      </c>
      <c r="H31" s="59">
        <v>105283</v>
      </c>
      <c r="I31" s="59">
        <v>545038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545038</v>
      </c>
      <c r="W31" s="59">
        <v>0</v>
      </c>
      <c r="X31" s="59">
        <v>545038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189129592</v>
      </c>
      <c r="C32" s="21">
        <f>SUM(C28:C31)</f>
        <v>0</v>
      </c>
      <c r="D32" s="98">
        <f aca="true" t="shared" si="5" ref="D32:Z32">SUM(D28:D31)</f>
        <v>156246000</v>
      </c>
      <c r="E32" s="99">
        <f t="shared" si="5"/>
        <v>156246000</v>
      </c>
      <c r="F32" s="99">
        <f t="shared" si="5"/>
        <v>13357052</v>
      </c>
      <c r="G32" s="99">
        <f t="shared" si="5"/>
        <v>18761151</v>
      </c>
      <c r="H32" s="99">
        <f t="shared" si="5"/>
        <v>10877543</v>
      </c>
      <c r="I32" s="99">
        <f t="shared" si="5"/>
        <v>42995746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42995746</v>
      </c>
      <c r="W32" s="99">
        <f t="shared" si="5"/>
        <v>0</v>
      </c>
      <c r="X32" s="99">
        <f t="shared" si="5"/>
        <v>42995746</v>
      </c>
      <c r="Y32" s="100">
        <f>+IF(W32&lt;&gt;0,(X32/W32)*100,0)</f>
        <v>0</v>
      </c>
      <c r="Z32" s="101">
        <f t="shared" si="5"/>
        <v>156246000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893928741</v>
      </c>
      <c r="C35" s="18">
        <v>0</v>
      </c>
      <c r="D35" s="58">
        <v>946000000</v>
      </c>
      <c r="E35" s="59">
        <v>946000000</v>
      </c>
      <c r="F35" s="59">
        <v>106659954</v>
      </c>
      <c r="G35" s="59">
        <v>89085922</v>
      </c>
      <c r="H35" s="59">
        <v>237978375</v>
      </c>
      <c r="I35" s="59">
        <v>237978375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237978375</v>
      </c>
      <c r="W35" s="59">
        <v>236500000</v>
      </c>
      <c r="X35" s="59">
        <v>1478375</v>
      </c>
      <c r="Y35" s="60">
        <v>0.63</v>
      </c>
      <c r="Z35" s="61">
        <v>946000000</v>
      </c>
    </row>
    <row r="36" spans="1:26" ht="13.5">
      <c r="A36" s="57" t="s">
        <v>53</v>
      </c>
      <c r="B36" s="18">
        <v>5926133809</v>
      </c>
      <c r="C36" s="18">
        <v>0</v>
      </c>
      <c r="D36" s="58">
        <v>5913000000</v>
      </c>
      <c r="E36" s="59">
        <v>5913000000</v>
      </c>
      <c r="F36" s="59">
        <v>0</v>
      </c>
      <c r="G36" s="59">
        <v>60722000</v>
      </c>
      <c r="H36" s="59">
        <v>-1187037</v>
      </c>
      <c r="I36" s="59">
        <v>-1187037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-1187037</v>
      </c>
      <c r="W36" s="59">
        <v>1478250000</v>
      </c>
      <c r="X36" s="59">
        <v>-1479437037</v>
      </c>
      <c r="Y36" s="60">
        <v>-100.08</v>
      </c>
      <c r="Z36" s="61">
        <v>5913000000</v>
      </c>
    </row>
    <row r="37" spans="1:26" ht="13.5">
      <c r="A37" s="57" t="s">
        <v>54</v>
      </c>
      <c r="B37" s="18">
        <v>1683530135</v>
      </c>
      <c r="C37" s="18">
        <v>0</v>
      </c>
      <c r="D37" s="58">
        <v>551000000</v>
      </c>
      <c r="E37" s="59">
        <v>551000000</v>
      </c>
      <c r="F37" s="59">
        <v>-92090258</v>
      </c>
      <c r="G37" s="59">
        <v>-55122654</v>
      </c>
      <c r="H37" s="59">
        <v>14780912</v>
      </c>
      <c r="I37" s="59">
        <v>14780912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14780912</v>
      </c>
      <c r="W37" s="59">
        <v>137750000</v>
      </c>
      <c r="X37" s="59">
        <v>-122969088</v>
      </c>
      <c r="Y37" s="60">
        <v>-89.27</v>
      </c>
      <c r="Z37" s="61">
        <v>551000000</v>
      </c>
    </row>
    <row r="38" spans="1:26" ht="13.5">
      <c r="A38" s="57" t="s">
        <v>55</v>
      </c>
      <c r="B38" s="18">
        <v>330680090</v>
      </c>
      <c r="C38" s="18">
        <v>0</v>
      </c>
      <c r="D38" s="58">
        <v>260000000</v>
      </c>
      <c r="E38" s="59">
        <v>260000000</v>
      </c>
      <c r="F38" s="59">
        <v>-13832223</v>
      </c>
      <c r="G38" s="59">
        <v>-25409866</v>
      </c>
      <c r="H38" s="59">
        <v>-45509912</v>
      </c>
      <c r="I38" s="59">
        <v>-45509912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-45509912</v>
      </c>
      <c r="W38" s="59">
        <v>65000000</v>
      </c>
      <c r="X38" s="59">
        <v>-110509912</v>
      </c>
      <c r="Y38" s="60">
        <v>-170.02</v>
      </c>
      <c r="Z38" s="61">
        <v>260000000</v>
      </c>
    </row>
    <row r="39" spans="1:26" ht="13.5">
      <c r="A39" s="57" t="s">
        <v>56</v>
      </c>
      <c r="B39" s="18">
        <v>4805852325</v>
      </c>
      <c r="C39" s="18">
        <v>0</v>
      </c>
      <c r="D39" s="58">
        <v>6048000000</v>
      </c>
      <c r="E39" s="59">
        <v>6048000000</v>
      </c>
      <c r="F39" s="59">
        <v>212582435</v>
      </c>
      <c r="G39" s="59">
        <v>230340442</v>
      </c>
      <c r="H39" s="59">
        <v>267520338</v>
      </c>
      <c r="I39" s="59">
        <v>267520338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267520338</v>
      </c>
      <c r="W39" s="59">
        <v>1512000000</v>
      </c>
      <c r="X39" s="59">
        <v>-1244479662</v>
      </c>
      <c r="Y39" s="60">
        <v>-82.31</v>
      </c>
      <c r="Z39" s="61">
        <v>6048000000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-157689741</v>
      </c>
      <c r="C42" s="18">
        <v>0</v>
      </c>
      <c r="D42" s="58">
        <v>0</v>
      </c>
      <c r="E42" s="59">
        <v>0</v>
      </c>
      <c r="F42" s="59">
        <v>123144701</v>
      </c>
      <c r="G42" s="59">
        <v>-19209431</v>
      </c>
      <c r="H42" s="59">
        <v>24912579</v>
      </c>
      <c r="I42" s="59">
        <v>128847849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128847849</v>
      </c>
      <c r="W42" s="59">
        <v>0</v>
      </c>
      <c r="X42" s="59">
        <v>128847849</v>
      </c>
      <c r="Y42" s="60">
        <v>0</v>
      </c>
      <c r="Z42" s="61">
        <v>0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-13357052</v>
      </c>
      <c r="G43" s="59">
        <v>-18761151</v>
      </c>
      <c r="H43" s="59">
        <v>-10877543</v>
      </c>
      <c r="I43" s="59">
        <v>-42995746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-42995746</v>
      </c>
      <c r="W43" s="59">
        <v>0</v>
      </c>
      <c r="X43" s="59">
        <v>-42995746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-142640980</v>
      </c>
      <c r="C45" s="21">
        <v>0</v>
      </c>
      <c r="D45" s="98">
        <v>0</v>
      </c>
      <c r="E45" s="99">
        <v>0</v>
      </c>
      <c r="F45" s="99">
        <v>109787649</v>
      </c>
      <c r="G45" s="99">
        <v>71817067</v>
      </c>
      <c r="H45" s="99">
        <v>85852103</v>
      </c>
      <c r="I45" s="99">
        <v>85852103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85852103</v>
      </c>
      <c r="W45" s="99">
        <v>0</v>
      </c>
      <c r="X45" s="99">
        <v>85852103</v>
      </c>
      <c r="Y45" s="100">
        <v>0</v>
      </c>
      <c r="Z45" s="101">
        <v>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119761907</v>
      </c>
      <c r="C49" s="51">
        <v>0</v>
      </c>
      <c r="D49" s="128">
        <v>75958538</v>
      </c>
      <c r="E49" s="53">
        <v>56504993</v>
      </c>
      <c r="F49" s="53">
        <v>0</v>
      </c>
      <c r="G49" s="53">
        <v>0</v>
      </c>
      <c r="H49" s="53">
        <v>0</v>
      </c>
      <c r="I49" s="53">
        <v>37674576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35049574</v>
      </c>
      <c r="W49" s="53">
        <v>33216145</v>
      </c>
      <c r="X49" s="53">
        <v>213687487</v>
      </c>
      <c r="Y49" s="53">
        <v>926778384</v>
      </c>
      <c r="Z49" s="129">
        <v>1498631604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94539438</v>
      </c>
      <c r="C51" s="51">
        <v>0</v>
      </c>
      <c r="D51" s="128">
        <v>98550535</v>
      </c>
      <c r="E51" s="53">
        <v>92580335</v>
      </c>
      <c r="F51" s="53">
        <v>0</v>
      </c>
      <c r="G51" s="53">
        <v>0</v>
      </c>
      <c r="H51" s="53">
        <v>0</v>
      </c>
      <c r="I51" s="53">
        <v>1464976029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1750646337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49.09533362608737</v>
      </c>
      <c r="G58" s="7">
        <f t="shared" si="6"/>
        <v>71.79944951820372</v>
      </c>
      <c r="H58" s="7">
        <f t="shared" si="6"/>
        <v>64.26190713097157</v>
      </c>
      <c r="I58" s="7">
        <f t="shared" si="6"/>
        <v>61.2370721268592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61.2370721268592</v>
      </c>
      <c r="W58" s="7">
        <f t="shared" si="6"/>
        <v>99.99999969415299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31.241535630503552</v>
      </c>
      <c r="G59" s="10">
        <f t="shared" si="7"/>
        <v>935.0759773501964</v>
      </c>
      <c r="H59" s="10">
        <f t="shared" si="7"/>
        <v>122.37631895322505</v>
      </c>
      <c r="I59" s="10">
        <f t="shared" si="7"/>
        <v>92.21779076016696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92.21779076016696</v>
      </c>
      <c r="W59" s="10">
        <f t="shared" si="7"/>
        <v>99.99999335232397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47.15951852699373</v>
      </c>
      <c r="G60" s="13">
        <f t="shared" si="7"/>
        <v>55.33059373751582</v>
      </c>
      <c r="H60" s="13">
        <f t="shared" si="7"/>
        <v>50.27406000889619</v>
      </c>
      <c r="I60" s="13">
        <f t="shared" si="7"/>
        <v>50.99481586037082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50.99481586037082</v>
      </c>
      <c r="W60" s="13">
        <f t="shared" si="7"/>
        <v>100.00000038416815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81.69193139025676</v>
      </c>
      <c r="G61" s="13">
        <f t="shared" si="7"/>
        <v>70.46894155958577</v>
      </c>
      <c r="H61" s="13">
        <f t="shared" si="7"/>
        <v>67.79772355523208</v>
      </c>
      <c r="I61" s="13">
        <f t="shared" si="7"/>
        <v>72.32402909828741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72.32402909828741</v>
      </c>
      <c r="W61" s="13">
        <f t="shared" si="7"/>
        <v>99.9998026792702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25.504051660625233</v>
      </c>
      <c r="G62" s="13">
        <f t="shared" si="7"/>
        <v>35.660626138804716</v>
      </c>
      <c r="H62" s="13">
        <f t="shared" si="7"/>
        <v>28.221898040538353</v>
      </c>
      <c r="I62" s="13">
        <f t="shared" si="7"/>
        <v>29.409865861562277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29.409865861562277</v>
      </c>
      <c r="W62" s="13">
        <f t="shared" si="7"/>
        <v>100.00120992629242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23.145391193649075</v>
      </c>
      <c r="G63" s="13">
        <f t="shared" si="7"/>
        <v>53.125871066200915</v>
      </c>
      <c r="H63" s="13">
        <f t="shared" si="7"/>
        <v>46.76846993422156</v>
      </c>
      <c r="I63" s="13">
        <f t="shared" si="7"/>
        <v>40.9532366925278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40.9532366925278</v>
      </c>
      <c r="W63" s="13">
        <f t="shared" si="7"/>
        <v>100.0009710028382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26.229609372954126</v>
      </c>
      <c r="G64" s="13">
        <f t="shared" si="7"/>
        <v>35.854340313535225</v>
      </c>
      <c r="H64" s="13">
        <f t="shared" si="7"/>
        <v>36.18265761729473</v>
      </c>
      <c r="I64" s="13">
        <f t="shared" si="7"/>
        <v>32.68066457315828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32.68066457315828</v>
      </c>
      <c r="W64" s="13">
        <f t="shared" si="7"/>
        <v>100.00342015536378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99.9955690935076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1157582543</v>
      </c>
      <c r="C67" s="23"/>
      <c r="D67" s="24">
        <v>1307843446</v>
      </c>
      <c r="E67" s="25">
        <v>1307843446</v>
      </c>
      <c r="F67" s="25">
        <v>113114296</v>
      </c>
      <c r="G67" s="25">
        <v>96224072</v>
      </c>
      <c r="H67" s="25">
        <v>118039245</v>
      </c>
      <c r="I67" s="25">
        <v>327377613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327377613</v>
      </c>
      <c r="W67" s="25">
        <v>326960863</v>
      </c>
      <c r="X67" s="25"/>
      <c r="Y67" s="24"/>
      <c r="Z67" s="26">
        <v>1307843446</v>
      </c>
    </row>
    <row r="68" spans="1:26" ht="13.5" hidden="1">
      <c r="A68" s="36" t="s">
        <v>31</v>
      </c>
      <c r="B68" s="18">
        <v>192976982</v>
      </c>
      <c r="C68" s="18"/>
      <c r="D68" s="19">
        <v>180514208</v>
      </c>
      <c r="E68" s="20">
        <v>180514208</v>
      </c>
      <c r="F68" s="20">
        <v>25183506</v>
      </c>
      <c r="G68" s="20">
        <v>1181997</v>
      </c>
      <c r="H68" s="20">
        <v>17883500</v>
      </c>
      <c r="I68" s="20">
        <v>44249003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44249003</v>
      </c>
      <c r="W68" s="20">
        <v>45128553</v>
      </c>
      <c r="X68" s="20"/>
      <c r="Y68" s="19"/>
      <c r="Z68" s="22">
        <v>180514208</v>
      </c>
    </row>
    <row r="69" spans="1:26" ht="13.5" hidden="1">
      <c r="A69" s="37" t="s">
        <v>32</v>
      </c>
      <c r="B69" s="18">
        <v>841867111</v>
      </c>
      <c r="C69" s="18"/>
      <c r="D69" s="19">
        <v>1041210723</v>
      </c>
      <c r="E69" s="20">
        <v>1041210723</v>
      </c>
      <c r="F69" s="20">
        <v>76200409</v>
      </c>
      <c r="G69" s="20">
        <v>82844824</v>
      </c>
      <c r="H69" s="20">
        <v>92882395</v>
      </c>
      <c r="I69" s="20">
        <v>251927628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251927628</v>
      </c>
      <c r="W69" s="20">
        <v>260302682</v>
      </c>
      <c r="X69" s="20"/>
      <c r="Y69" s="19"/>
      <c r="Z69" s="22">
        <v>1041210723</v>
      </c>
    </row>
    <row r="70" spans="1:26" ht="13.5" hidden="1">
      <c r="A70" s="38" t="s">
        <v>107</v>
      </c>
      <c r="B70" s="18">
        <v>427768534</v>
      </c>
      <c r="C70" s="18"/>
      <c r="D70" s="19">
        <v>664906014</v>
      </c>
      <c r="E70" s="20">
        <v>664906014</v>
      </c>
      <c r="F70" s="20">
        <v>29779269</v>
      </c>
      <c r="G70" s="20">
        <v>40610732</v>
      </c>
      <c r="H70" s="20">
        <v>44988748</v>
      </c>
      <c r="I70" s="20">
        <v>115378749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115378749</v>
      </c>
      <c r="W70" s="20">
        <v>166226833</v>
      </c>
      <c r="X70" s="20"/>
      <c r="Y70" s="19"/>
      <c r="Z70" s="22">
        <v>664906014</v>
      </c>
    </row>
    <row r="71" spans="1:26" ht="13.5" hidden="1">
      <c r="A71" s="38" t="s">
        <v>108</v>
      </c>
      <c r="B71" s="18">
        <v>227959632</v>
      </c>
      <c r="C71" s="18"/>
      <c r="D71" s="19">
        <v>196047370</v>
      </c>
      <c r="E71" s="20">
        <v>196047370</v>
      </c>
      <c r="F71" s="20">
        <v>26699793</v>
      </c>
      <c r="G71" s="20">
        <v>22277744</v>
      </c>
      <c r="H71" s="20">
        <v>29435483</v>
      </c>
      <c r="I71" s="20">
        <v>78413020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78413020</v>
      </c>
      <c r="W71" s="20">
        <v>49011250</v>
      </c>
      <c r="X71" s="20"/>
      <c r="Y71" s="19"/>
      <c r="Z71" s="22">
        <v>196047370</v>
      </c>
    </row>
    <row r="72" spans="1:26" ht="13.5" hidden="1">
      <c r="A72" s="38" t="s">
        <v>109</v>
      </c>
      <c r="B72" s="18">
        <v>115035234</v>
      </c>
      <c r="C72" s="18"/>
      <c r="D72" s="19">
        <v>115345783</v>
      </c>
      <c r="E72" s="20">
        <v>115345783</v>
      </c>
      <c r="F72" s="20">
        <v>12122206</v>
      </c>
      <c r="G72" s="20">
        <v>12280209</v>
      </c>
      <c r="H72" s="20">
        <v>11416202</v>
      </c>
      <c r="I72" s="20">
        <v>35818617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35818617</v>
      </c>
      <c r="W72" s="20">
        <v>28836167</v>
      </c>
      <c r="X72" s="20"/>
      <c r="Y72" s="19"/>
      <c r="Z72" s="22">
        <v>115345783</v>
      </c>
    </row>
    <row r="73" spans="1:26" ht="13.5" hidden="1">
      <c r="A73" s="38" t="s">
        <v>110</v>
      </c>
      <c r="B73" s="18">
        <v>71103711</v>
      </c>
      <c r="C73" s="18"/>
      <c r="D73" s="19">
        <v>64911556</v>
      </c>
      <c r="E73" s="20">
        <v>64911556</v>
      </c>
      <c r="F73" s="20">
        <v>7599141</v>
      </c>
      <c r="G73" s="20">
        <v>7676139</v>
      </c>
      <c r="H73" s="20">
        <v>7041962</v>
      </c>
      <c r="I73" s="20">
        <v>22317242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22317242</v>
      </c>
      <c r="W73" s="20">
        <v>16227333</v>
      </c>
      <c r="X73" s="20"/>
      <c r="Y73" s="19"/>
      <c r="Z73" s="22">
        <v>64911556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122738450</v>
      </c>
      <c r="C75" s="27"/>
      <c r="D75" s="28">
        <v>86118515</v>
      </c>
      <c r="E75" s="29">
        <v>86118515</v>
      </c>
      <c r="F75" s="29">
        <v>11730381</v>
      </c>
      <c r="G75" s="29">
        <v>12197251</v>
      </c>
      <c r="H75" s="29">
        <v>7273350</v>
      </c>
      <c r="I75" s="29">
        <v>31200982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31200982</v>
      </c>
      <c r="W75" s="29">
        <v>21530583</v>
      </c>
      <c r="X75" s="29"/>
      <c r="Y75" s="28"/>
      <c r="Z75" s="30">
        <v>86118515</v>
      </c>
    </row>
    <row r="76" spans="1:26" ht="13.5" hidden="1">
      <c r="A76" s="41" t="s">
        <v>114</v>
      </c>
      <c r="B76" s="31">
        <v>1157582543</v>
      </c>
      <c r="C76" s="31"/>
      <c r="D76" s="32">
        <v>1307843446</v>
      </c>
      <c r="E76" s="33">
        <v>1307843446</v>
      </c>
      <c r="F76" s="33">
        <v>55533841</v>
      </c>
      <c r="G76" s="33">
        <v>69088354</v>
      </c>
      <c r="H76" s="33">
        <v>75854270</v>
      </c>
      <c r="I76" s="33">
        <v>200476465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200476465</v>
      </c>
      <c r="W76" s="33">
        <v>326960862</v>
      </c>
      <c r="X76" s="33"/>
      <c r="Y76" s="32"/>
      <c r="Z76" s="34">
        <v>1307843446</v>
      </c>
    </row>
    <row r="77" spans="1:26" ht="13.5" hidden="1">
      <c r="A77" s="36" t="s">
        <v>31</v>
      </c>
      <c r="B77" s="18">
        <v>192976982</v>
      </c>
      <c r="C77" s="18"/>
      <c r="D77" s="19">
        <v>180514208</v>
      </c>
      <c r="E77" s="20">
        <v>180514208</v>
      </c>
      <c r="F77" s="20">
        <v>7867714</v>
      </c>
      <c r="G77" s="20">
        <v>11052570</v>
      </c>
      <c r="H77" s="20">
        <v>21885169</v>
      </c>
      <c r="I77" s="20">
        <v>40805453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40805453</v>
      </c>
      <c r="W77" s="20">
        <v>45128550</v>
      </c>
      <c r="X77" s="20"/>
      <c r="Y77" s="19"/>
      <c r="Z77" s="22">
        <v>180514208</v>
      </c>
    </row>
    <row r="78" spans="1:26" ht="13.5" hidden="1">
      <c r="A78" s="37" t="s">
        <v>32</v>
      </c>
      <c r="B78" s="18">
        <v>841867111</v>
      </c>
      <c r="C78" s="18"/>
      <c r="D78" s="19">
        <v>1041210723</v>
      </c>
      <c r="E78" s="20">
        <v>1041210723</v>
      </c>
      <c r="F78" s="20">
        <v>35935746</v>
      </c>
      <c r="G78" s="20">
        <v>45838533</v>
      </c>
      <c r="H78" s="20">
        <v>46695751</v>
      </c>
      <c r="I78" s="20">
        <v>128470030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128470030</v>
      </c>
      <c r="W78" s="20">
        <v>260302683</v>
      </c>
      <c r="X78" s="20"/>
      <c r="Y78" s="19"/>
      <c r="Z78" s="22">
        <v>1041210723</v>
      </c>
    </row>
    <row r="79" spans="1:26" ht="13.5" hidden="1">
      <c r="A79" s="38" t="s">
        <v>107</v>
      </c>
      <c r="B79" s="18">
        <v>427768534</v>
      </c>
      <c r="C79" s="18"/>
      <c r="D79" s="19">
        <v>664906014</v>
      </c>
      <c r="E79" s="20">
        <v>664906014</v>
      </c>
      <c r="F79" s="20">
        <v>24327260</v>
      </c>
      <c r="G79" s="20">
        <v>28617953</v>
      </c>
      <c r="H79" s="20">
        <v>30501347</v>
      </c>
      <c r="I79" s="20">
        <v>83446560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83446560</v>
      </c>
      <c r="W79" s="20">
        <v>166226505</v>
      </c>
      <c r="X79" s="20"/>
      <c r="Y79" s="19"/>
      <c r="Z79" s="22">
        <v>664906014</v>
      </c>
    </row>
    <row r="80" spans="1:26" ht="13.5" hidden="1">
      <c r="A80" s="38" t="s">
        <v>108</v>
      </c>
      <c r="B80" s="18">
        <v>227959632</v>
      </c>
      <c r="C80" s="18"/>
      <c r="D80" s="19">
        <v>196047370</v>
      </c>
      <c r="E80" s="20">
        <v>196047370</v>
      </c>
      <c r="F80" s="20">
        <v>6809529</v>
      </c>
      <c r="G80" s="20">
        <v>7944383</v>
      </c>
      <c r="H80" s="20">
        <v>8307252</v>
      </c>
      <c r="I80" s="20">
        <v>23061164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23061164</v>
      </c>
      <c r="W80" s="20">
        <v>49011843</v>
      </c>
      <c r="X80" s="20"/>
      <c r="Y80" s="19"/>
      <c r="Z80" s="22">
        <v>196047370</v>
      </c>
    </row>
    <row r="81" spans="1:26" ht="13.5" hidden="1">
      <c r="A81" s="38" t="s">
        <v>109</v>
      </c>
      <c r="B81" s="18">
        <v>115035234</v>
      </c>
      <c r="C81" s="18"/>
      <c r="D81" s="19">
        <v>115345783</v>
      </c>
      <c r="E81" s="20">
        <v>115345783</v>
      </c>
      <c r="F81" s="20">
        <v>2805732</v>
      </c>
      <c r="G81" s="20">
        <v>6523968</v>
      </c>
      <c r="H81" s="20">
        <v>5339183</v>
      </c>
      <c r="I81" s="20">
        <v>14668883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14668883</v>
      </c>
      <c r="W81" s="20">
        <v>28836447</v>
      </c>
      <c r="X81" s="20"/>
      <c r="Y81" s="19"/>
      <c r="Z81" s="22">
        <v>115345783</v>
      </c>
    </row>
    <row r="82" spans="1:26" ht="13.5" hidden="1">
      <c r="A82" s="38" t="s">
        <v>110</v>
      </c>
      <c r="B82" s="18">
        <v>71103711</v>
      </c>
      <c r="C82" s="18"/>
      <c r="D82" s="19">
        <v>64911556</v>
      </c>
      <c r="E82" s="20">
        <v>64911556</v>
      </c>
      <c r="F82" s="20">
        <v>1993225</v>
      </c>
      <c r="G82" s="20">
        <v>2752229</v>
      </c>
      <c r="H82" s="20">
        <v>2547969</v>
      </c>
      <c r="I82" s="20">
        <v>7293423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7293423</v>
      </c>
      <c r="W82" s="20">
        <v>16227888</v>
      </c>
      <c r="X82" s="20"/>
      <c r="Y82" s="19"/>
      <c r="Z82" s="22">
        <v>64911556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122738450</v>
      </c>
      <c r="C84" s="27"/>
      <c r="D84" s="28">
        <v>86118515</v>
      </c>
      <c r="E84" s="29">
        <v>86118515</v>
      </c>
      <c r="F84" s="29">
        <v>11730381</v>
      </c>
      <c r="G84" s="29">
        <v>12197251</v>
      </c>
      <c r="H84" s="29">
        <v>7273350</v>
      </c>
      <c r="I84" s="29">
        <v>31200982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31200982</v>
      </c>
      <c r="W84" s="29">
        <v>21529629</v>
      </c>
      <c r="X84" s="29"/>
      <c r="Y84" s="28"/>
      <c r="Z84" s="30">
        <v>86118515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12061322</v>
      </c>
      <c r="C5" s="18">
        <v>0</v>
      </c>
      <c r="D5" s="58">
        <v>17500000</v>
      </c>
      <c r="E5" s="59">
        <v>17500000</v>
      </c>
      <c r="F5" s="59">
        <v>1315152</v>
      </c>
      <c r="G5" s="59">
        <v>1317065</v>
      </c>
      <c r="H5" s="59">
        <v>0</v>
      </c>
      <c r="I5" s="59">
        <v>2632217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2632217</v>
      </c>
      <c r="W5" s="59">
        <v>4374999</v>
      </c>
      <c r="X5" s="59">
        <v>-1742782</v>
      </c>
      <c r="Y5" s="60">
        <v>-39.84</v>
      </c>
      <c r="Z5" s="61">
        <v>17500000</v>
      </c>
    </row>
    <row r="6" spans="1:26" ht="13.5">
      <c r="A6" s="57" t="s">
        <v>32</v>
      </c>
      <c r="B6" s="18">
        <v>168990610</v>
      </c>
      <c r="C6" s="18">
        <v>0</v>
      </c>
      <c r="D6" s="58">
        <v>205113303</v>
      </c>
      <c r="E6" s="59">
        <v>205113303</v>
      </c>
      <c r="F6" s="59">
        <v>15865266</v>
      </c>
      <c r="G6" s="59">
        <v>16854754</v>
      </c>
      <c r="H6" s="59">
        <v>0</v>
      </c>
      <c r="I6" s="59">
        <v>32720020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32720020</v>
      </c>
      <c r="W6" s="59">
        <v>36180897</v>
      </c>
      <c r="X6" s="59">
        <v>-3460877</v>
      </c>
      <c r="Y6" s="60">
        <v>-9.57</v>
      </c>
      <c r="Z6" s="61">
        <v>205113303</v>
      </c>
    </row>
    <row r="7" spans="1:26" ht="13.5">
      <c r="A7" s="57" t="s">
        <v>33</v>
      </c>
      <c r="B7" s="18">
        <v>6460</v>
      </c>
      <c r="C7" s="18">
        <v>0</v>
      </c>
      <c r="D7" s="58">
        <v>0</v>
      </c>
      <c r="E7" s="59">
        <v>0</v>
      </c>
      <c r="F7" s="59">
        <v>87970</v>
      </c>
      <c r="G7" s="59">
        <v>227243</v>
      </c>
      <c r="H7" s="59">
        <v>0</v>
      </c>
      <c r="I7" s="59">
        <v>315213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315213</v>
      </c>
      <c r="W7" s="59">
        <v>0</v>
      </c>
      <c r="X7" s="59">
        <v>315213</v>
      </c>
      <c r="Y7" s="60">
        <v>0</v>
      </c>
      <c r="Z7" s="61">
        <v>0</v>
      </c>
    </row>
    <row r="8" spans="1:26" ht="13.5">
      <c r="A8" s="57" t="s">
        <v>34</v>
      </c>
      <c r="B8" s="18">
        <v>133210000</v>
      </c>
      <c r="C8" s="18">
        <v>0</v>
      </c>
      <c r="D8" s="58">
        <v>132329400</v>
      </c>
      <c r="E8" s="59">
        <v>132329400</v>
      </c>
      <c r="F8" s="59">
        <v>51558263</v>
      </c>
      <c r="G8" s="59">
        <v>1348000</v>
      </c>
      <c r="H8" s="59">
        <v>0</v>
      </c>
      <c r="I8" s="59">
        <v>52906263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52906263</v>
      </c>
      <c r="W8" s="59">
        <v>42363000</v>
      </c>
      <c r="X8" s="59">
        <v>10543263</v>
      </c>
      <c r="Y8" s="60">
        <v>24.89</v>
      </c>
      <c r="Z8" s="61">
        <v>132329400</v>
      </c>
    </row>
    <row r="9" spans="1:26" ht="13.5">
      <c r="A9" s="57" t="s">
        <v>35</v>
      </c>
      <c r="B9" s="18">
        <v>13436305</v>
      </c>
      <c r="C9" s="18">
        <v>0</v>
      </c>
      <c r="D9" s="58">
        <v>5817172</v>
      </c>
      <c r="E9" s="59">
        <v>5817172</v>
      </c>
      <c r="F9" s="59">
        <v>151232</v>
      </c>
      <c r="G9" s="59">
        <v>195762</v>
      </c>
      <c r="H9" s="59">
        <v>0</v>
      </c>
      <c r="I9" s="59">
        <v>346994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346994</v>
      </c>
      <c r="W9" s="59">
        <v>734079</v>
      </c>
      <c r="X9" s="59">
        <v>-387085</v>
      </c>
      <c r="Y9" s="60">
        <v>-52.73</v>
      </c>
      <c r="Z9" s="61">
        <v>5817172</v>
      </c>
    </row>
    <row r="10" spans="1:26" ht="25.5">
      <c r="A10" s="62" t="s">
        <v>99</v>
      </c>
      <c r="B10" s="63">
        <f>SUM(B5:B9)</f>
        <v>327704697</v>
      </c>
      <c r="C10" s="63">
        <f>SUM(C5:C9)</f>
        <v>0</v>
      </c>
      <c r="D10" s="64">
        <f aca="true" t="shared" si="0" ref="D10:Z10">SUM(D5:D9)</f>
        <v>360759875</v>
      </c>
      <c r="E10" s="65">
        <f t="shared" si="0"/>
        <v>360759875</v>
      </c>
      <c r="F10" s="65">
        <f t="shared" si="0"/>
        <v>68977883</v>
      </c>
      <c r="G10" s="65">
        <f t="shared" si="0"/>
        <v>19942824</v>
      </c>
      <c r="H10" s="65">
        <f t="shared" si="0"/>
        <v>0</v>
      </c>
      <c r="I10" s="65">
        <f t="shared" si="0"/>
        <v>88920707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88920707</v>
      </c>
      <c r="W10" s="65">
        <f t="shared" si="0"/>
        <v>83652975</v>
      </c>
      <c r="X10" s="65">
        <f t="shared" si="0"/>
        <v>5267732</v>
      </c>
      <c r="Y10" s="66">
        <f>+IF(W10&lt;&gt;0,(X10/W10)*100,0)</f>
        <v>6.297124519480628</v>
      </c>
      <c r="Z10" s="67">
        <f t="shared" si="0"/>
        <v>360759875</v>
      </c>
    </row>
    <row r="11" spans="1:26" ht="13.5">
      <c r="A11" s="57" t="s">
        <v>36</v>
      </c>
      <c r="B11" s="18">
        <v>111951678</v>
      </c>
      <c r="C11" s="18">
        <v>0</v>
      </c>
      <c r="D11" s="58">
        <v>112082000</v>
      </c>
      <c r="E11" s="59">
        <v>112082000</v>
      </c>
      <c r="F11" s="59">
        <v>9742808</v>
      </c>
      <c r="G11" s="59">
        <v>9189919</v>
      </c>
      <c r="H11" s="59">
        <v>0</v>
      </c>
      <c r="I11" s="59">
        <v>18932727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18932727</v>
      </c>
      <c r="W11" s="59">
        <v>28020453</v>
      </c>
      <c r="X11" s="59">
        <v>-9087726</v>
      </c>
      <c r="Y11" s="60">
        <v>-32.43</v>
      </c>
      <c r="Z11" s="61">
        <v>112082000</v>
      </c>
    </row>
    <row r="12" spans="1:26" ht="13.5">
      <c r="A12" s="57" t="s">
        <v>37</v>
      </c>
      <c r="B12" s="18">
        <v>6976999</v>
      </c>
      <c r="C12" s="18">
        <v>0</v>
      </c>
      <c r="D12" s="58">
        <v>7698964</v>
      </c>
      <c r="E12" s="59">
        <v>7698964</v>
      </c>
      <c r="F12" s="59">
        <v>565232</v>
      </c>
      <c r="G12" s="59">
        <v>567366</v>
      </c>
      <c r="H12" s="59">
        <v>0</v>
      </c>
      <c r="I12" s="59">
        <v>1132598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1132598</v>
      </c>
      <c r="W12" s="59">
        <v>1924740</v>
      </c>
      <c r="X12" s="59">
        <v>-792142</v>
      </c>
      <c r="Y12" s="60">
        <v>-41.16</v>
      </c>
      <c r="Z12" s="61">
        <v>7698964</v>
      </c>
    </row>
    <row r="13" spans="1:26" ht="13.5">
      <c r="A13" s="57" t="s">
        <v>100</v>
      </c>
      <c r="B13" s="18">
        <v>82248410</v>
      </c>
      <c r="C13" s="18">
        <v>0</v>
      </c>
      <c r="D13" s="58">
        <v>90000000</v>
      </c>
      <c r="E13" s="59">
        <v>90000000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21666666</v>
      </c>
      <c r="X13" s="59">
        <v>-21666666</v>
      </c>
      <c r="Y13" s="60">
        <v>-100</v>
      </c>
      <c r="Z13" s="61">
        <v>90000000</v>
      </c>
    </row>
    <row r="14" spans="1:26" ht="13.5">
      <c r="A14" s="57" t="s">
        <v>38</v>
      </c>
      <c r="B14" s="18">
        <v>20616501</v>
      </c>
      <c r="C14" s="18">
        <v>0</v>
      </c>
      <c r="D14" s="58">
        <v>8000000</v>
      </c>
      <c r="E14" s="59">
        <v>8000000</v>
      </c>
      <c r="F14" s="59">
        <v>881609</v>
      </c>
      <c r="G14" s="59">
        <v>1061607</v>
      </c>
      <c r="H14" s="59">
        <v>0</v>
      </c>
      <c r="I14" s="59">
        <v>1943216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1943216</v>
      </c>
      <c r="W14" s="59">
        <v>2000001</v>
      </c>
      <c r="X14" s="59">
        <v>-56785</v>
      </c>
      <c r="Y14" s="60">
        <v>-2.84</v>
      </c>
      <c r="Z14" s="61">
        <v>8000000</v>
      </c>
    </row>
    <row r="15" spans="1:26" ht="13.5">
      <c r="A15" s="57" t="s">
        <v>39</v>
      </c>
      <c r="B15" s="18">
        <v>96827035</v>
      </c>
      <c r="C15" s="18">
        <v>0</v>
      </c>
      <c r="D15" s="58">
        <v>106093476</v>
      </c>
      <c r="E15" s="59">
        <v>106093476</v>
      </c>
      <c r="F15" s="59">
        <v>6781741</v>
      </c>
      <c r="G15" s="59">
        <v>10917266</v>
      </c>
      <c r="H15" s="59">
        <v>0</v>
      </c>
      <c r="I15" s="59">
        <v>17699007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17699007</v>
      </c>
      <c r="W15" s="59">
        <v>26523369</v>
      </c>
      <c r="X15" s="59">
        <v>-8824362</v>
      </c>
      <c r="Y15" s="60">
        <v>-33.27</v>
      </c>
      <c r="Z15" s="61">
        <v>106093476</v>
      </c>
    </row>
    <row r="16" spans="1:26" ht="13.5">
      <c r="A16" s="68" t="s">
        <v>40</v>
      </c>
      <c r="B16" s="18">
        <v>0</v>
      </c>
      <c r="C16" s="18">
        <v>0</v>
      </c>
      <c r="D16" s="58">
        <v>22590000</v>
      </c>
      <c r="E16" s="59">
        <v>22590000</v>
      </c>
      <c r="F16" s="59">
        <v>523227</v>
      </c>
      <c r="G16" s="59">
        <v>539796</v>
      </c>
      <c r="H16" s="59">
        <v>0</v>
      </c>
      <c r="I16" s="59">
        <v>1063023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1063023</v>
      </c>
      <c r="W16" s="59">
        <v>5647500</v>
      </c>
      <c r="X16" s="59">
        <v>-4584477</v>
      </c>
      <c r="Y16" s="60">
        <v>-81.18</v>
      </c>
      <c r="Z16" s="61">
        <v>22590000</v>
      </c>
    </row>
    <row r="17" spans="1:26" ht="13.5">
      <c r="A17" s="57" t="s">
        <v>41</v>
      </c>
      <c r="B17" s="18">
        <v>117993146</v>
      </c>
      <c r="C17" s="18">
        <v>0</v>
      </c>
      <c r="D17" s="58">
        <v>110250494</v>
      </c>
      <c r="E17" s="59">
        <v>110250494</v>
      </c>
      <c r="F17" s="59">
        <v>2604075</v>
      </c>
      <c r="G17" s="59">
        <v>2346058</v>
      </c>
      <c r="H17" s="59">
        <v>0</v>
      </c>
      <c r="I17" s="59">
        <v>4950133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4950133</v>
      </c>
      <c r="W17" s="59">
        <v>27562569</v>
      </c>
      <c r="X17" s="59">
        <v>-22612436</v>
      </c>
      <c r="Y17" s="60">
        <v>-82.04</v>
      </c>
      <c r="Z17" s="61">
        <v>110250494</v>
      </c>
    </row>
    <row r="18" spans="1:26" ht="13.5">
      <c r="A18" s="69" t="s">
        <v>42</v>
      </c>
      <c r="B18" s="70">
        <f>SUM(B11:B17)</f>
        <v>436613769</v>
      </c>
      <c r="C18" s="70">
        <f>SUM(C11:C17)</f>
        <v>0</v>
      </c>
      <c r="D18" s="71">
        <f aca="true" t="shared" si="1" ref="D18:Z18">SUM(D11:D17)</f>
        <v>456714934</v>
      </c>
      <c r="E18" s="72">
        <f t="shared" si="1"/>
        <v>456714934</v>
      </c>
      <c r="F18" s="72">
        <f t="shared" si="1"/>
        <v>21098692</v>
      </c>
      <c r="G18" s="72">
        <f t="shared" si="1"/>
        <v>24622012</v>
      </c>
      <c r="H18" s="72">
        <f t="shared" si="1"/>
        <v>0</v>
      </c>
      <c r="I18" s="72">
        <f t="shared" si="1"/>
        <v>45720704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45720704</v>
      </c>
      <c r="W18" s="72">
        <f t="shared" si="1"/>
        <v>113345298</v>
      </c>
      <c r="X18" s="72">
        <f t="shared" si="1"/>
        <v>-67624594</v>
      </c>
      <c r="Y18" s="66">
        <f>+IF(W18&lt;&gt;0,(X18/W18)*100,0)</f>
        <v>-59.66246081068136</v>
      </c>
      <c r="Z18" s="73">
        <f t="shared" si="1"/>
        <v>456714934</v>
      </c>
    </row>
    <row r="19" spans="1:26" ht="13.5">
      <c r="A19" s="69" t="s">
        <v>43</v>
      </c>
      <c r="B19" s="74">
        <f>+B10-B18</f>
        <v>-108909072</v>
      </c>
      <c r="C19" s="74">
        <f>+C10-C18</f>
        <v>0</v>
      </c>
      <c r="D19" s="75">
        <f aca="true" t="shared" si="2" ref="D19:Z19">+D10-D18</f>
        <v>-95955059</v>
      </c>
      <c r="E19" s="76">
        <f t="shared" si="2"/>
        <v>-95955059</v>
      </c>
      <c r="F19" s="76">
        <f t="shared" si="2"/>
        <v>47879191</v>
      </c>
      <c r="G19" s="76">
        <f t="shared" si="2"/>
        <v>-4679188</v>
      </c>
      <c r="H19" s="76">
        <f t="shared" si="2"/>
        <v>0</v>
      </c>
      <c r="I19" s="76">
        <f t="shared" si="2"/>
        <v>43200003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43200003</v>
      </c>
      <c r="W19" s="76">
        <f>IF(E10=E18,0,W10-W18)</f>
        <v>-29692323</v>
      </c>
      <c r="X19" s="76">
        <f t="shared" si="2"/>
        <v>72892326</v>
      </c>
      <c r="Y19" s="77">
        <f>+IF(W19&lt;&gt;0,(X19/W19)*100,0)</f>
        <v>-245.4921630752838</v>
      </c>
      <c r="Z19" s="78">
        <f t="shared" si="2"/>
        <v>-95955059</v>
      </c>
    </row>
    <row r="20" spans="1:26" ht="13.5">
      <c r="A20" s="57" t="s">
        <v>44</v>
      </c>
      <c r="B20" s="18">
        <v>61895780</v>
      </c>
      <c r="C20" s="18">
        <v>0</v>
      </c>
      <c r="D20" s="58">
        <v>43086000</v>
      </c>
      <c r="E20" s="59">
        <v>43086000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17731001</v>
      </c>
      <c r="X20" s="59">
        <v>-17731001</v>
      </c>
      <c r="Y20" s="60">
        <v>-100</v>
      </c>
      <c r="Z20" s="61">
        <v>43086000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-47013292</v>
      </c>
      <c r="C22" s="85">
        <f>SUM(C19:C21)</f>
        <v>0</v>
      </c>
      <c r="D22" s="86">
        <f aca="true" t="shared" si="3" ref="D22:Z22">SUM(D19:D21)</f>
        <v>-52869059</v>
      </c>
      <c r="E22" s="87">
        <f t="shared" si="3"/>
        <v>-52869059</v>
      </c>
      <c r="F22" s="87">
        <f t="shared" si="3"/>
        <v>47879191</v>
      </c>
      <c r="G22" s="87">
        <f t="shared" si="3"/>
        <v>-4679188</v>
      </c>
      <c r="H22" s="87">
        <f t="shared" si="3"/>
        <v>0</v>
      </c>
      <c r="I22" s="87">
        <f t="shared" si="3"/>
        <v>43200003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43200003</v>
      </c>
      <c r="W22" s="87">
        <f t="shared" si="3"/>
        <v>-11961322</v>
      </c>
      <c r="X22" s="87">
        <f t="shared" si="3"/>
        <v>55161325</v>
      </c>
      <c r="Y22" s="88">
        <f>+IF(W22&lt;&gt;0,(X22/W22)*100,0)</f>
        <v>-461.16411714357326</v>
      </c>
      <c r="Z22" s="89">
        <f t="shared" si="3"/>
        <v>-52869059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-47013292</v>
      </c>
      <c r="C24" s="74">
        <f>SUM(C22:C23)</f>
        <v>0</v>
      </c>
      <c r="D24" s="75">
        <f aca="true" t="shared" si="4" ref="D24:Z24">SUM(D22:D23)</f>
        <v>-52869059</v>
      </c>
      <c r="E24" s="76">
        <f t="shared" si="4"/>
        <v>-52869059</v>
      </c>
      <c r="F24" s="76">
        <f t="shared" si="4"/>
        <v>47879191</v>
      </c>
      <c r="G24" s="76">
        <f t="shared" si="4"/>
        <v>-4679188</v>
      </c>
      <c r="H24" s="76">
        <f t="shared" si="4"/>
        <v>0</v>
      </c>
      <c r="I24" s="76">
        <f t="shared" si="4"/>
        <v>43200003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43200003</v>
      </c>
      <c r="W24" s="76">
        <f t="shared" si="4"/>
        <v>-11961322</v>
      </c>
      <c r="X24" s="76">
        <f t="shared" si="4"/>
        <v>55161325</v>
      </c>
      <c r="Y24" s="77">
        <f>+IF(W24&lt;&gt;0,(X24/W24)*100,0)</f>
        <v>-461.16411714357326</v>
      </c>
      <c r="Z24" s="78">
        <f t="shared" si="4"/>
        <v>-52869059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43086000</v>
      </c>
      <c r="E27" s="99">
        <v>43086000</v>
      </c>
      <c r="F27" s="99">
        <v>1904793</v>
      </c>
      <c r="G27" s="99">
        <v>3270084</v>
      </c>
      <c r="H27" s="99">
        <v>1759746</v>
      </c>
      <c r="I27" s="99">
        <v>6934623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6934623</v>
      </c>
      <c r="W27" s="99">
        <v>17176001</v>
      </c>
      <c r="X27" s="99">
        <v>-10241378</v>
      </c>
      <c r="Y27" s="100">
        <v>-59.63</v>
      </c>
      <c r="Z27" s="101">
        <v>43086000</v>
      </c>
    </row>
    <row r="28" spans="1:26" ht="13.5">
      <c r="A28" s="102" t="s">
        <v>44</v>
      </c>
      <c r="B28" s="18">
        <v>0</v>
      </c>
      <c r="C28" s="18">
        <v>0</v>
      </c>
      <c r="D28" s="58">
        <v>43086000</v>
      </c>
      <c r="E28" s="59">
        <v>43086000</v>
      </c>
      <c r="F28" s="59">
        <v>1904793</v>
      </c>
      <c r="G28" s="59">
        <v>3270084</v>
      </c>
      <c r="H28" s="59">
        <v>1759746</v>
      </c>
      <c r="I28" s="59">
        <v>6934623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6934623</v>
      </c>
      <c r="W28" s="59">
        <v>0</v>
      </c>
      <c r="X28" s="59">
        <v>6934623</v>
      </c>
      <c r="Y28" s="60">
        <v>0</v>
      </c>
      <c r="Z28" s="61">
        <v>43086000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43086000</v>
      </c>
      <c r="E32" s="99">
        <f t="shared" si="5"/>
        <v>43086000</v>
      </c>
      <c r="F32" s="99">
        <f t="shared" si="5"/>
        <v>1904793</v>
      </c>
      <c r="G32" s="99">
        <f t="shared" si="5"/>
        <v>3270084</v>
      </c>
      <c r="H32" s="99">
        <f t="shared" si="5"/>
        <v>1759746</v>
      </c>
      <c r="I32" s="99">
        <f t="shared" si="5"/>
        <v>6934623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6934623</v>
      </c>
      <c r="W32" s="99">
        <f t="shared" si="5"/>
        <v>0</v>
      </c>
      <c r="X32" s="99">
        <f t="shared" si="5"/>
        <v>6934623</v>
      </c>
      <c r="Y32" s="100">
        <f>+IF(W32&lt;&gt;0,(X32/W32)*100,0)</f>
        <v>0</v>
      </c>
      <c r="Z32" s="101">
        <f t="shared" si="5"/>
        <v>43086000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83012721</v>
      </c>
      <c r="C35" s="18">
        <v>0</v>
      </c>
      <c r="D35" s="58">
        <v>91536000</v>
      </c>
      <c r="E35" s="59">
        <v>91536000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22884000</v>
      </c>
      <c r="X35" s="59">
        <v>-22884000</v>
      </c>
      <c r="Y35" s="60">
        <v>-100</v>
      </c>
      <c r="Z35" s="61">
        <v>91536000</v>
      </c>
    </row>
    <row r="36" spans="1:26" ht="13.5">
      <c r="A36" s="57" t="s">
        <v>53</v>
      </c>
      <c r="B36" s="18">
        <v>910129231</v>
      </c>
      <c r="C36" s="18">
        <v>0</v>
      </c>
      <c r="D36" s="58">
        <v>904798000</v>
      </c>
      <c r="E36" s="59">
        <v>904798000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226199500</v>
      </c>
      <c r="X36" s="59">
        <v>-226199500</v>
      </c>
      <c r="Y36" s="60">
        <v>-100</v>
      </c>
      <c r="Z36" s="61">
        <v>904798000</v>
      </c>
    </row>
    <row r="37" spans="1:26" ht="13.5">
      <c r="A37" s="57" t="s">
        <v>54</v>
      </c>
      <c r="B37" s="18">
        <v>253414825</v>
      </c>
      <c r="C37" s="18">
        <v>0</v>
      </c>
      <c r="D37" s="58">
        <v>272346000</v>
      </c>
      <c r="E37" s="59">
        <v>272346000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68086500</v>
      </c>
      <c r="X37" s="59">
        <v>-68086500</v>
      </c>
      <c r="Y37" s="60">
        <v>-100</v>
      </c>
      <c r="Z37" s="61">
        <v>272346000</v>
      </c>
    </row>
    <row r="38" spans="1:26" ht="13.5">
      <c r="A38" s="57" t="s">
        <v>55</v>
      </c>
      <c r="B38" s="18">
        <v>64588838</v>
      </c>
      <c r="C38" s="18">
        <v>0</v>
      </c>
      <c r="D38" s="58">
        <v>40178000</v>
      </c>
      <c r="E38" s="59">
        <v>40178000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10044500</v>
      </c>
      <c r="X38" s="59">
        <v>-10044500</v>
      </c>
      <c r="Y38" s="60">
        <v>-100</v>
      </c>
      <c r="Z38" s="61">
        <v>40178000</v>
      </c>
    </row>
    <row r="39" spans="1:26" ht="13.5">
      <c r="A39" s="57" t="s">
        <v>56</v>
      </c>
      <c r="B39" s="18">
        <v>675138289</v>
      </c>
      <c r="C39" s="18">
        <v>0</v>
      </c>
      <c r="D39" s="58">
        <v>683810000</v>
      </c>
      <c r="E39" s="59">
        <v>683810000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170952500</v>
      </c>
      <c r="X39" s="59">
        <v>-170952500</v>
      </c>
      <c r="Y39" s="60">
        <v>-100</v>
      </c>
      <c r="Z39" s="61">
        <v>683810000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67451674</v>
      </c>
      <c r="C42" s="18">
        <v>0</v>
      </c>
      <c r="D42" s="58">
        <v>75581406</v>
      </c>
      <c r="E42" s="59">
        <v>75581406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34025832</v>
      </c>
      <c r="X42" s="59">
        <v>-34025832</v>
      </c>
      <c r="Y42" s="60">
        <v>-100</v>
      </c>
      <c r="Z42" s="61">
        <v>75581406</v>
      </c>
    </row>
    <row r="43" spans="1:26" ht="13.5">
      <c r="A43" s="57" t="s">
        <v>59</v>
      </c>
      <c r="B43" s="18">
        <v>0</v>
      </c>
      <c r="C43" s="18">
        <v>0</v>
      </c>
      <c r="D43" s="58">
        <v>-53086000</v>
      </c>
      <c r="E43" s="59">
        <v>-53086000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-17176000</v>
      </c>
      <c r="X43" s="59">
        <v>17176000</v>
      </c>
      <c r="Y43" s="60">
        <v>-100</v>
      </c>
      <c r="Z43" s="61">
        <v>-53086000</v>
      </c>
    </row>
    <row r="44" spans="1:26" ht="13.5">
      <c r="A44" s="57" t="s">
        <v>60</v>
      </c>
      <c r="B44" s="18">
        <v>-6506074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76182342</v>
      </c>
      <c r="C45" s="21">
        <v>0</v>
      </c>
      <c r="D45" s="98">
        <v>37495406</v>
      </c>
      <c r="E45" s="99">
        <v>37495406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31849832</v>
      </c>
      <c r="X45" s="99">
        <v>-31849832</v>
      </c>
      <c r="Y45" s="100">
        <v>-100</v>
      </c>
      <c r="Z45" s="101">
        <v>37495406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99.28049416230344</v>
      </c>
      <c r="C58" s="5">
        <f>IF(C67=0,0,+(C76/C67)*100)</f>
        <v>0</v>
      </c>
      <c r="D58" s="6">
        <f aca="true" t="shared" si="6" ref="D58:Z58">IF(D67=0,0,+(D76/D67)*100)</f>
        <v>63.710931102965816</v>
      </c>
      <c r="E58" s="7">
        <f t="shared" si="6"/>
        <v>63.710931102965816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63.71093082244095</v>
      </c>
      <c r="X58" s="7">
        <f t="shared" si="6"/>
        <v>0</v>
      </c>
      <c r="Y58" s="7">
        <f t="shared" si="6"/>
        <v>0</v>
      </c>
      <c r="Z58" s="8">
        <f t="shared" si="6"/>
        <v>63.710931102965816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65.00571428571429</v>
      </c>
      <c r="E59" s="10">
        <f t="shared" si="7"/>
        <v>65.00571428571429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65.00572914416665</v>
      </c>
      <c r="X59" s="10">
        <f t="shared" si="7"/>
        <v>0</v>
      </c>
      <c r="Y59" s="10">
        <f t="shared" si="7"/>
        <v>0</v>
      </c>
      <c r="Z59" s="11">
        <f t="shared" si="7"/>
        <v>65.00571428571429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64.99822198270581</v>
      </c>
      <c r="E60" s="13">
        <f t="shared" si="7"/>
        <v>64.99822198270581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64.99822166581647</v>
      </c>
      <c r="X60" s="13">
        <f t="shared" si="7"/>
        <v>0</v>
      </c>
      <c r="Y60" s="13">
        <f t="shared" si="7"/>
        <v>0</v>
      </c>
      <c r="Z60" s="14">
        <f t="shared" si="7"/>
        <v>64.99822198270581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65.00013847399879</v>
      </c>
      <c r="E61" s="13">
        <f t="shared" si="7"/>
        <v>65.00013847399879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88.85765559072486</v>
      </c>
      <c r="X61" s="13">
        <f t="shared" si="7"/>
        <v>0</v>
      </c>
      <c r="Y61" s="13">
        <f t="shared" si="7"/>
        <v>0</v>
      </c>
      <c r="Z61" s="14">
        <f t="shared" si="7"/>
        <v>65.00013847399879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64.99303442981834</v>
      </c>
      <c r="E62" s="13">
        <f t="shared" si="7"/>
        <v>64.99303442981834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109.95280687005915</v>
      </c>
      <c r="X62" s="13">
        <f t="shared" si="7"/>
        <v>0</v>
      </c>
      <c r="Y62" s="13">
        <f t="shared" si="7"/>
        <v>0</v>
      </c>
      <c r="Z62" s="14">
        <f t="shared" si="7"/>
        <v>64.99303442981834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65.00046112699437</v>
      </c>
      <c r="E63" s="13">
        <f t="shared" si="7"/>
        <v>65.00046112699437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104.01005391168118</v>
      </c>
      <c r="X63" s="13">
        <f t="shared" si="7"/>
        <v>0</v>
      </c>
      <c r="Y63" s="13">
        <f t="shared" si="7"/>
        <v>0</v>
      </c>
      <c r="Z63" s="14">
        <f t="shared" si="7"/>
        <v>65.00046112699437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65.00359453630482</v>
      </c>
      <c r="E64" s="13">
        <f t="shared" si="7"/>
        <v>65.00359453630482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63.73063130117058</v>
      </c>
      <c r="X64" s="13">
        <f t="shared" si="7"/>
        <v>0</v>
      </c>
      <c r="Y64" s="13">
        <f t="shared" si="7"/>
        <v>0</v>
      </c>
      <c r="Z64" s="14">
        <f t="shared" si="7"/>
        <v>65.00359453630482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182364052</v>
      </c>
      <c r="C67" s="23"/>
      <c r="D67" s="24">
        <v>227113303</v>
      </c>
      <c r="E67" s="25">
        <v>227113303</v>
      </c>
      <c r="F67" s="25">
        <v>17180418</v>
      </c>
      <c r="G67" s="25">
        <v>18171819</v>
      </c>
      <c r="H67" s="25"/>
      <c r="I67" s="25">
        <v>35352237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35352237</v>
      </c>
      <c r="W67" s="25">
        <v>56778326</v>
      </c>
      <c r="X67" s="25"/>
      <c r="Y67" s="24"/>
      <c r="Z67" s="26">
        <v>227113303</v>
      </c>
    </row>
    <row r="68" spans="1:26" ht="13.5" hidden="1">
      <c r="A68" s="36" t="s">
        <v>31</v>
      </c>
      <c r="B68" s="18">
        <v>12061322</v>
      </c>
      <c r="C68" s="18"/>
      <c r="D68" s="19">
        <v>17500000</v>
      </c>
      <c r="E68" s="20">
        <v>17500000</v>
      </c>
      <c r="F68" s="20">
        <v>1315152</v>
      </c>
      <c r="G68" s="20">
        <v>1317065</v>
      </c>
      <c r="H68" s="20"/>
      <c r="I68" s="20">
        <v>2632217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2632217</v>
      </c>
      <c r="W68" s="20">
        <v>4374999</v>
      </c>
      <c r="X68" s="20"/>
      <c r="Y68" s="19"/>
      <c r="Z68" s="22">
        <v>17500000</v>
      </c>
    </row>
    <row r="69" spans="1:26" ht="13.5" hidden="1">
      <c r="A69" s="37" t="s">
        <v>32</v>
      </c>
      <c r="B69" s="18">
        <v>168990610</v>
      </c>
      <c r="C69" s="18"/>
      <c r="D69" s="19">
        <v>205113303</v>
      </c>
      <c r="E69" s="20">
        <v>205113303</v>
      </c>
      <c r="F69" s="20">
        <v>15865266</v>
      </c>
      <c r="G69" s="20">
        <v>16854754</v>
      </c>
      <c r="H69" s="20"/>
      <c r="I69" s="20">
        <v>32720020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32720020</v>
      </c>
      <c r="W69" s="20">
        <v>51278326</v>
      </c>
      <c r="X69" s="20"/>
      <c r="Y69" s="19"/>
      <c r="Z69" s="22">
        <v>205113303</v>
      </c>
    </row>
    <row r="70" spans="1:26" ht="13.5" hidden="1">
      <c r="A70" s="38" t="s">
        <v>107</v>
      </c>
      <c r="B70" s="18">
        <v>67535872</v>
      </c>
      <c r="C70" s="18"/>
      <c r="D70" s="19">
        <v>74418303</v>
      </c>
      <c r="E70" s="20">
        <v>74418303</v>
      </c>
      <c r="F70" s="20">
        <v>6201136</v>
      </c>
      <c r="G70" s="20">
        <v>6829075</v>
      </c>
      <c r="H70" s="20"/>
      <c r="I70" s="20">
        <v>13030211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13030211</v>
      </c>
      <c r="W70" s="20">
        <v>13609407</v>
      </c>
      <c r="X70" s="20"/>
      <c r="Y70" s="19"/>
      <c r="Z70" s="22">
        <v>74418303</v>
      </c>
    </row>
    <row r="71" spans="1:26" ht="13.5" hidden="1">
      <c r="A71" s="38" t="s">
        <v>108</v>
      </c>
      <c r="B71" s="18">
        <v>57938975</v>
      </c>
      <c r="C71" s="18"/>
      <c r="D71" s="19">
        <v>70346000</v>
      </c>
      <c r="E71" s="20">
        <v>70346000</v>
      </c>
      <c r="F71" s="20">
        <v>4804531</v>
      </c>
      <c r="G71" s="20">
        <v>5181231</v>
      </c>
      <c r="H71" s="20"/>
      <c r="I71" s="20">
        <v>9985762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9985762</v>
      </c>
      <c r="W71" s="20">
        <v>10395369</v>
      </c>
      <c r="X71" s="20"/>
      <c r="Y71" s="19"/>
      <c r="Z71" s="22">
        <v>70346000</v>
      </c>
    </row>
    <row r="72" spans="1:26" ht="13.5" hidden="1">
      <c r="A72" s="38" t="s">
        <v>109</v>
      </c>
      <c r="B72" s="18">
        <v>18003098</v>
      </c>
      <c r="C72" s="18"/>
      <c r="D72" s="19">
        <v>32529000</v>
      </c>
      <c r="E72" s="20">
        <v>32529000</v>
      </c>
      <c r="F72" s="20">
        <v>2602070</v>
      </c>
      <c r="G72" s="20">
        <v>2596947</v>
      </c>
      <c r="H72" s="20"/>
      <c r="I72" s="20">
        <v>5199017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5199017</v>
      </c>
      <c r="W72" s="20">
        <v>5082201</v>
      </c>
      <c r="X72" s="20"/>
      <c r="Y72" s="19"/>
      <c r="Z72" s="22">
        <v>32529000</v>
      </c>
    </row>
    <row r="73" spans="1:26" ht="13.5" hidden="1">
      <c r="A73" s="38" t="s">
        <v>110</v>
      </c>
      <c r="B73" s="18">
        <v>25512665</v>
      </c>
      <c r="C73" s="18"/>
      <c r="D73" s="19">
        <v>27820000</v>
      </c>
      <c r="E73" s="20">
        <v>27820000</v>
      </c>
      <c r="F73" s="20">
        <v>2257529</v>
      </c>
      <c r="G73" s="20">
        <v>2247501</v>
      </c>
      <c r="H73" s="20"/>
      <c r="I73" s="20">
        <v>4505030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4505030</v>
      </c>
      <c r="W73" s="20">
        <v>7093920</v>
      </c>
      <c r="X73" s="20"/>
      <c r="Y73" s="19"/>
      <c r="Z73" s="22">
        <v>27820000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1312120</v>
      </c>
      <c r="C75" s="27"/>
      <c r="D75" s="28">
        <v>4500000</v>
      </c>
      <c r="E75" s="29">
        <v>4500000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390000</v>
      </c>
      <c r="X75" s="29"/>
      <c r="Y75" s="28"/>
      <c r="Z75" s="30">
        <v>4500000</v>
      </c>
    </row>
    <row r="76" spans="1:26" ht="13.5" hidden="1">
      <c r="A76" s="41" t="s">
        <v>114</v>
      </c>
      <c r="B76" s="31">
        <v>181051932</v>
      </c>
      <c r="C76" s="31"/>
      <c r="D76" s="32">
        <v>144696000</v>
      </c>
      <c r="E76" s="33">
        <v>144696000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36174000</v>
      </c>
      <c r="X76" s="33"/>
      <c r="Y76" s="32"/>
      <c r="Z76" s="34">
        <v>144696000</v>
      </c>
    </row>
    <row r="77" spans="1:26" ht="13.5" hidden="1">
      <c r="A77" s="36" t="s">
        <v>31</v>
      </c>
      <c r="B77" s="18">
        <v>12061322</v>
      </c>
      <c r="C77" s="18"/>
      <c r="D77" s="19">
        <v>11376000</v>
      </c>
      <c r="E77" s="20">
        <v>11376000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2844000</v>
      </c>
      <c r="X77" s="20"/>
      <c r="Y77" s="19"/>
      <c r="Z77" s="22">
        <v>11376000</v>
      </c>
    </row>
    <row r="78" spans="1:26" ht="13.5" hidden="1">
      <c r="A78" s="37" t="s">
        <v>32</v>
      </c>
      <c r="B78" s="18">
        <v>168990610</v>
      </c>
      <c r="C78" s="18"/>
      <c r="D78" s="19">
        <v>133320000</v>
      </c>
      <c r="E78" s="20">
        <v>133320000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33330000</v>
      </c>
      <c r="X78" s="20"/>
      <c r="Y78" s="19"/>
      <c r="Z78" s="22">
        <v>133320000</v>
      </c>
    </row>
    <row r="79" spans="1:26" ht="13.5" hidden="1">
      <c r="A79" s="38" t="s">
        <v>107</v>
      </c>
      <c r="B79" s="18">
        <v>67535872</v>
      </c>
      <c r="C79" s="18"/>
      <c r="D79" s="19">
        <v>48372000</v>
      </c>
      <c r="E79" s="20">
        <v>48372000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12093000</v>
      </c>
      <c r="X79" s="20"/>
      <c r="Y79" s="19"/>
      <c r="Z79" s="22">
        <v>48372000</v>
      </c>
    </row>
    <row r="80" spans="1:26" ht="13.5" hidden="1">
      <c r="A80" s="38" t="s">
        <v>108</v>
      </c>
      <c r="B80" s="18">
        <v>57938975</v>
      </c>
      <c r="C80" s="18"/>
      <c r="D80" s="19">
        <v>45720000</v>
      </c>
      <c r="E80" s="20">
        <v>45720000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11430000</v>
      </c>
      <c r="X80" s="20"/>
      <c r="Y80" s="19"/>
      <c r="Z80" s="22">
        <v>45720000</v>
      </c>
    </row>
    <row r="81" spans="1:26" ht="13.5" hidden="1">
      <c r="A81" s="38" t="s">
        <v>109</v>
      </c>
      <c r="B81" s="18">
        <v>18003098</v>
      </c>
      <c r="C81" s="18"/>
      <c r="D81" s="19">
        <v>21144000</v>
      </c>
      <c r="E81" s="20">
        <v>21144000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5286000</v>
      </c>
      <c r="X81" s="20"/>
      <c r="Y81" s="19"/>
      <c r="Z81" s="22">
        <v>21144000</v>
      </c>
    </row>
    <row r="82" spans="1:26" ht="13.5" hidden="1">
      <c r="A82" s="38" t="s">
        <v>110</v>
      </c>
      <c r="B82" s="18">
        <v>25512665</v>
      </c>
      <c r="C82" s="18"/>
      <c r="D82" s="19">
        <v>18084000</v>
      </c>
      <c r="E82" s="20">
        <v>18084000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4521000</v>
      </c>
      <c r="X82" s="20"/>
      <c r="Y82" s="19"/>
      <c r="Z82" s="22">
        <v>18084000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2818522</v>
      </c>
      <c r="C7" s="18">
        <v>0</v>
      </c>
      <c r="D7" s="58">
        <v>2144522</v>
      </c>
      <c r="E7" s="59">
        <v>2144522</v>
      </c>
      <c r="F7" s="59">
        <v>50352</v>
      </c>
      <c r="G7" s="59">
        <v>31935</v>
      </c>
      <c r="H7" s="59">
        <v>179891</v>
      </c>
      <c r="I7" s="59">
        <v>262178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262178</v>
      </c>
      <c r="W7" s="59">
        <v>347406</v>
      </c>
      <c r="X7" s="59">
        <v>-85228</v>
      </c>
      <c r="Y7" s="60">
        <v>-24.53</v>
      </c>
      <c r="Z7" s="61">
        <v>2144522</v>
      </c>
    </row>
    <row r="8" spans="1:26" ht="13.5">
      <c r="A8" s="57" t="s">
        <v>34</v>
      </c>
      <c r="B8" s="18">
        <v>103760000</v>
      </c>
      <c r="C8" s="18">
        <v>0</v>
      </c>
      <c r="D8" s="58">
        <v>108706000</v>
      </c>
      <c r="E8" s="59">
        <v>108706000</v>
      </c>
      <c r="F8" s="59">
        <v>42711000</v>
      </c>
      <c r="G8" s="59">
        <v>2690068</v>
      </c>
      <c r="H8" s="59">
        <v>0</v>
      </c>
      <c r="I8" s="59">
        <v>45401068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45401068</v>
      </c>
      <c r="W8" s="59">
        <v>46959000</v>
      </c>
      <c r="X8" s="59">
        <v>-1557932</v>
      </c>
      <c r="Y8" s="60">
        <v>-3.32</v>
      </c>
      <c r="Z8" s="61">
        <v>108706000</v>
      </c>
    </row>
    <row r="9" spans="1:26" ht="13.5">
      <c r="A9" s="57" t="s">
        <v>35</v>
      </c>
      <c r="B9" s="18">
        <v>2265475</v>
      </c>
      <c r="C9" s="18">
        <v>0</v>
      </c>
      <c r="D9" s="58">
        <v>400014</v>
      </c>
      <c r="E9" s="59">
        <v>400014</v>
      </c>
      <c r="F9" s="59">
        <v>122189</v>
      </c>
      <c r="G9" s="59">
        <v>60598</v>
      </c>
      <c r="H9" s="59">
        <v>72365</v>
      </c>
      <c r="I9" s="59">
        <v>255152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255152</v>
      </c>
      <c r="W9" s="59">
        <v>18500</v>
      </c>
      <c r="X9" s="59">
        <v>236652</v>
      </c>
      <c r="Y9" s="60">
        <v>1279.2</v>
      </c>
      <c r="Z9" s="61">
        <v>400014</v>
      </c>
    </row>
    <row r="10" spans="1:26" ht="25.5">
      <c r="A10" s="62" t="s">
        <v>99</v>
      </c>
      <c r="B10" s="63">
        <f>SUM(B5:B9)</f>
        <v>108843997</v>
      </c>
      <c r="C10" s="63">
        <f>SUM(C5:C9)</f>
        <v>0</v>
      </c>
      <c r="D10" s="64">
        <f aca="true" t="shared" si="0" ref="D10:Z10">SUM(D5:D9)</f>
        <v>111250536</v>
      </c>
      <c r="E10" s="65">
        <f t="shared" si="0"/>
        <v>111250536</v>
      </c>
      <c r="F10" s="65">
        <f t="shared" si="0"/>
        <v>42883541</v>
      </c>
      <c r="G10" s="65">
        <f t="shared" si="0"/>
        <v>2782601</v>
      </c>
      <c r="H10" s="65">
        <f t="shared" si="0"/>
        <v>252256</v>
      </c>
      <c r="I10" s="65">
        <f t="shared" si="0"/>
        <v>45918398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45918398</v>
      </c>
      <c r="W10" s="65">
        <f t="shared" si="0"/>
        <v>47324906</v>
      </c>
      <c r="X10" s="65">
        <f t="shared" si="0"/>
        <v>-1406508</v>
      </c>
      <c r="Y10" s="66">
        <f>+IF(W10&lt;&gt;0,(X10/W10)*100,0)</f>
        <v>-2.972024920662283</v>
      </c>
      <c r="Z10" s="67">
        <f t="shared" si="0"/>
        <v>111250536</v>
      </c>
    </row>
    <row r="11" spans="1:26" ht="13.5">
      <c r="A11" s="57" t="s">
        <v>36</v>
      </c>
      <c r="B11" s="18">
        <v>60740189</v>
      </c>
      <c r="C11" s="18">
        <v>0</v>
      </c>
      <c r="D11" s="58">
        <v>59029313</v>
      </c>
      <c r="E11" s="59">
        <v>59029313</v>
      </c>
      <c r="F11" s="59">
        <v>4613967</v>
      </c>
      <c r="G11" s="59">
        <v>4930131</v>
      </c>
      <c r="H11" s="59">
        <v>4903408</v>
      </c>
      <c r="I11" s="59">
        <v>14447506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14447506</v>
      </c>
      <c r="W11" s="59">
        <v>12238000</v>
      </c>
      <c r="X11" s="59">
        <v>2209506</v>
      </c>
      <c r="Y11" s="60">
        <v>18.05</v>
      </c>
      <c r="Z11" s="61">
        <v>59029313</v>
      </c>
    </row>
    <row r="12" spans="1:26" ht="13.5">
      <c r="A12" s="57" t="s">
        <v>37</v>
      </c>
      <c r="B12" s="18">
        <v>8713434</v>
      </c>
      <c r="C12" s="18">
        <v>0</v>
      </c>
      <c r="D12" s="58">
        <v>9077980</v>
      </c>
      <c r="E12" s="59">
        <v>9077980</v>
      </c>
      <c r="F12" s="59">
        <v>699988</v>
      </c>
      <c r="G12" s="59">
        <v>747368</v>
      </c>
      <c r="H12" s="59">
        <v>710010</v>
      </c>
      <c r="I12" s="59">
        <v>2157366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2157366</v>
      </c>
      <c r="W12" s="59">
        <v>2138000</v>
      </c>
      <c r="X12" s="59">
        <v>19366</v>
      </c>
      <c r="Y12" s="60">
        <v>0.91</v>
      </c>
      <c r="Z12" s="61">
        <v>9077980</v>
      </c>
    </row>
    <row r="13" spans="1:26" ht="13.5">
      <c r="A13" s="57" t="s">
        <v>100</v>
      </c>
      <c r="B13" s="18">
        <v>3317975</v>
      </c>
      <c r="C13" s="18">
        <v>0</v>
      </c>
      <c r="D13" s="58">
        <v>6595631</v>
      </c>
      <c r="E13" s="59">
        <v>6595631</v>
      </c>
      <c r="F13" s="59">
        <v>580364</v>
      </c>
      <c r="G13" s="59">
        <v>580588</v>
      </c>
      <c r="H13" s="59">
        <v>561417</v>
      </c>
      <c r="I13" s="59">
        <v>1722369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1722369</v>
      </c>
      <c r="W13" s="59">
        <v>1370800</v>
      </c>
      <c r="X13" s="59">
        <v>351569</v>
      </c>
      <c r="Y13" s="60">
        <v>25.65</v>
      </c>
      <c r="Z13" s="61">
        <v>6595631</v>
      </c>
    </row>
    <row r="14" spans="1:26" ht="13.5">
      <c r="A14" s="57" t="s">
        <v>38</v>
      </c>
      <c r="B14" s="18">
        <v>2582857</v>
      </c>
      <c r="C14" s="18">
        <v>0</v>
      </c>
      <c r="D14" s="58">
        <v>2320928</v>
      </c>
      <c r="E14" s="59">
        <v>2320928</v>
      </c>
      <c r="F14" s="59">
        <v>200801</v>
      </c>
      <c r="G14" s="59">
        <v>200801</v>
      </c>
      <c r="H14" s="59">
        <v>200801</v>
      </c>
      <c r="I14" s="59">
        <v>602403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602403</v>
      </c>
      <c r="W14" s="59">
        <v>0</v>
      </c>
      <c r="X14" s="59">
        <v>602403</v>
      </c>
      <c r="Y14" s="60">
        <v>0</v>
      </c>
      <c r="Z14" s="61">
        <v>2320928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4063049</v>
      </c>
      <c r="C16" s="18">
        <v>0</v>
      </c>
      <c r="D16" s="58">
        <v>6225000</v>
      </c>
      <c r="E16" s="59">
        <v>6225000</v>
      </c>
      <c r="F16" s="59">
        <v>0</v>
      </c>
      <c r="G16" s="59">
        <v>0</v>
      </c>
      <c r="H16" s="59">
        <v>2500000</v>
      </c>
      <c r="I16" s="59">
        <v>2500000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2500000</v>
      </c>
      <c r="W16" s="59">
        <v>2958000</v>
      </c>
      <c r="X16" s="59">
        <v>-458000</v>
      </c>
      <c r="Y16" s="60">
        <v>-15.48</v>
      </c>
      <c r="Z16" s="61">
        <v>6225000</v>
      </c>
    </row>
    <row r="17" spans="1:26" ht="13.5">
      <c r="A17" s="57" t="s">
        <v>41</v>
      </c>
      <c r="B17" s="18">
        <v>25369174</v>
      </c>
      <c r="C17" s="18">
        <v>0</v>
      </c>
      <c r="D17" s="58">
        <v>29116148</v>
      </c>
      <c r="E17" s="59">
        <v>29116148</v>
      </c>
      <c r="F17" s="59">
        <v>2001518</v>
      </c>
      <c r="G17" s="59">
        <v>1359123</v>
      </c>
      <c r="H17" s="59">
        <v>2903949</v>
      </c>
      <c r="I17" s="59">
        <v>6264590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6264590</v>
      </c>
      <c r="W17" s="59">
        <v>6801000</v>
      </c>
      <c r="X17" s="59">
        <v>-536410</v>
      </c>
      <c r="Y17" s="60">
        <v>-7.89</v>
      </c>
      <c r="Z17" s="61">
        <v>29116148</v>
      </c>
    </row>
    <row r="18" spans="1:26" ht="13.5">
      <c r="A18" s="69" t="s">
        <v>42</v>
      </c>
      <c r="B18" s="70">
        <f>SUM(B11:B17)</f>
        <v>104786678</v>
      </c>
      <c r="C18" s="70">
        <f>SUM(C11:C17)</f>
        <v>0</v>
      </c>
      <c r="D18" s="71">
        <f aca="true" t="shared" si="1" ref="D18:Z18">SUM(D11:D17)</f>
        <v>112365000</v>
      </c>
      <c r="E18" s="72">
        <f t="shared" si="1"/>
        <v>112365000</v>
      </c>
      <c r="F18" s="72">
        <f t="shared" si="1"/>
        <v>8096638</v>
      </c>
      <c r="G18" s="72">
        <f t="shared" si="1"/>
        <v>7818011</v>
      </c>
      <c r="H18" s="72">
        <f t="shared" si="1"/>
        <v>11779585</v>
      </c>
      <c r="I18" s="72">
        <f t="shared" si="1"/>
        <v>27694234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27694234</v>
      </c>
      <c r="W18" s="72">
        <f t="shared" si="1"/>
        <v>25505800</v>
      </c>
      <c r="X18" s="72">
        <f t="shared" si="1"/>
        <v>2188434</v>
      </c>
      <c r="Y18" s="66">
        <f>+IF(W18&lt;&gt;0,(X18/W18)*100,0)</f>
        <v>8.580142555810836</v>
      </c>
      <c r="Z18" s="73">
        <f t="shared" si="1"/>
        <v>112365000</v>
      </c>
    </row>
    <row r="19" spans="1:26" ht="13.5">
      <c r="A19" s="69" t="s">
        <v>43</v>
      </c>
      <c r="B19" s="74">
        <f>+B10-B18</f>
        <v>4057319</v>
      </c>
      <c r="C19" s="74">
        <f>+C10-C18</f>
        <v>0</v>
      </c>
      <c r="D19" s="75">
        <f aca="true" t="shared" si="2" ref="D19:Z19">+D10-D18</f>
        <v>-1114464</v>
      </c>
      <c r="E19" s="76">
        <f t="shared" si="2"/>
        <v>-1114464</v>
      </c>
      <c r="F19" s="76">
        <f t="shared" si="2"/>
        <v>34786903</v>
      </c>
      <c r="G19" s="76">
        <f t="shared" si="2"/>
        <v>-5035410</v>
      </c>
      <c r="H19" s="76">
        <f t="shared" si="2"/>
        <v>-11527329</v>
      </c>
      <c r="I19" s="76">
        <f t="shared" si="2"/>
        <v>18224164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18224164</v>
      </c>
      <c r="W19" s="76">
        <f>IF(E10=E18,0,W10-W18)</f>
        <v>21819106</v>
      </c>
      <c r="X19" s="76">
        <f t="shared" si="2"/>
        <v>-3594942</v>
      </c>
      <c r="Y19" s="77">
        <f>+IF(W19&lt;&gt;0,(X19/W19)*100,0)</f>
        <v>-16.476119599033982</v>
      </c>
      <c r="Z19" s="78">
        <f t="shared" si="2"/>
        <v>-1114464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4057319</v>
      </c>
      <c r="C22" s="85">
        <f>SUM(C19:C21)</f>
        <v>0</v>
      </c>
      <c r="D22" s="86">
        <f aca="true" t="shared" si="3" ref="D22:Z22">SUM(D19:D21)</f>
        <v>-1114464</v>
      </c>
      <c r="E22" s="87">
        <f t="shared" si="3"/>
        <v>-1114464</v>
      </c>
      <c r="F22" s="87">
        <f t="shared" si="3"/>
        <v>34786903</v>
      </c>
      <c r="G22" s="87">
        <f t="shared" si="3"/>
        <v>-5035410</v>
      </c>
      <c r="H22" s="87">
        <f t="shared" si="3"/>
        <v>-11527329</v>
      </c>
      <c r="I22" s="87">
        <f t="shared" si="3"/>
        <v>18224164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18224164</v>
      </c>
      <c r="W22" s="87">
        <f t="shared" si="3"/>
        <v>21819106</v>
      </c>
      <c r="X22" s="87">
        <f t="shared" si="3"/>
        <v>-3594942</v>
      </c>
      <c r="Y22" s="88">
        <f>+IF(W22&lt;&gt;0,(X22/W22)*100,0)</f>
        <v>-16.476119599033982</v>
      </c>
      <c r="Z22" s="89">
        <f t="shared" si="3"/>
        <v>-1114464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4057319</v>
      </c>
      <c r="C24" s="74">
        <f>SUM(C22:C23)</f>
        <v>0</v>
      </c>
      <c r="D24" s="75">
        <f aca="true" t="shared" si="4" ref="D24:Z24">SUM(D22:D23)</f>
        <v>-1114464</v>
      </c>
      <c r="E24" s="76">
        <f t="shared" si="4"/>
        <v>-1114464</v>
      </c>
      <c r="F24" s="76">
        <f t="shared" si="4"/>
        <v>34786903</v>
      </c>
      <c r="G24" s="76">
        <f t="shared" si="4"/>
        <v>-5035410</v>
      </c>
      <c r="H24" s="76">
        <f t="shared" si="4"/>
        <v>-11527329</v>
      </c>
      <c r="I24" s="76">
        <f t="shared" si="4"/>
        <v>18224164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18224164</v>
      </c>
      <c r="W24" s="76">
        <f t="shared" si="4"/>
        <v>21819106</v>
      </c>
      <c r="X24" s="76">
        <f t="shared" si="4"/>
        <v>-3594942</v>
      </c>
      <c r="Y24" s="77">
        <f>+IF(W24&lt;&gt;0,(X24/W24)*100,0)</f>
        <v>-16.476119599033982</v>
      </c>
      <c r="Z24" s="78">
        <f t="shared" si="4"/>
        <v>-1114464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2354305</v>
      </c>
      <c r="C27" s="21">
        <v>0</v>
      </c>
      <c r="D27" s="98">
        <v>711000</v>
      </c>
      <c r="E27" s="99">
        <v>711000</v>
      </c>
      <c r="F27" s="99">
        <v>0</v>
      </c>
      <c r="G27" s="99">
        <v>49534</v>
      </c>
      <c r="H27" s="99">
        <v>73950</v>
      </c>
      <c r="I27" s="99">
        <v>123484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123484</v>
      </c>
      <c r="W27" s="99">
        <v>235000</v>
      </c>
      <c r="X27" s="99">
        <v>-111516</v>
      </c>
      <c r="Y27" s="100">
        <v>-47.45</v>
      </c>
      <c r="Z27" s="101">
        <v>711000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2354305</v>
      </c>
      <c r="C31" s="18">
        <v>0</v>
      </c>
      <c r="D31" s="58">
        <v>711000</v>
      </c>
      <c r="E31" s="59">
        <v>711000</v>
      </c>
      <c r="F31" s="59">
        <v>0</v>
      </c>
      <c r="G31" s="59">
        <v>49534</v>
      </c>
      <c r="H31" s="59">
        <v>73950</v>
      </c>
      <c r="I31" s="59">
        <v>123484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123484</v>
      </c>
      <c r="W31" s="59">
        <v>0</v>
      </c>
      <c r="X31" s="59">
        <v>123484</v>
      </c>
      <c r="Y31" s="60">
        <v>0</v>
      </c>
      <c r="Z31" s="61">
        <v>711000</v>
      </c>
    </row>
    <row r="32" spans="1:26" ht="13.5">
      <c r="A32" s="69" t="s">
        <v>50</v>
      </c>
      <c r="B32" s="21">
        <f>SUM(B28:B31)</f>
        <v>2354305</v>
      </c>
      <c r="C32" s="21">
        <f>SUM(C28:C31)</f>
        <v>0</v>
      </c>
      <c r="D32" s="98">
        <f aca="true" t="shared" si="5" ref="D32:Z32">SUM(D28:D31)</f>
        <v>711000</v>
      </c>
      <c r="E32" s="99">
        <f t="shared" si="5"/>
        <v>711000</v>
      </c>
      <c r="F32" s="99">
        <f t="shared" si="5"/>
        <v>0</v>
      </c>
      <c r="G32" s="99">
        <f t="shared" si="5"/>
        <v>49534</v>
      </c>
      <c r="H32" s="99">
        <f t="shared" si="5"/>
        <v>73950</v>
      </c>
      <c r="I32" s="99">
        <f t="shared" si="5"/>
        <v>123484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123484</v>
      </c>
      <c r="W32" s="99">
        <f t="shared" si="5"/>
        <v>0</v>
      </c>
      <c r="X32" s="99">
        <f t="shared" si="5"/>
        <v>123484</v>
      </c>
      <c r="Y32" s="100">
        <f>+IF(W32&lt;&gt;0,(X32/W32)*100,0)</f>
        <v>0</v>
      </c>
      <c r="Z32" s="101">
        <f t="shared" si="5"/>
        <v>711000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52870120</v>
      </c>
      <c r="C35" s="18">
        <v>0</v>
      </c>
      <c r="D35" s="58">
        <v>20000000</v>
      </c>
      <c r="E35" s="59">
        <v>20000000</v>
      </c>
      <c r="F35" s="59">
        <v>102181338</v>
      </c>
      <c r="G35" s="59">
        <v>46888547</v>
      </c>
      <c r="H35" s="59">
        <v>75463704</v>
      </c>
      <c r="I35" s="59">
        <v>75463704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75463704</v>
      </c>
      <c r="W35" s="59">
        <v>5000000</v>
      </c>
      <c r="X35" s="59">
        <v>70463704</v>
      </c>
      <c r="Y35" s="60">
        <v>1409.27</v>
      </c>
      <c r="Z35" s="61">
        <v>20000000</v>
      </c>
    </row>
    <row r="36" spans="1:26" ht="13.5">
      <c r="A36" s="57" t="s">
        <v>53</v>
      </c>
      <c r="B36" s="18">
        <v>72570405</v>
      </c>
      <c r="C36" s="18">
        <v>0</v>
      </c>
      <c r="D36" s="58">
        <v>74557369</v>
      </c>
      <c r="E36" s="59">
        <v>74557369</v>
      </c>
      <c r="F36" s="59">
        <v>69427950</v>
      </c>
      <c r="G36" s="59">
        <v>72570405</v>
      </c>
      <c r="H36" s="59">
        <v>72644355</v>
      </c>
      <c r="I36" s="59">
        <v>72644355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72644355</v>
      </c>
      <c r="W36" s="59">
        <v>18639342</v>
      </c>
      <c r="X36" s="59">
        <v>54005013</v>
      </c>
      <c r="Y36" s="60">
        <v>289.74</v>
      </c>
      <c r="Z36" s="61">
        <v>74557369</v>
      </c>
    </row>
    <row r="37" spans="1:26" ht="13.5">
      <c r="A37" s="57" t="s">
        <v>54</v>
      </c>
      <c r="B37" s="18">
        <v>11197218</v>
      </c>
      <c r="C37" s="18">
        <v>0</v>
      </c>
      <c r="D37" s="58">
        <v>8220851</v>
      </c>
      <c r="E37" s="59">
        <v>8220851</v>
      </c>
      <c r="F37" s="59">
        <v>5014654</v>
      </c>
      <c r="G37" s="59">
        <v>6990514</v>
      </c>
      <c r="H37" s="59">
        <v>7065267</v>
      </c>
      <c r="I37" s="59">
        <v>7065267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7065267</v>
      </c>
      <c r="W37" s="59">
        <v>2055213</v>
      </c>
      <c r="X37" s="59">
        <v>5010054</v>
      </c>
      <c r="Y37" s="60">
        <v>243.77</v>
      </c>
      <c r="Z37" s="61">
        <v>8220851</v>
      </c>
    </row>
    <row r="38" spans="1:26" ht="13.5">
      <c r="A38" s="57" t="s">
        <v>55</v>
      </c>
      <c r="B38" s="18">
        <v>22548102</v>
      </c>
      <c r="C38" s="18">
        <v>0</v>
      </c>
      <c r="D38" s="58">
        <v>14776792</v>
      </c>
      <c r="E38" s="59">
        <v>14776792</v>
      </c>
      <c r="F38" s="59">
        <v>23906803</v>
      </c>
      <c r="G38" s="59">
        <v>20701088</v>
      </c>
      <c r="H38" s="59">
        <v>20701088</v>
      </c>
      <c r="I38" s="59">
        <v>20701088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20701088</v>
      </c>
      <c r="W38" s="59">
        <v>3694198</v>
      </c>
      <c r="X38" s="59">
        <v>17006890</v>
      </c>
      <c r="Y38" s="60">
        <v>460.37</v>
      </c>
      <c r="Z38" s="61">
        <v>14776792</v>
      </c>
    </row>
    <row r="39" spans="1:26" ht="13.5">
      <c r="A39" s="57" t="s">
        <v>56</v>
      </c>
      <c r="B39" s="18">
        <v>91695205</v>
      </c>
      <c r="C39" s="18">
        <v>0</v>
      </c>
      <c r="D39" s="58">
        <v>71559726</v>
      </c>
      <c r="E39" s="59">
        <v>71559726</v>
      </c>
      <c r="F39" s="59">
        <v>142687831</v>
      </c>
      <c r="G39" s="59">
        <v>91767350</v>
      </c>
      <c r="H39" s="59">
        <v>120341704</v>
      </c>
      <c r="I39" s="59">
        <v>120341704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120341704</v>
      </c>
      <c r="W39" s="59">
        <v>17889932</v>
      </c>
      <c r="X39" s="59">
        <v>102451772</v>
      </c>
      <c r="Y39" s="60">
        <v>572.68</v>
      </c>
      <c r="Z39" s="61">
        <v>71559726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8749993</v>
      </c>
      <c r="C42" s="18">
        <v>0</v>
      </c>
      <c r="D42" s="58">
        <v>3393559</v>
      </c>
      <c r="E42" s="59">
        <v>3393559</v>
      </c>
      <c r="F42" s="59">
        <v>-49698753</v>
      </c>
      <c r="G42" s="59">
        <v>-4681316</v>
      </c>
      <c r="H42" s="59">
        <v>0</v>
      </c>
      <c r="I42" s="59">
        <v>-54380069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-54380069</v>
      </c>
      <c r="W42" s="59">
        <v>21891250</v>
      </c>
      <c r="X42" s="59">
        <v>-76271319</v>
      </c>
      <c r="Y42" s="60">
        <v>-348.41</v>
      </c>
      <c r="Z42" s="61">
        <v>3393559</v>
      </c>
    </row>
    <row r="43" spans="1:26" ht="13.5">
      <c r="A43" s="57" t="s">
        <v>59</v>
      </c>
      <c r="B43" s="18">
        <v>-11939539</v>
      </c>
      <c r="C43" s="18">
        <v>0</v>
      </c>
      <c r="D43" s="58">
        <v>-310000</v>
      </c>
      <c r="E43" s="59">
        <v>-310000</v>
      </c>
      <c r="F43" s="59">
        <v>0</v>
      </c>
      <c r="G43" s="59">
        <v>-49534</v>
      </c>
      <c r="H43" s="59">
        <v>0</v>
      </c>
      <c r="I43" s="59">
        <v>-49534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-49534</v>
      </c>
      <c r="W43" s="59">
        <v>-50000</v>
      </c>
      <c r="X43" s="59">
        <v>466</v>
      </c>
      <c r="Y43" s="60">
        <v>-0.93</v>
      </c>
      <c r="Z43" s="61">
        <v>-310000</v>
      </c>
    </row>
    <row r="44" spans="1:26" ht="13.5">
      <c r="A44" s="57" t="s">
        <v>60</v>
      </c>
      <c r="B44" s="18">
        <v>1585085</v>
      </c>
      <c r="C44" s="18">
        <v>0</v>
      </c>
      <c r="D44" s="58">
        <v>-3998015</v>
      </c>
      <c r="E44" s="59">
        <v>-3998015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-3998015</v>
      </c>
    </row>
    <row r="45" spans="1:26" ht="13.5">
      <c r="A45" s="69" t="s">
        <v>61</v>
      </c>
      <c r="B45" s="21">
        <v>18377466</v>
      </c>
      <c r="C45" s="21">
        <v>0</v>
      </c>
      <c r="D45" s="98">
        <v>14067471</v>
      </c>
      <c r="E45" s="99">
        <v>14067471</v>
      </c>
      <c r="F45" s="99">
        <v>-49365846</v>
      </c>
      <c r="G45" s="99">
        <v>-54096696</v>
      </c>
      <c r="H45" s="99">
        <v>0</v>
      </c>
      <c r="I45" s="99">
        <v>-54096696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-54096696</v>
      </c>
      <c r="W45" s="99">
        <v>36823177</v>
      </c>
      <c r="X45" s="99">
        <v>-90919873</v>
      </c>
      <c r="Y45" s="100">
        <v>-246.91</v>
      </c>
      <c r="Z45" s="101">
        <v>14067471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10141328</v>
      </c>
      <c r="Z49" s="129">
        <v>10141328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1158946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1158946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80.8159625459815</v>
      </c>
      <c r="E58" s="7">
        <f t="shared" si="6"/>
        <v>80.8159625459815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61.636110892543336</v>
      </c>
      <c r="X58" s="7">
        <f t="shared" si="6"/>
        <v>0</v>
      </c>
      <c r="Y58" s="7">
        <f t="shared" si="6"/>
        <v>0</v>
      </c>
      <c r="Z58" s="8">
        <f t="shared" si="6"/>
        <v>80.8159625459815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80.8159625459815</v>
      </c>
      <c r="E66" s="16">
        <f t="shared" si="7"/>
        <v>80.8159625459815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80.8159625459815</v>
      </c>
    </row>
    <row r="67" spans="1:26" ht="13.5" hidden="1">
      <c r="A67" s="40" t="s">
        <v>113</v>
      </c>
      <c r="B67" s="23">
        <v>1141575</v>
      </c>
      <c r="C67" s="23"/>
      <c r="D67" s="24">
        <v>305014</v>
      </c>
      <c r="E67" s="25">
        <v>305014</v>
      </c>
      <c r="F67" s="25">
        <v>60598</v>
      </c>
      <c r="G67" s="25">
        <v>60598</v>
      </c>
      <c r="H67" s="25">
        <v>60533</v>
      </c>
      <c r="I67" s="25">
        <v>181729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181729</v>
      </c>
      <c r="W67" s="25">
        <v>76254</v>
      </c>
      <c r="X67" s="25"/>
      <c r="Y67" s="24"/>
      <c r="Z67" s="26">
        <v>305014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1141575</v>
      </c>
      <c r="C75" s="27"/>
      <c r="D75" s="28">
        <v>305014</v>
      </c>
      <c r="E75" s="29">
        <v>305014</v>
      </c>
      <c r="F75" s="29">
        <v>60598</v>
      </c>
      <c r="G75" s="29">
        <v>60598</v>
      </c>
      <c r="H75" s="29">
        <v>60533</v>
      </c>
      <c r="I75" s="29">
        <v>181729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181729</v>
      </c>
      <c r="W75" s="29"/>
      <c r="X75" s="29"/>
      <c r="Y75" s="28"/>
      <c r="Z75" s="30">
        <v>305014</v>
      </c>
    </row>
    <row r="76" spans="1:26" ht="13.5" hidden="1">
      <c r="A76" s="41" t="s">
        <v>114</v>
      </c>
      <c r="B76" s="31"/>
      <c r="C76" s="31"/>
      <c r="D76" s="32">
        <v>246500</v>
      </c>
      <c r="E76" s="33">
        <v>246500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47000</v>
      </c>
      <c r="X76" s="33"/>
      <c r="Y76" s="32"/>
      <c r="Z76" s="34">
        <v>246500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246500</v>
      </c>
      <c r="E84" s="29">
        <v>246500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47000</v>
      </c>
      <c r="X84" s="29"/>
      <c r="Y84" s="28"/>
      <c r="Z84" s="30">
        <v>246500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33441460</v>
      </c>
      <c r="C5" s="18">
        <v>0</v>
      </c>
      <c r="D5" s="58">
        <v>39956768</v>
      </c>
      <c r="E5" s="59">
        <v>39956768</v>
      </c>
      <c r="F5" s="59">
        <v>0</v>
      </c>
      <c r="G5" s="59">
        <v>3369355</v>
      </c>
      <c r="H5" s="59">
        <v>3484351</v>
      </c>
      <c r="I5" s="59">
        <v>6853706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6853706</v>
      </c>
      <c r="W5" s="59">
        <v>39956768</v>
      </c>
      <c r="X5" s="59">
        <v>-33103062</v>
      </c>
      <c r="Y5" s="60">
        <v>-82.85</v>
      </c>
      <c r="Z5" s="61">
        <v>39956768</v>
      </c>
    </row>
    <row r="6" spans="1:26" ht="13.5">
      <c r="A6" s="57" t="s">
        <v>32</v>
      </c>
      <c r="B6" s="18">
        <v>110345834</v>
      </c>
      <c r="C6" s="18">
        <v>0</v>
      </c>
      <c r="D6" s="58">
        <v>130737740</v>
      </c>
      <c r="E6" s="59">
        <v>130737740</v>
      </c>
      <c r="F6" s="59">
        <v>12090789</v>
      </c>
      <c r="G6" s="59">
        <v>13042513</v>
      </c>
      <c r="H6" s="59">
        <v>14735905</v>
      </c>
      <c r="I6" s="59">
        <v>39869207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39869207</v>
      </c>
      <c r="W6" s="59">
        <v>32960184</v>
      </c>
      <c r="X6" s="59">
        <v>6909023</v>
      </c>
      <c r="Y6" s="60">
        <v>20.96</v>
      </c>
      <c r="Z6" s="61">
        <v>130737740</v>
      </c>
    </row>
    <row r="7" spans="1:26" ht="13.5">
      <c r="A7" s="57" t="s">
        <v>33</v>
      </c>
      <c r="B7" s="18">
        <v>2902981</v>
      </c>
      <c r="C7" s="18">
        <v>0</v>
      </c>
      <c r="D7" s="58">
        <v>1951200</v>
      </c>
      <c r="E7" s="59">
        <v>1951200</v>
      </c>
      <c r="F7" s="59">
        <v>30175</v>
      </c>
      <c r="G7" s="59">
        <v>0</v>
      </c>
      <c r="H7" s="59">
        <v>470287</v>
      </c>
      <c r="I7" s="59">
        <v>500462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500462</v>
      </c>
      <c r="W7" s="59">
        <v>487800</v>
      </c>
      <c r="X7" s="59">
        <v>12662</v>
      </c>
      <c r="Y7" s="60">
        <v>2.6</v>
      </c>
      <c r="Z7" s="61">
        <v>1951200</v>
      </c>
    </row>
    <row r="8" spans="1:26" ht="13.5">
      <c r="A8" s="57" t="s">
        <v>34</v>
      </c>
      <c r="B8" s="18">
        <v>168448192</v>
      </c>
      <c r="C8" s="18">
        <v>0</v>
      </c>
      <c r="D8" s="58">
        <v>180030000</v>
      </c>
      <c r="E8" s="59">
        <v>180030000</v>
      </c>
      <c r="F8" s="59">
        <v>67063000</v>
      </c>
      <c r="G8" s="59">
        <v>2014047</v>
      </c>
      <c r="H8" s="59">
        <v>1619742</v>
      </c>
      <c r="I8" s="59">
        <v>70696789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70696789</v>
      </c>
      <c r="W8" s="59">
        <v>86540500</v>
      </c>
      <c r="X8" s="59">
        <v>-15843711</v>
      </c>
      <c r="Y8" s="60">
        <v>-18.31</v>
      </c>
      <c r="Z8" s="61">
        <v>180030000</v>
      </c>
    </row>
    <row r="9" spans="1:26" ht="13.5">
      <c r="A9" s="57" t="s">
        <v>35</v>
      </c>
      <c r="B9" s="18">
        <v>40013564</v>
      </c>
      <c r="C9" s="18">
        <v>0</v>
      </c>
      <c r="D9" s="58">
        <v>40043072</v>
      </c>
      <c r="E9" s="59">
        <v>40043072</v>
      </c>
      <c r="F9" s="59">
        <v>2108101</v>
      </c>
      <c r="G9" s="59">
        <v>1132802</v>
      </c>
      <c r="H9" s="59">
        <v>1974980</v>
      </c>
      <c r="I9" s="59">
        <v>5215883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5215883</v>
      </c>
      <c r="W9" s="59">
        <v>10067244</v>
      </c>
      <c r="X9" s="59">
        <v>-4851361</v>
      </c>
      <c r="Y9" s="60">
        <v>-48.19</v>
      </c>
      <c r="Z9" s="61">
        <v>40043072</v>
      </c>
    </row>
    <row r="10" spans="1:26" ht="25.5">
      <c r="A10" s="62" t="s">
        <v>99</v>
      </c>
      <c r="B10" s="63">
        <f>SUM(B5:B9)</f>
        <v>355152031</v>
      </c>
      <c r="C10" s="63">
        <f>SUM(C5:C9)</f>
        <v>0</v>
      </c>
      <c r="D10" s="64">
        <f aca="true" t="shared" si="0" ref="D10:Z10">SUM(D5:D9)</f>
        <v>392718780</v>
      </c>
      <c r="E10" s="65">
        <f t="shared" si="0"/>
        <v>392718780</v>
      </c>
      <c r="F10" s="65">
        <f t="shared" si="0"/>
        <v>81292065</v>
      </c>
      <c r="G10" s="65">
        <f t="shared" si="0"/>
        <v>19558717</v>
      </c>
      <c r="H10" s="65">
        <f t="shared" si="0"/>
        <v>22285265</v>
      </c>
      <c r="I10" s="65">
        <f t="shared" si="0"/>
        <v>123136047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123136047</v>
      </c>
      <c r="W10" s="65">
        <f t="shared" si="0"/>
        <v>170012496</v>
      </c>
      <c r="X10" s="65">
        <f t="shared" si="0"/>
        <v>-46876449</v>
      </c>
      <c r="Y10" s="66">
        <f>+IF(W10&lt;&gt;0,(X10/W10)*100,0)</f>
        <v>-27.572355034420532</v>
      </c>
      <c r="Z10" s="67">
        <f t="shared" si="0"/>
        <v>392718780</v>
      </c>
    </row>
    <row r="11" spans="1:26" ht="13.5">
      <c r="A11" s="57" t="s">
        <v>36</v>
      </c>
      <c r="B11" s="18">
        <v>133615112</v>
      </c>
      <c r="C11" s="18">
        <v>0</v>
      </c>
      <c r="D11" s="58">
        <v>146795816</v>
      </c>
      <c r="E11" s="59">
        <v>146795816</v>
      </c>
      <c r="F11" s="59">
        <v>11443916</v>
      </c>
      <c r="G11" s="59">
        <v>12740536</v>
      </c>
      <c r="H11" s="59">
        <v>11984843</v>
      </c>
      <c r="I11" s="59">
        <v>36169295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36169295</v>
      </c>
      <c r="W11" s="59">
        <v>33718953</v>
      </c>
      <c r="X11" s="59">
        <v>2450342</v>
      </c>
      <c r="Y11" s="60">
        <v>7.27</v>
      </c>
      <c r="Z11" s="61">
        <v>146795816</v>
      </c>
    </row>
    <row r="12" spans="1:26" ht="13.5">
      <c r="A12" s="57" t="s">
        <v>37</v>
      </c>
      <c r="B12" s="18">
        <v>9405022</v>
      </c>
      <c r="C12" s="18">
        <v>0</v>
      </c>
      <c r="D12" s="58">
        <v>9535948</v>
      </c>
      <c r="E12" s="59">
        <v>9535948</v>
      </c>
      <c r="F12" s="59">
        <v>785558</v>
      </c>
      <c r="G12" s="59">
        <v>15082</v>
      </c>
      <c r="H12" s="59">
        <v>774945</v>
      </c>
      <c r="I12" s="59">
        <v>1575585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1575585</v>
      </c>
      <c r="W12" s="59">
        <v>2383986</v>
      </c>
      <c r="X12" s="59">
        <v>-808401</v>
      </c>
      <c r="Y12" s="60">
        <v>-33.91</v>
      </c>
      <c r="Z12" s="61">
        <v>9535948</v>
      </c>
    </row>
    <row r="13" spans="1:26" ht="13.5">
      <c r="A13" s="57" t="s">
        <v>100</v>
      </c>
      <c r="B13" s="18">
        <v>202689495</v>
      </c>
      <c r="C13" s="18">
        <v>0</v>
      </c>
      <c r="D13" s="58">
        <v>34782014</v>
      </c>
      <c r="E13" s="59">
        <v>34782014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34782014</v>
      </c>
    </row>
    <row r="14" spans="1:26" ht="13.5">
      <c r="A14" s="57" t="s">
        <v>38</v>
      </c>
      <c r="B14" s="18">
        <v>1041054</v>
      </c>
      <c r="C14" s="18">
        <v>0</v>
      </c>
      <c r="D14" s="58">
        <v>997000</v>
      </c>
      <c r="E14" s="59">
        <v>997000</v>
      </c>
      <c r="F14" s="59">
        <v>729</v>
      </c>
      <c r="G14" s="59">
        <v>2863</v>
      </c>
      <c r="H14" s="59">
        <v>62403</v>
      </c>
      <c r="I14" s="59">
        <v>65995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65995</v>
      </c>
      <c r="W14" s="59">
        <v>249249</v>
      </c>
      <c r="X14" s="59">
        <v>-183254</v>
      </c>
      <c r="Y14" s="60">
        <v>-73.52</v>
      </c>
      <c r="Z14" s="61">
        <v>997000</v>
      </c>
    </row>
    <row r="15" spans="1:26" ht="13.5">
      <c r="A15" s="57" t="s">
        <v>39</v>
      </c>
      <c r="B15" s="18">
        <v>52561888</v>
      </c>
      <c r="C15" s="18">
        <v>0</v>
      </c>
      <c r="D15" s="58">
        <v>58242000</v>
      </c>
      <c r="E15" s="59">
        <v>58242000</v>
      </c>
      <c r="F15" s="59">
        <v>0</v>
      </c>
      <c r="G15" s="59">
        <v>15533413</v>
      </c>
      <c r="H15" s="59">
        <v>6207379</v>
      </c>
      <c r="I15" s="59">
        <v>21740792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21740792</v>
      </c>
      <c r="W15" s="59">
        <v>14560500</v>
      </c>
      <c r="X15" s="59">
        <v>7180292</v>
      </c>
      <c r="Y15" s="60">
        <v>49.31</v>
      </c>
      <c r="Z15" s="61">
        <v>58242000</v>
      </c>
    </row>
    <row r="16" spans="1:26" ht="13.5">
      <c r="A16" s="68" t="s">
        <v>40</v>
      </c>
      <c r="B16" s="18">
        <v>3876829</v>
      </c>
      <c r="C16" s="18">
        <v>0</v>
      </c>
      <c r="D16" s="58">
        <v>8728000</v>
      </c>
      <c r="E16" s="59">
        <v>8728000</v>
      </c>
      <c r="F16" s="59">
        <v>95043</v>
      </c>
      <c r="G16" s="59">
        <v>1528182</v>
      </c>
      <c r="H16" s="59">
        <v>1502406</v>
      </c>
      <c r="I16" s="59">
        <v>3125631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3125631</v>
      </c>
      <c r="W16" s="59">
        <v>2307000</v>
      </c>
      <c r="X16" s="59">
        <v>818631</v>
      </c>
      <c r="Y16" s="60">
        <v>35.48</v>
      </c>
      <c r="Z16" s="61">
        <v>8728000</v>
      </c>
    </row>
    <row r="17" spans="1:26" ht="13.5">
      <c r="A17" s="57" t="s">
        <v>41</v>
      </c>
      <c r="B17" s="18">
        <v>151776213</v>
      </c>
      <c r="C17" s="18">
        <v>0</v>
      </c>
      <c r="D17" s="58">
        <v>128517864</v>
      </c>
      <c r="E17" s="59">
        <v>128517864</v>
      </c>
      <c r="F17" s="59">
        <v>3080328</v>
      </c>
      <c r="G17" s="59">
        <v>3672920</v>
      </c>
      <c r="H17" s="59">
        <v>6576839</v>
      </c>
      <c r="I17" s="59">
        <v>13330087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13330087</v>
      </c>
      <c r="W17" s="59">
        <v>20372826</v>
      </c>
      <c r="X17" s="59">
        <v>-7042739</v>
      </c>
      <c r="Y17" s="60">
        <v>-34.57</v>
      </c>
      <c r="Z17" s="61">
        <v>128517864</v>
      </c>
    </row>
    <row r="18" spans="1:26" ht="13.5">
      <c r="A18" s="69" t="s">
        <v>42</v>
      </c>
      <c r="B18" s="70">
        <f>SUM(B11:B17)</f>
        <v>554965613</v>
      </c>
      <c r="C18" s="70">
        <f>SUM(C11:C17)</f>
        <v>0</v>
      </c>
      <c r="D18" s="71">
        <f aca="true" t="shared" si="1" ref="D18:Z18">SUM(D11:D17)</f>
        <v>387598642</v>
      </c>
      <c r="E18" s="72">
        <f t="shared" si="1"/>
        <v>387598642</v>
      </c>
      <c r="F18" s="72">
        <f t="shared" si="1"/>
        <v>15405574</v>
      </c>
      <c r="G18" s="72">
        <f t="shared" si="1"/>
        <v>33492996</v>
      </c>
      <c r="H18" s="72">
        <f t="shared" si="1"/>
        <v>27108815</v>
      </c>
      <c r="I18" s="72">
        <f t="shared" si="1"/>
        <v>76007385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76007385</v>
      </c>
      <c r="W18" s="72">
        <f t="shared" si="1"/>
        <v>73592514</v>
      </c>
      <c r="X18" s="72">
        <f t="shared" si="1"/>
        <v>2414871</v>
      </c>
      <c r="Y18" s="66">
        <f>+IF(W18&lt;&gt;0,(X18/W18)*100,0)</f>
        <v>3.281408486738203</v>
      </c>
      <c r="Z18" s="73">
        <f t="shared" si="1"/>
        <v>387598642</v>
      </c>
    </row>
    <row r="19" spans="1:26" ht="13.5">
      <c r="A19" s="69" t="s">
        <v>43</v>
      </c>
      <c r="B19" s="74">
        <f>+B10-B18</f>
        <v>-199813582</v>
      </c>
      <c r="C19" s="74">
        <f>+C10-C18</f>
        <v>0</v>
      </c>
      <c r="D19" s="75">
        <f aca="true" t="shared" si="2" ref="D19:Z19">+D10-D18</f>
        <v>5120138</v>
      </c>
      <c r="E19" s="76">
        <f t="shared" si="2"/>
        <v>5120138</v>
      </c>
      <c r="F19" s="76">
        <f t="shared" si="2"/>
        <v>65886491</v>
      </c>
      <c r="G19" s="76">
        <f t="shared" si="2"/>
        <v>-13934279</v>
      </c>
      <c r="H19" s="76">
        <f t="shared" si="2"/>
        <v>-4823550</v>
      </c>
      <c r="I19" s="76">
        <f t="shared" si="2"/>
        <v>47128662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47128662</v>
      </c>
      <c r="W19" s="76">
        <f>IF(E10=E18,0,W10-W18)</f>
        <v>96419982</v>
      </c>
      <c r="X19" s="76">
        <f t="shared" si="2"/>
        <v>-49291320</v>
      </c>
      <c r="Y19" s="77">
        <f>+IF(W19&lt;&gt;0,(X19/W19)*100,0)</f>
        <v>-51.12147811850867</v>
      </c>
      <c r="Z19" s="78">
        <f t="shared" si="2"/>
        <v>5120138</v>
      </c>
    </row>
    <row r="20" spans="1:26" ht="13.5">
      <c r="A20" s="57" t="s">
        <v>44</v>
      </c>
      <c r="B20" s="18">
        <v>102500235</v>
      </c>
      <c r="C20" s="18">
        <v>0</v>
      </c>
      <c r="D20" s="58">
        <v>56677000</v>
      </c>
      <c r="E20" s="59">
        <v>56677000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15600000</v>
      </c>
      <c r="X20" s="59">
        <v>-15600000</v>
      </c>
      <c r="Y20" s="60">
        <v>-100</v>
      </c>
      <c r="Z20" s="61">
        <v>56677000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-97313347</v>
      </c>
      <c r="C22" s="85">
        <f>SUM(C19:C21)</f>
        <v>0</v>
      </c>
      <c r="D22" s="86">
        <f aca="true" t="shared" si="3" ref="D22:Z22">SUM(D19:D21)</f>
        <v>61797138</v>
      </c>
      <c r="E22" s="87">
        <f t="shared" si="3"/>
        <v>61797138</v>
      </c>
      <c r="F22" s="87">
        <f t="shared" si="3"/>
        <v>65886491</v>
      </c>
      <c r="G22" s="87">
        <f t="shared" si="3"/>
        <v>-13934279</v>
      </c>
      <c r="H22" s="87">
        <f t="shared" si="3"/>
        <v>-4823550</v>
      </c>
      <c r="I22" s="87">
        <f t="shared" si="3"/>
        <v>47128662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47128662</v>
      </c>
      <c r="W22" s="87">
        <f t="shared" si="3"/>
        <v>112019982</v>
      </c>
      <c r="X22" s="87">
        <f t="shared" si="3"/>
        <v>-64891320</v>
      </c>
      <c r="Y22" s="88">
        <f>+IF(W22&lt;&gt;0,(X22/W22)*100,0)</f>
        <v>-57.92834353428123</v>
      </c>
      <c r="Z22" s="89">
        <f t="shared" si="3"/>
        <v>61797138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-97313347</v>
      </c>
      <c r="C24" s="74">
        <f>SUM(C22:C23)</f>
        <v>0</v>
      </c>
      <c r="D24" s="75">
        <f aca="true" t="shared" si="4" ref="D24:Z24">SUM(D22:D23)</f>
        <v>61797138</v>
      </c>
      <c r="E24" s="76">
        <f t="shared" si="4"/>
        <v>61797138</v>
      </c>
      <c r="F24" s="76">
        <f t="shared" si="4"/>
        <v>65886491</v>
      </c>
      <c r="G24" s="76">
        <f t="shared" si="4"/>
        <v>-13934279</v>
      </c>
      <c r="H24" s="76">
        <f t="shared" si="4"/>
        <v>-4823550</v>
      </c>
      <c r="I24" s="76">
        <f t="shared" si="4"/>
        <v>47128662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47128662</v>
      </c>
      <c r="W24" s="76">
        <f t="shared" si="4"/>
        <v>112019982</v>
      </c>
      <c r="X24" s="76">
        <f t="shared" si="4"/>
        <v>-64891320</v>
      </c>
      <c r="Y24" s="77">
        <f>+IF(W24&lt;&gt;0,(X24/W24)*100,0)</f>
        <v>-57.92834353428123</v>
      </c>
      <c r="Z24" s="78">
        <f t="shared" si="4"/>
        <v>61797138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88069826</v>
      </c>
      <c r="C27" s="21">
        <v>0</v>
      </c>
      <c r="D27" s="98">
        <v>61377000</v>
      </c>
      <c r="E27" s="99">
        <v>61377000</v>
      </c>
      <c r="F27" s="99">
        <v>2085422</v>
      </c>
      <c r="G27" s="99">
        <v>2827167</v>
      </c>
      <c r="H27" s="99">
        <v>32419</v>
      </c>
      <c r="I27" s="99">
        <v>4945008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4945008</v>
      </c>
      <c r="W27" s="99">
        <v>15344001</v>
      </c>
      <c r="X27" s="99">
        <v>-10398993</v>
      </c>
      <c r="Y27" s="100">
        <v>-67.77</v>
      </c>
      <c r="Z27" s="101">
        <v>61377000</v>
      </c>
    </row>
    <row r="28" spans="1:26" ht="13.5">
      <c r="A28" s="102" t="s">
        <v>44</v>
      </c>
      <c r="B28" s="18">
        <v>78331919</v>
      </c>
      <c r="C28" s="18">
        <v>0</v>
      </c>
      <c r="D28" s="58">
        <v>56677000</v>
      </c>
      <c r="E28" s="59">
        <v>56677000</v>
      </c>
      <c r="F28" s="59">
        <v>2085422</v>
      </c>
      <c r="G28" s="59">
        <v>2154053</v>
      </c>
      <c r="H28" s="59">
        <v>0</v>
      </c>
      <c r="I28" s="59">
        <v>4239475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4239475</v>
      </c>
      <c r="W28" s="59">
        <v>0</v>
      </c>
      <c r="X28" s="59">
        <v>4239475</v>
      </c>
      <c r="Y28" s="60">
        <v>0</v>
      </c>
      <c r="Z28" s="61">
        <v>56677000</v>
      </c>
    </row>
    <row r="29" spans="1:26" ht="13.5">
      <c r="A29" s="57" t="s">
        <v>104</v>
      </c>
      <c r="B29" s="18">
        <v>9737907</v>
      </c>
      <c r="C29" s="18">
        <v>0</v>
      </c>
      <c r="D29" s="58">
        <v>4700000</v>
      </c>
      <c r="E29" s="59">
        <v>4700000</v>
      </c>
      <c r="F29" s="59">
        <v>0</v>
      </c>
      <c r="G29" s="59">
        <v>673114</v>
      </c>
      <c r="H29" s="59">
        <v>32419</v>
      </c>
      <c r="I29" s="59">
        <v>705533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705533</v>
      </c>
      <c r="W29" s="59">
        <v>0</v>
      </c>
      <c r="X29" s="59">
        <v>705533</v>
      </c>
      <c r="Y29" s="60">
        <v>0</v>
      </c>
      <c r="Z29" s="61">
        <v>4700000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88069826</v>
      </c>
      <c r="C32" s="21">
        <f>SUM(C28:C31)</f>
        <v>0</v>
      </c>
      <c r="D32" s="98">
        <f aca="true" t="shared" si="5" ref="D32:Z32">SUM(D28:D31)</f>
        <v>61377000</v>
      </c>
      <c r="E32" s="99">
        <f t="shared" si="5"/>
        <v>61377000</v>
      </c>
      <c r="F32" s="99">
        <f t="shared" si="5"/>
        <v>2085422</v>
      </c>
      <c r="G32" s="99">
        <f t="shared" si="5"/>
        <v>2827167</v>
      </c>
      <c r="H32" s="99">
        <f t="shared" si="5"/>
        <v>32419</v>
      </c>
      <c r="I32" s="99">
        <f t="shared" si="5"/>
        <v>4945008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4945008</v>
      </c>
      <c r="W32" s="99">
        <f t="shared" si="5"/>
        <v>0</v>
      </c>
      <c r="X32" s="99">
        <f t="shared" si="5"/>
        <v>4945008</v>
      </c>
      <c r="Y32" s="100">
        <f>+IF(W32&lt;&gt;0,(X32/W32)*100,0)</f>
        <v>0</v>
      </c>
      <c r="Z32" s="101">
        <f t="shared" si="5"/>
        <v>61377000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152376259</v>
      </c>
      <c r="C35" s="18">
        <v>0</v>
      </c>
      <c r="D35" s="58">
        <v>107899000</v>
      </c>
      <c r="E35" s="59">
        <v>107899000</v>
      </c>
      <c r="F35" s="59">
        <v>193773371</v>
      </c>
      <c r="G35" s="59">
        <v>168414851</v>
      </c>
      <c r="H35" s="59">
        <v>143497244</v>
      </c>
      <c r="I35" s="59">
        <v>143497244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143497244</v>
      </c>
      <c r="W35" s="59">
        <v>26974750</v>
      </c>
      <c r="X35" s="59">
        <v>116522494</v>
      </c>
      <c r="Y35" s="60">
        <v>431.97</v>
      </c>
      <c r="Z35" s="61">
        <v>107899000</v>
      </c>
    </row>
    <row r="36" spans="1:26" ht="13.5">
      <c r="A36" s="57" t="s">
        <v>53</v>
      </c>
      <c r="B36" s="18">
        <v>3554668795</v>
      </c>
      <c r="C36" s="18">
        <v>0</v>
      </c>
      <c r="D36" s="58">
        <v>3444334680</v>
      </c>
      <c r="E36" s="59">
        <v>3444334680</v>
      </c>
      <c r="F36" s="59">
        <v>3677052652</v>
      </c>
      <c r="G36" s="59">
        <v>3537650414</v>
      </c>
      <c r="H36" s="59">
        <v>3537994866</v>
      </c>
      <c r="I36" s="59">
        <v>3537994866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3537994866</v>
      </c>
      <c r="W36" s="59">
        <v>861083670</v>
      </c>
      <c r="X36" s="59">
        <v>2676911196</v>
      </c>
      <c r="Y36" s="60">
        <v>310.88</v>
      </c>
      <c r="Z36" s="61">
        <v>3444334680</v>
      </c>
    </row>
    <row r="37" spans="1:26" ht="13.5">
      <c r="A37" s="57" t="s">
        <v>54</v>
      </c>
      <c r="B37" s="18">
        <v>76539642</v>
      </c>
      <c r="C37" s="18">
        <v>0</v>
      </c>
      <c r="D37" s="58">
        <v>72466000</v>
      </c>
      <c r="E37" s="59">
        <v>72466000</v>
      </c>
      <c r="F37" s="59">
        <v>16401125</v>
      </c>
      <c r="G37" s="59">
        <v>41328772</v>
      </c>
      <c r="H37" s="59">
        <v>22214057</v>
      </c>
      <c r="I37" s="59">
        <v>22214057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22214057</v>
      </c>
      <c r="W37" s="59">
        <v>18116500</v>
      </c>
      <c r="X37" s="59">
        <v>4097557</v>
      </c>
      <c r="Y37" s="60">
        <v>22.62</v>
      </c>
      <c r="Z37" s="61">
        <v>72466000</v>
      </c>
    </row>
    <row r="38" spans="1:26" ht="13.5">
      <c r="A38" s="57" t="s">
        <v>55</v>
      </c>
      <c r="B38" s="18">
        <v>64504154</v>
      </c>
      <c r="C38" s="18">
        <v>0</v>
      </c>
      <c r="D38" s="58">
        <v>13305000</v>
      </c>
      <c r="E38" s="59">
        <v>13305000</v>
      </c>
      <c r="F38" s="59">
        <v>22417627</v>
      </c>
      <c r="G38" s="59">
        <v>64504154</v>
      </c>
      <c r="H38" s="59">
        <v>64504154</v>
      </c>
      <c r="I38" s="59">
        <v>64504154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64504154</v>
      </c>
      <c r="W38" s="59">
        <v>3326250</v>
      </c>
      <c r="X38" s="59">
        <v>61177904</v>
      </c>
      <c r="Y38" s="60">
        <v>1839.25</v>
      </c>
      <c r="Z38" s="61">
        <v>13305000</v>
      </c>
    </row>
    <row r="39" spans="1:26" ht="13.5">
      <c r="A39" s="57" t="s">
        <v>56</v>
      </c>
      <c r="B39" s="18">
        <v>3566001258</v>
      </c>
      <c r="C39" s="18">
        <v>0</v>
      </c>
      <c r="D39" s="58">
        <v>3466462680</v>
      </c>
      <c r="E39" s="59">
        <v>3466462680</v>
      </c>
      <c r="F39" s="59">
        <v>3832007271</v>
      </c>
      <c r="G39" s="59">
        <v>3600232339</v>
      </c>
      <c r="H39" s="59">
        <v>3594773899</v>
      </c>
      <c r="I39" s="59">
        <v>3594773899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3594773899</v>
      </c>
      <c r="W39" s="59">
        <v>866615670</v>
      </c>
      <c r="X39" s="59">
        <v>2728158229</v>
      </c>
      <c r="Y39" s="60">
        <v>314.81</v>
      </c>
      <c r="Z39" s="61">
        <v>3466462680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90229209</v>
      </c>
      <c r="C42" s="18">
        <v>0</v>
      </c>
      <c r="D42" s="58">
        <v>84325363</v>
      </c>
      <c r="E42" s="59">
        <v>84325363</v>
      </c>
      <c r="F42" s="59">
        <v>65384011</v>
      </c>
      <c r="G42" s="59">
        <v>-14026595</v>
      </c>
      <c r="H42" s="59">
        <v>-5231107</v>
      </c>
      <c r="I42" s="59">
        <v>46126309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46126309</v>
      </c>
      <c r="W42" s="59">
        <v>82345830</v>
      </c>
      <c r="X42" s="59">
        <v>-36219521</v>
      </c>
      <c r="Y42" s="60">
        <v>-43.98</v>
      </c>
      <c r="Z42" s="61">
        <v>84325363</v>
      </c>
    </row>
    <row r="43" spans="1:26" ht="13.5">
      <c r="A43" s="57" t="s">
        <v>59</v>
      </c>
      <c r="B43" s="18">
        <v>-93395917</v>
      </c>
      <c r="C43" s="18">
        <v>0</v>
      </c>
      <c r="D43" s="58">
        <v>-61377000</v>
      </c>
      <c r="E43" s="59">
        <v>-61377000</v>
      </c>
      <c r="F43" s="59">
        <v>-2377381</v>
      </c>
      <c r="G43" s="59">
        <v>-676911</v>
      </c>
      <c r="H43" s="59">
        <v>-32419</v>
      </c>
      <c r="I43" s="59">
        <v>-3086711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-3086711</v>
      </c>
      <c r="W43" s="59">
        <v>-15344250</v>
      </c>
      <c r="X43" s="59">
        <v>12257539</v>
      </c>
      <c r="Y43" s="60">
        <v>-79.88</v>
      </c>
      <c r="Z43" s="61">
        <v>-61377000</v>
      </c>
    </row>
    <row r="44" spans="1:26" ht="13.5">
      <c r="A44" s="57" t="s">
        <v>60</v>
      </c>
      <c r="B44" s="18">
        <v>-1123012</v>
      </c>
      <c r="C44" s="18">
        <v>0</v>
      </c>
      <c r="D44" s="58">
        <v>-1199000</v>
      </c>
      <c r="E44" s="59">
        <v>-1199000</v>
      </c>
      <c r="F44" s="59">
        <v>37294</v>
      </c>
      <c r="G44" s="59">
        <v>22850</v>
      </c>
      <c r="H44" s="59">
        <v>5725</v>
      </c>
      <c r="I44" s="59">
        <v>65869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65869</v>
      </c>
      <c r="W44" s="59">
        <v>0</v>
      </c>
      <c r="X44" s="59">
        <v>65869</v>
      </c>
      <c r="Y44" s="60">
        <v>0</v>
      </c>
      <c r="Z44" s="61">
        <v>-1199000</v>
      </c>
    </row>
    <row r="45" spans="1:26" ht="13.5">
      <c r="A45" s="69" t="s">
        <v>61</v>
      </c>
      <c r="B45" s="21">
        <v>12597635</v>
      </c>
      <c r="C45" s="21">
        <v>0</v>
      </c>
      <c r="D45" s="98">
        <v>71237881</v>
      </c>
      <c r="E45" s="99">
        <v>71237881</v>
      </c>
      <c r="F45" s="99">
        <v>75621268</v>
      </c>
      <c r="G45" s="99">
        <v>60940612</v>
      </c>
      <c r="H45" s="99">
        <v>55682811</v>
      </c>
      <c r="I45" s="99">
        <v>55682811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55682811</v>
      </c>
      <c r="W45" s="99">
        <v>116490098</v>
      </c>
      <c r="X45" s="99">
        <v>-60807287</v>
      </c>
      <c r="Y45" s="100">
        <v>-52.2</v>
      </c>
      <c r="Z45" s="101">
        <v>71237881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21815981</v>
      </c>
      <c r="E49" s="53">
        <v>16299578</v>
      </c>
      <c r="F49" s="53">
        <v>0</v>
      </c>
      <c r="G49" s="53">
        <v>0</v>
      </c>
      <c r="H49" s="53">
        <v>0</v>
      </c>
      <c r="I49" s="53">
        <v>31727129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8168615</v>
      </c>
      <c r="W49" s="53">
        <v>31198301</v>
      </c>
      <c r="X49" s="53">
        <v>162860453</v>
      </c>
      <c r="Y49" s="53">
        <v>0</v>
      </c>
      <c r="Z49" s="129">
        <v>272070057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582495</v>
      </c>
      <c r="C51" s="51">
        <v>0</v>
      </c>
      <c r="D51" s="128">
        <v>3892913</v>
      </c>
      <c r="E51" s="53">
        <v>450047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4925455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70.36833398949521</v>
      </c>
      <c r="C58" s="5">
        <f>IF(C67=0,0,+(C76/C67)*100)</f>
        <v>0</v>
      </c>
      <c r="D58" s="6">
        <f aca="true" t="shared" si="6" ref="D58:Z58">IF(D67=0,0,+(D76/D67)*100)</f>
        <v>61.906520087665264</v>
      </c>
      <c r="E58" s="7">
        <f t="shared" si="6"/>
        <v>61.906520087665264</v>
      </c>
      <c r="F58" s="7">
        <f t="shared" si="6"/>
        <v>53.08247718988955</v>
      </c>
      <c r="G58" s="7">
        <f t="shared" si="6"/>
        <v>100.02805438595004</v>
      </c>
      <c r="H58" s="7">
        <f t="shared" si="6"/>
        <v>100</v>
      </c>
      <c r="I58" s="7">
        <f t="shared" si="6"/>
        <v>87.20584256504085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87.20584256504085</v>
      </c>
      <c r="W58" s="7">
        <f t="shared" si="6"/>
        <v>61.6046329262776</v>
      </c>
      <c r="X58" s="7">
        <f t="shared" si="6"/>
        <v>0</v>
      </c>
      <c r="Y58" s="7">
        <f t="shared" si="6"/>
        <v>0</v>
      </c>
      <c r="Z58" s="8">
        <f t="shared" si="6"/>
        <v>61.906520087665264</v>
      </c>
    </row>
    <row r="59" spans="1:26" ht="13.5">
      <c r="A59" s="36" t="s">
        <v>31</v>
      </c>
      <c r="B59" s="9">
        <f aca="true" t="shared" si="7" ref="B59:Z66">IF(B68=0,0,+(B77/B68)*100)</f>
        <v>87.79828093629884</v>
      </c>
      <c r="C59" s="9">
        <f t="shared" si="7"/>
        <v>0</v>
      </c>
      <c r="D59" s="2">
        <f t="shared" si="7"/>
        <v>62.99674688403226</v>
      </c>
      <c r="E59" s="10">
        <f t="shared" si="7"/>
        <v>62.99674688403226</v>
      </c>
      <c r="F59" s="10">
        <f t="shared" si="7"/>
        <v>0</v>
      </c>
      <c r="G59" s="10">
        <f t="shared" si="7"/>
        <v>100</v>
      </c>
      <c r="H59" s="10">
        <f t="shared" si="7"/>
        <v>100</v>
      </c>
      <c r="I59" s="10">
        <f t="shared" si="7"/>
        <v>112.98007238711436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112.98007238711436</v>
      </c>
      <c r="W59" s="10">
        <f t="shared" si="7"/>
        <v>15.749186721008066</v>
      </c>
      <c r="X59" s="10">
        <f t="shared" si="7"/>
        <v>0</v>
      </c>
      <c r="Y59" s="10">
        <f t="shared" si="7"/>
        <v>0</v>
      </c>
      <c r="Z59" s="11">
        <f t="shared" si="7"/>
        <v>62.99674688403226</v>
      </c>
    </row>
    <row r="60" spans="1:26" ht="13.5">
      <c r="A60" s="37" t="s">
        <v>32</v>
      </c>
      <c r="B60" s="12">
        <f t="shared" si="7"/>
        <v>77.4232863199892</v>
      </c>
      <c r="C60" s="12">
        <f t="shared" si="7"/>
        <v>0</v>
      </c>
      <c r="D60" s="3">
        <f t="shared" si="7"/>
        <v>62.0463846170203</v>
      </c>
      <c r="E60" s="13">
        <f t="shared" si="7"/>
        <v>62.0463846170203</v>
      </c>
      <c r="F60" s="13">
        <f t="shared" si="7"/>
        <v>54.093442537124744</v>
      </c>
      <c r="G60" s="13">
        <f t="shared" si="7"/>
        <v>100.0373010937386</v>
      </c>
      <c r="H60" s="13">
        <f t="shared" si="7"/>
        <v>100</v>
      </c>
      <c r="I60" s="13">
        <f t="shared" si="7"/>
        <v>86.0905184294235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86.0905184294235</v>
      </c>
      <c r="W60" s="13">
        <f t="shared" si="7"/>
        <v>61.57732572094332</v>
      </c>
      <c r="X60" s="13">
        <f t="shared" si="7"/>
        <v>0</v>
      </c>
      <c r="Y60" s="13">
        <f t="shared" si="7"/>
        <v>0</v>
      </c>
      <c r="Z60" s="14">
        <f t="shared" si="7"/>
        <v>62.0463846170203</v>
      </c>
    </row>
    <row r="61" spans="1:26" ht="13.5">
      <c r="A61" s="38" t="s">
        <v>107</v>
      </c>
      <c r="B61" s="12">
        <f t="shared" si="7"/>
        <v>122.98843624744869</v>
      </c>
      <c r="C61" s="12">
        <f t="shared" si="7"/>
        <v>0</v>
      </c>
      <c r="D61" s="3">
        <f t="shared" si="7"/>
        <v>65.58971511654778</v>
      </c>
      <c r="E61" s="13">
        <f t="shared" si="7"/>
        <v>65.58971511654778</v>
      </c>
      <c r="F61" s="13">
        <f t="shared" si="7"/>
        <v>84.22789663685988</v>
      </c>
      <c r="G61" s="13">
        <f t="shared" si="7"/>
        <v>94.6918378948683</v>
      </c>
      <c r="H61" s="13">
        <f t="shared" si="7"/>
        <v>96.96554497921973</v>
      </c>
      <c r="I61" s="13">
        <f t="shared" si="7"/>
        <v>92.08466446612316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92.08466446612316</v>
      </c>
      <c r="W61" s="13">
        <f t="shared" si="7"/>
        <v>64.88258578356883</v>
      </c>
      <c r="X61" s="13">
        <f t="shared" si="7"/>
        <v>0</v>
      </c>
      <c r="Y61" s="13">
        <f t="shared" si="7"/>
        <v>0</v>
      </c>
      <c r="Z61" s="14">
        <f t="shared" si="7"/>
        <v>65.58971511654778</v>
      </c>
    </row>
    <row r="62" spans="1:26" ht="13.5">
      <c r="A62" s="38" t="s">
        <v>108</v>
      </c>
      <c r="B62" s="12">
        <f t="shared" si="7"/>
        <v>52.25675589486275</v>
      </c>
      <c r="C62" s="12">
        <f t="shared" si="7"/>
        <v>0</v>
      </c>
      <c r="D62" s="3">
        <f t="shared" si="7"/>
        <v>52.92124460176522</v>
      </c>
      <c r="E62" s="13">
        <f t="shared" si="7"/>
        <v>52.92124460176522</v>
      </c>
      <c r="F62" s="13">
        <f t="shared" si="7"/>
        <v>22.231661801652653</v>
      </c>
      <c r="G62" s="13">
        <f t="shared" si="7"/>
        <v>176.74714365436014</v>
      </c>
      <c r="H62" s="13">
        <f t="shared" si="7"/>
        <v>131.83106093672552</v>
      </c>
      <c r="I62" s="13">
        <f t="shared" si="7"/>
        <v>116.66569652177705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116.66569652177705</v>
      </c>
      <c r="W62" s="13">
        <f t="shared" si="7"/>
        <v>50.017864304203584</v>
      </c>
      <c r="X62" s="13">
        <f t="shared" si="7"/>
        <v>0</v>
      </c>
      <c r="Y62" s="13">
        <f t="shared" si="7"/>
        <v>0</v>
      </c>
      <c r="Z62" s="14">
        <f t="shared" si="7"/>
        <v>52.92124460176522</v>
      </c>
    </row>
    <row r="63" spans="1:26" ht="13.5">
      <c r="A63" s="38" t="s">
        <v>109</v>
      </c>
      <c r="B63" s="12">
        <f t="shared" si="7"/>
        <v>14.930929965620187</v>
      </c>
      <c r="C63" s="12">
        <f t="shared" si="7"/>
        <v>0</v>
      </c>
      <c r="D63" s="3">
        <f t="shared" si="7"/>
        <v>66.00003577924207</v>
      </c>
      <c r="E63" s="13">
        <f t="shared" si="7"/>
        <v>66.00003577924207</v>
      </c>
      <c r="F63" s="13">
        <f t="shared" si="7"/>
        <v>17.476699158593316</v>
      </c>
      <c r="G63" s="13">
        <f t="shared" si="7"/>
        <v>-0.027890226235767188</v>
      </c>
      <c r="H63" s="13">
        <f t="shared" si="7"/>
        <v>0</v>
      </c>
      <c r="I63" s="13">
        <f t="shared" si="7"/>
        <v>5.982447710978669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5.982447710978669</v>
      </c>
      <c r="W63" s="13">
        <f t="shared" si="7"/>
        <v>66.00005152212088</v>
      </c>
      <c r="X63" s="13">
        <f t="shared" si="7"/>
        <v>0</v>
      </c>
      <c r="Y63" s="13">
        <f t="shared" si="7"/>
        <v>0</v>
      </c>
      <c r="Z63" s="14">
        <f t="shared" si="7"/>
        <v>66.00003577924207</v>
      </c>
    </row>
    <row r="64" spans="1:26" ht="13.5">
      <c r="A64" s="38" t="s">
        <v>110</v>
      </c>
      <c r="B64" s="12">
        <f t="shared" si="7"/>
        <v>23.46793520793179</v>
      </c>
      <c r="C64" s="12">
        <f t="shared" si="7"/>
        <v>0</v>
      </c>
      <c r="D64" s="3">
        <f t="shared" si="7"/>
        <v>61.13939393939394</v>
      </c>
      <c r="E64" s="13">
        <f t="shared" si="7"/>
        <v>61.13939393939394</v>
      </c>
      <c r="F64" s="13">
        <f t="shared" si="7"/>
        <v>16.39427635215465</v>
      </c>
      <c r="G64" s="13">
        <f t="shared" si="7"/>
        <v>99.97707297172774</v>
      </c>
      <c r="H64" s="13">
        <f t="shared" si="7"/>
        <v>100</v>
      </c>
      <c r="I64" s="13">
        <f t="shared" si="7"/>
        <v>72.16722428310068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72.16722428310068</v>
      </c>
      <c r="W64" s="13">
        <f t="shared" si="7"/>
        <v>61.13939393939394</v>
      </c>
      <c r="X64" s="13">
        <f t="shared" si="7"/>
        <v>0</v>
      </c>
      <c r="Y64" s="13">
        <f t="shared" si="7"/>
        <v>0</v>
      </c>
      <c r="Z64" s="14">
        <f t="shared" si="7"/>
        <v>61.13939393939394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-31.39735155433831</v>
      </c>
      <c r="H65" s="13">
        <f t="shared" si="7"/>
        <v>-13.724950451442414</v>
      </c>
      <c r="I65" s="13">
        <f t="shared" si="7"/>
        <v>-116.61997351731827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-116.61997351731827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0.15459357578953406</v>
      </c>
      <c r="C66" s="15">
        <f t="shared" si="7"/>
        <v>0</v>
      </c>
      <c r="D66" s="4">
        <f t="shared" si="7"/>
        <v>60</v>
      </c>
      <c r="E66" s="16">
        <f t="shared" si="7"/>
        <v>60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58.26577537156514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58.26577537156514</v>
      </c>
      <c r="W66" s="16">
        <f t="shared" si="7"/>
        <v>60.00000739827465</v>
      </c>
      <c r="X66" s="16">
        <f t="shared" si="7"/>
        <v>0</v>
      </c>
      <c r="Y66" s="16">
        <f t="shared" si="7"/>
        <v>0</v>
      </c>
      <c r="Z66" s="17">
        <f t="shared" si="7"/>
        <v>60</v>
      </c>
    </row>
    <row r="67" spans="1:26" ht="13.5" hidden="1">
      <c r="A67" s="40" t="s">
        <v>113</v>
      </c>
      <c r="B67" s="23">
        <v>163176198</v>
      </c>
      <c r="C67" s="23"/>
      <c r="D67" s="24">
        <v>203134508</v>
      </c>
      <c r="E67" s="25">
        <v>203134508</v>
      </c>
      <c r="F67" s="25">
        <v>13996973</v>
      </c>
      <c r="G67" s="25">
        <v>17341317</v>
      </c>
      <c r="H67" s="25">
        <v>19952059</v>
      </c>
      <c r="I67" s="25">
        <v>51290349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51290349</v>
      </c>
      <c r="W67" s="25">
        <v>50783627</v>
      </c>
      <c r="X67" s="25"/>
      <c r="Y67" s="24"/>
      <c r="Z67" s="26">
        <v>203134508</v>
      </c>
    </row>
    <row r="68" spans="1:26" ht="13.5" hidden="1">
      <c r="A68" s="36" t="s">
        <v>31</v>
      </c>
      <c r="B68" s="18">
        <v>33441460</v>
      </c>
      <c r="C68" s="18"/>
      <c r="D68" s="19">
        <v>39956768</v>
      </c>
      <c r="E68" s="20">
        <v>39956768</v>
      </c>
      <c r="F68" s="20"/>
      <c r="G68" s="20">
        <v>3369355</v>
      </c>
      <c r="H68" s="20">
        <v>3484351</v>
      </c>
      <c r="I68" s="20">
        <v>6853706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6853706</v>
      </c>
      <c r="W68" s="20">
        <v>39956768</v>
      </c>
      <c r="X68" s="20"/>
      <c r="Y68" s="19"/>
      <c r="Z68" s="22">
        <v>39956768</v>
      </c>
    </row>
    <row r="69" spans="1:26" ht="13.5" hidden="1">
      <c r="A69" s="37" t="s">
        <v>32</v>
      </c>
      <c r="B69" s="18">
        <v>110345834</v>
      </c>
      <c r="C69" s="18"/>
      <c r="D69" s="19">
        <v>130737740</v>
      </c>
      <c r="E69" s="20">
        <v>130737740</v>
      </c>
      <c r="F69" s="20">
        <v>12090789</v>
      </c>
      <c r="G69" s="20">
        <v>13042513</v>
      </c>
      <c r="H69" s="20">
        <v>14735905</v>
      </c>
      <c r="I69" s="20">
        <v>39869207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39869207</v>
      </c>
      <c r="W69" s="20">
        <v>32684435</v>
      </c>
      <c r="X69" s="20"/>
      <c r="Y69" s="19"/>
      <c r="Z69" s="22">
        <v>130737740</v>
      </c>
    </row>
    <row r="70" spans="1:26" ht="13.5" hidden="1">
      <c r="A70" s="38" t="s">
        <v>107</v>
      </c>
      <c r="B70" s="18">
        <v>53965354</v>
      </c>
      <c r="C70" s="18"/>
      <c r="D70" s="19">
        <v>64045840</v>
      </c>
      <c r="E70" s="20">
        <v>64045840</v>
      </c>
      <c r="F70" s="20">
        <v>6393846</v>
      </c>
      <c r="G70" s="20">
        <v>7398606</v>
      </c>
      <c r="H70" s="20">
        <v>6340150</v>
      </c>
      <c r="I70" s="20">
        <v>20132602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20132602</v>
      </c>
      <c r="W70" s="20">
        <v>16287210</v>
      </c>
      <c r="X70" s="20"/>
      <c r="Y70" s="19"/>
      <c r="Z70" s="22">
        <v>64045840</v>
      </c>
    </row>
    <row r="71" spans="1:26" ht="13.5" hidden="1">
      <c r="A71" s="38" t="s">
        <v>108</v>
      </c>
      <c r="B71" s="18">
        <v>24678522</v>
      </c>
      <c r="C71" s="18"/>
      <c r="D71" s="19">
        <v>30171900</v>
      </c>
      <c r="E71" s="20">
        <v>30171900</v>
      </c>
      <c r="F71" s="20">
        <v>2341206</v>
      </c>
      <c r="G71" s="20">
        <v>2383290</v>
      </c>
      <c r="H71" s="20">
        <v>5136574</v>
      </c>
      <c r="I71" s="20">
        <v>9861070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9861070</v>
      </c>
      <c r="W71" s="20">
        <v>7542975</v>
      </c>
      <c r="X71" s="20"/>
      <c r="Y71" s="19"/>
      <c r="Z71" s="22">
        <v>30171900</v>
      </c>
    </row>
    <row r="72" spans="1:26" ht="13.5" hidden="1">
      <c r="A72" s="38" t="s">
        <v>109</v>
      </c>
      <c r="B72" s="18">
        <v>14496880</v>
      </c>
      <c r="C72" s="18"/>
      <c r="D72" s="19">
        <v>16769500</v>
      </c>
      <c r="E72" s="20">
        <v>16769500</v>
      </c>
      <c r="F72" s="20">
        <v>1544794</v>
      </c>
      <c r="G72" s="20">
        <v>1477220</v>
      </c>
      <c r="H72" s="20">
        <v>1483951</v>
      </c>
      <c r="I72" s="20">
        <v>4505965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4505965</v>
      </c>
      <c r="W72" s="20">
        <v>4192374</v>
      </c>
      <c r="X72" s="20"/>
      <c r="Y72" s="19"/>
      <c r="Z72" s="22">
        <v>16769500</v>
      </c>
    </row>
    <row r="73" spans="1:26" ht="13.5" hidden="1">
      <c r="A73" s="38" t="s">
        <v>110</v>
      </c>
      <c r="B73" s="18">
        <v>17050976</v>
      </c>
      <c r="C73" s="18"/>
      <c r="D73" s="19">
        <v>19750500</v>
      </c>
      <c r="E73" s="20">
        <v>19750500</v>
      </c>
      <c r="F73" s="20">
        <v>1810943</v>
      </c>
      <c r="G73" s="20">
        <v>1818814</v>
      </c>
      <c r="H73" s="20">
        <v>1811558</v>
      </c>
      <c r="I73" s="20">
        <v>5441315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5441315</v>
      </c>
      <c r="W73" s="20">
        <v>4937625</v>
      </c>
      <c r="X73" s="20"/>
      <c r="Y73" s="19"/>
      <c r="Z73" s="22">
        <v>19750500</v>
      </c>
    </row>
    <row r="74" spans="1:26" ht="13.5" hidden="1">
      <c r="A74" s="38" t="s">
        <v>111</v>
      </c>
      <c r="B74" s="18">
        <v>154102</v>
      </c>
      <c r="C74" s="18"/>
      <c r="D74" s="19"/>
      <c r="E74" s="20"/>
      <c r="F74" s="20"/>
      <c r="G74" s="20">
        <v>-35417</v>
      </c>
      <c r="H74" s="20">
        <v>-36328</v>
      </c>
      <c r="I74" s="20">
        <v>-71745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-71745</v>
      </c>
      <c r="W74" s="20"/>
      <c r="X74" s="20"/>
      <c r="Y74" s="19"/>
      <c r="Z74" s="22"/>
    </row>
    <row r="75" spans="1:26" ht="13.5" hidden="1">
      <c r="A75" s="39" t="s">
        <v>112</v>
      </c>
      <c r="B75" s="27">
        <v>19388904</v>
      </c>
      <c r="C75" s="27"/>
      <c r="D75" s="28">
        <v>32440000</v>
      </c>
      <c r="E75" s="29">
        <v>32440000</v>
      </c>
      <c r="F75" s="29">
        <v>1906184</v>
      </c>
      <c r="G75" s="29">
        <v>929449</v>
      </c>
      <c r="H75" s="29">
        <v>1731803</v>
      </c>
      <c r="I75" s="29">
        <v>4567436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4567436</v>
      </c>
      <c r="W75" s="29">
        <v>8109999</v>
      </c>
      <c r="X75" s="29"/>
      <c r="Y75" s="28"/>
      <c r="Z75" s="30">
        <v>32440000</v>
      </c>
    </row>
    <row r="76" spans="1:26" ht="13.5" hidden="1">
      <c r="A76" s="41" t="s">
        <v>114</v>
      </c>
      <c r="B76" s="31">
        <v>114824372</v>
      </c>
      <c r="C76" s="31"/>
      <c r="D76" s="32">
        <v>125753505</v>
      </c>
      <c r="E76" s="33">
        <v>125753505</v>
      </c>
      <c r="F76" s="33">
        <v>7429940</v>
      </c>
      <c r="G76" s="33">
        <v>17346182</v>
      </c>
      <c r="H76" s="33">
        <v>19952059</v>
      </c>
      <c r="I76" s="33">
        <v>44728181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44728181</v>
      </c>
      <c r="W76" s="33">
        <v>31285067</v>
      </c>
      <c r="X76" s="33"/>
      <c r="Y76" s="32"/>
      <c r="Z76" s="34">
        <v>125753505</v>
      </c>
    </row>
    <row r="77" spans="1:26" ht="13.5" hidden="1">
      <c r="A77" s="36" t="s">
        <v>31</v>
      </c>
      <c r="B77" s="18">
        <v>29361027</v>
      </c>
      <c r="C77" s="18"/>
      <c r="D77" s="19">
        <v>25171464</v>
      </c>
      <c r="E77" s="20">
        <v>25171464</v>
      </c>
      <c r="F77" s="20">
        <v>889616</v>
      </c>
      <c r="G77" s="20">
        <v>3369355</v>
      </c>
      <c r="H77" s="20">
        <v>3484351</v>
      </c>
      <c r="I77" s="20">
        <v>7743322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7743322</v>
      </c>
      <c r="W77" s="20">
        <v>6292866</v>
      </c>
      <c r="X77" s="20"/>
      <c r="Y77" s="19"/>
      <c r="Z77" s="22">
        <v>25171464</v>
      </c>
    </row>
    <row r="78" spans="1:26" ht="13.5" hidden="1">
      <c r="A78" s="37" t="s">
        <v>32</v>
      </c>
      <c r="B78" s="18">
        <v>85433371</v>
      </c>
      <c r="C78" s="18"/>
      <c r="D78" s="19">
        <v>81118041</v>
      </c>
      <c r="E78" s="20">
        <v>81118041</v>
      </c>
      <c r="F78" s="20">
        <v>6540324</v>
      </c>
      <c r="G78" s="20">
        <v>13047378</v>
      </c>
      <c r="H78" s="20">
        <v>14735905</v>
      </c>
      <c r="I78" s="20">
        <v>34323607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34323607</v>
      </c>
      <c r="W78" s="20">
        <v>20126201</v>
      </c>
      <c r="X78" s="20"/>
      <c r="Y78" s="19"/>
      <c r="Z78" s="22">
        <v>81118041</v>
      </c>
    </row>
    <row r="79" spans="1:26" ht="13.5" hidden="1">
      <c r="A79" s="38" t="s">
        <v>107</v>
      </c>
      <c r="B79" s="18">
        <v>66371145</v>
      </c>
      <c r="C79" s="18"/>
      <c r="D79" s="19">
        <v>42007484</v>
      </c>
      <c r="E79" s="20">
        <v>42007484</v>
      </c>
      <c r="F79" s="20">
        <v>5385402</v>
      </c>
      <c r="G79" s="20">
        <v>7005876</v>
      </c>
      <c r="H79" s="20">
        <v>6147761</v>
      </c>
      <c r="I79" s="20">
        <v>18539039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18539039</v>
      </c>
      <c r="W79" s="20">
        <v>10567563</v>
      </c>
      <c r="X79" s="20"/>
      <c r="Y79" s="19"/>
      <c r="Z79" s="22">
        <v>42007484</v>
      </c>
    </row>
    <row r="80" spans="1:26" ht="13.5" hidden="1">
      <c r="A80" s="38" t="s">
        <v>108</v>
      </c>
      <c r="B80" s="18">
        <v>12896195</v>
      </c>
      <c r="C80" s="18"/>
      <c r="D80" s="19">
        <v>15967345</v>
      </c>
      <c r="E80" s="20">
        <v>15967345</v>
      </c>
      <c r="F80" s="20">
        <v>520489</v>
      </c>
      <c r="G80" s="20">
        <v>4212397</v>
      </c>
      <c r="H80" s="20">
        <v>6771600</v>
      </c>
      <c r="I80" s="20">
        <v>11504486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11504486</v>
      </c>
      <c r="W80" s="20">
        <v>3772835</v>
      </c>
      <c r="X80" s="20"/>
      <c r="Y80" s="19"/>
      <c r="Z80" s="22">
        <v>15967345</v>
      </c>
    </row>
    <row r="81" spans="1:26" ht="13.5" hidden="1">
      <c r="A81" s="38" t="s">
        <v>109</v>
      </c>
      <c r="B81" s="18">
        <v>2164519</v>
      </c>
      <c r="C81" s="18"/>
      <c r="D81" s="19">
        <v>11067876</v>
      </c>
      <c r="E81" s="20">
        <v>11067876</v>
      </c>
      <c r="F81" s="20">
        <v>269979</v>
      </c>
      <c r="G81" s="20">
        <v>-412</v>
      </c>
      <c r="H81" s="20"/>
      <c r="I81" s="20">
        <v>269567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269567</v>
      </c>
      <c r="W81" s="20">
        <v>2766969</v>
      </c>
      <c r="X81" s="20"/>
      <c r="Y81" s="19"/>
      <c r="Z81" s="22">
        <v>11067876</v>
      </c>
    </row>
    <row r="82" spans="1:26" ht="13.5" hidden="1">
      <c r="A82" s="38" t="s">
        <v>110</v>
      </c>
      <c r="B82" s="18">
        <v>4001512</v>
      </c>
      <c r="C82" s="18"/>
      <c r="D82" s="19">
        <v>12075336</v>
      </c>
      <c r="E82" s="20">
        <v>12075336</v>
      </c>
      <c r="F82" s="20">
        <v>296891</v>
      </c>
      <c r="G82" s="20">
        <v>1818397</v>
      </c>
      <c r="H82" s="20">
        <v>1811558</v>
      </c>
      <c r="I82" s="20">
        <v>3926846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3926846</v>
      </c>
      <c r="W82" s="20">
        <v>3018834</v>
      </c>
      <c r="X82" s="20"/>
      <c r="Y82" s="19"/>
      <c r="Z82" s="22">
        <v>12075336</v>
      </c>
    </row>
    <row r="83" spans="1:26" ht="13.5" hidden="1">
      <c r="A83" s="38" t="s">
        <v>111</v>
      </c>
      <c r="B83" s="18"/>
      <c r="C83" s="18"/>
      <c r="D83" s="19"/>
      <c r="E83" s="20"/>
      <c r="F83" s="20">
        <v>67563</v>
      </c>
      <c r="G83" s="20">
        <v>11120</v>
      </c>
      <c r="H83" s="20">
        <v>4986</v>
      </c>
      <c r="I83" s="20">
        <v>83669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83669</v>
      </c>
      <c r="W83" s="20"/>
      <c r="X83" s="20"/>
      <c r="Y83" s="19"/>
      <c r="Z83" s="22"/>
    </row>
    <row r="84" spans="1:26" ht="13.5" hidden="1">
      <c r="A84" s="39" t="s">
        <v>112</v>
      </c>
      <c r="B84" s="27">
        <v>29974</v>
      </c>
      <c r="C84" s="27"/>
      <c r="D84" s="28">
        <v>19464000</v>
      </c>
      <c r="E84" s="29">
        <v>19464000</v>
      </c>
      <c r="F84" s="29"/>
      <c r="G84" s="29">
        <v>929449</v>
      </c>
      <c r="H84" s="29">
        <v>1731803</v>
      </c>
      <c r="I84" s="29">
        <v>2661252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2661252</v>
      </c>
      <c r="W84" s="29">
        <v>4866000</v>
      </c>
      <c r="X84" s="29"/>
      <c r="Y84" s="28"/>
      <c r="Z84" s="30">
        <v>19464000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83150545</v>
      </c>
      <c r="E5" s="59">
        <v>83150545</v>
      </c>
      <c r="F5" s="59">
        <v>13643500</v>
      </c>
      <c r="G5" s="59">
        <v>6237716</v>
      </c>
      <c r="H5" s="59">
        <v>6185336</v>
      </c>
      <c r="I5" s="59">
        <v>26066552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26066552</v>
      </c>
      <c r="W5" s="59">
        <v>20784750</v>
      </c>
      <c r="X5" s="59">
        <v>5281802</v>
      </c>
      <c r="Y5" s="60">
        <v>25.41</v>
      </c>
      <c r="Z5" s="61">
        <v>83150545</v>
      </c>
    </row>
    <row r="6" spans="1:26" ht="13.5">
      <c r="A6" s="57" t="s">
        <v>32</v>
      </c>
      <c r="B6" s="18">
        <v>0</v>
      </c>
      <c r="C6" s="18">
        <v>0</v>
      </c>
      <c r="D6" s="58">
        <v>316320877</v>
      </c>
      <c r="E6" s="59">
        <v>316320877</v>
      </c>
      <c r="F6" s="59">
        <v>30251136</v>
      </c>
      <c r="G6" s="59">
        <v>30770904</v>
      </c>
      <c r="H6" s="59">
        <v>27233901</v>
      </c>
      <c r="I6" s="59">
        <v>88255941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88255941</v>
      </c>
      <c r="W6" s="59">
        <v>79080246</v>
      </c>
      <c r="X6" s="59">
        <v>9175695</v>
      </c>
      <c r="Y6" s="60">
        <v>11.6</v>
      </c>
      <c r="Z6" s="61">
        <v>316320877</v>
      </c>
    </row>
    <row r="7" spans="1:26" ht="13.5">
      <c r="A7" s="57" t="s">
        <v>33</v>
      </c>
      <c r="B7" s="18">
        <v>0</v>
      </c>
      <c r="C7" s="18">
        <v>0</v>
      </c>
      <c r="D7" s="58">
        <v>9850</v>
      </c>
      <c r="E7" s="59">
        <v>9850</v>
      </c>
      <c r="F7" s="59">
        <v>1204</v>
      </c>
      <c r="G7" s="59">
        <v>493</v>
      </c>
      <c r="H7" s="59">
        <v>29</v>
      </c>
      <c r="I7" s="59">
        <v>1726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1726</v>
      </c>
      <c r="W7" s="59">
        <v>2499</v>
      </c>
      <c r="X7" s="59">
        <v>-773</v>
      </c>
      <c r="Y7" s="60">
        <v>-30.93</v>
      </c>
      <c r="Z7" s="61">
        <v>9850</v>
      </c>
    </row>
    <row r="8" spans="1:26" ht="13.5">
      <c r="A8" s="57" t="s">
        <v>34</v>
      </c>
      <c r="B8" s="18">
        <v>0</v>
      </c>
      <c r="C8" s="18">
        <v>0</v>
      </c>
      <c r="D8" s="58">
        <v>134970000</v>
      </c>
      <c r="E8" s="59">
        <v>134970000</v>
      </c>
      <c r="F8" s="59">
        <v>53600000</v>
      </c>
      <c r="G8" s="59">
        <v>934576</v>
      </c>
      <c r="H8" s="59">
        <v>833500</v>
      </c>
      <c r="I8" s="59">
        <v>55368076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55368076</v>
      </c>
      <c r="W8" s="59">
        <v>33742500</v>
      </c>
      <c r="X8" s="59">
        <v>21625576</v>
      </c>
      <c r="Y8" s="60">
        <v>64.09</v>
      </c>
      <c r="Z8" s="61">
        <v>134970000</v>
      </c>
    </row>
    <row r="9" spans="1:26" ht="13.5">
      <c r="A9" s="57" t="s">
        <v>35</v>
      </c>
      <c r="B9" s="18">
        <v>0</v>
      </c>
      <c r="C9" s="18">
        <v>0</v>
      </c>
      <c r="D9" s="58">
        <v>68545091</v>
      </c>
      <c r="E9" s="59">
        <v>68545091</v>
      </c>
      <c r="F9" s="59">
        <v>6198931</v>
      </c>
      <c r="G9" s="59">
        <v>2342057</v>
      </c>
      <c r="H9" s="59">
        <v>1817869</v>
      </c>
      <c r="I9" s="59">
        <v>10358857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10358857</v>
      </c>
      <c r="W9" s="59">
        <v>17135997</v>
      </c>
      <c r="X9" s="59">
        <v>-6777140</v>
      </c>
      <c r="Y9" s="60">
        <v>-39.55</v>
      </c>
      <c r="Z9" s="61">
        <v>68545091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602996363</v>
      </c>
      <c r="E10" s="65">
        <f t="shared" si="0"/>
        <v>602996363</v>
      </c>
      <c r="F10" s="65">
        <f t="shared" si="0"/>
        <v>103694771</v>
      </c>
      <c r="G10" s="65">
        <f t="shared" si="0"/>
        <v>40285746</v>
      </c>
      <c r="H10" s="65">
        <f t="shared" si="0"/>
        <v>36070635</v>
      </c>
      <c r="I10" s="65">
        <f t="shared" si="0"/>
        <v>180051152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180051152</v>
      </c>
      <c r="W10" s="65">
        <f t="shared" si="0"/>
        <v>150745992</v>
      </c>
      <c r="X10" s="65">
        <f t="shared" si="0"/>
        <v>29305160</v>
      </c>
      <c r="Y10" s="66">
        <f>+IF(W10&lt;&gt;0,(X10/W10)*100,0)</f>
        <v>19.44009231104466</v>
      </c>
      <c r="Z10" s="67">
        <f t="shared" si="0"/>
        <v>602996363</v>
      </c>
    </row>
    <row r="11" spans="1:26" ht="13.5">
      <c r="A11" s="57" t="s">
        <v>36</v>
      </c>
      <c r="B11" s="18">
        <v>0</v>
      </c>
      <c r="C11" s="18">
        <v>0</v>
      </c>
      <c r="D11" s="58">
        <v>176073980</v>
      </c>
      <c r="E11" s="59">
        <v>176073980</v>
      </c>
      <c r="F11" s="59">
        <v>14300371</v>
      </c>
      <c r="G11" s="59">
        <v>15159358</v>
      </c>
      <c r="H11" s="59">
        <v>14220534</v>
      </c>
      <c r="I11" s="59">
        <v>43680263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43680263</v>
      </c>
      <c r="W11" s="59">
        <v>44733501</v>
      </c>
      <c r="X11" s="59">
        <v>-1053238</v>
      </c>
      <c r="Y11" s="60">
        <v>-2.35</v>
      </c>
      <c r="Z11" s="61">
        <v>176073980</v>
      </c>
    </row>
    <row r="12" spans="1:26" ht="13.5">
      <c r="A12" s="57" t="s">
        <v>37</v>
      </c>
      <c r="B12" s="18">
        <v>0</v>
      </c>
      <c r="C12" s="18">
        <v>0</v>
      </c>
      <c r="D12" s="58">
        <v>12429344</v>
      </c>
      <c r="E12" s="59">
        <v>12429344</v>
      </c>
      <c r="F12" s="59">
        <v>1085399</v>
      </c>
      <c r="G12" s="59">
        <v>1085399</v>
      </c>
      <c r="H12" s="59">
        <v>1085399</v>
      </c>
      <c r="I12" s="59">
        <v>3256197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3256197</v>
      </c>
      <c r="W12" s="59">
        <v>3107250</v>
      </c>
      <c r="X12" s="59">
        <v>148947</v>
      </c>
      <c r="Y12" s="60">
        <v>4.79</v>
      </c>
      <c r="Z12" s="61">
        <v>12429344</v>
      </c>
    </row>
    <row r="13" spans="1:26" ht="13.5">
      <c r="A13" s="57" t="s">
        <v>100</v>
      </c>
      <c r="B13" s="18">
        <v>0</v>
      </c>
      <c r="C13" s="18">
        <v>0</v>
      </c>
      <c r="D13" s="58">
        <v>74590080</v>
      </c>
      <c r="E13" s="59">
        <v>74590080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18647499</v>
      </c>
      <c r="X13" s="59">
        <v>-18647499</v>
      </c>
      <c r="Y13" s="60">
        <v>-100</v>
      </c>
      <c r="Z13" s="61">
        <v>74590080</v>
      </c>
    </row>
    <row r="14" spans="1:26" ht="13.5">
      <c r="A14" s="57" t="s">
        <v>38</v>
      </c>
      <c r="B14" s="18">
        <v>0</v>
      </c>
      <c r="C14" s="18">
        <v>0</v>
      </c>
      <c r="D14" s="58">
        <v>10432891</v>
      </c>
      <c r="E14" s="59">
        <v>10432891</v>
      </c>
      <c r="F14" s="59">
        <v>522654</v>
      </c>
      <c r="G14" s="59">
        <v>696036</v>
      </c>
      <c r="H14" s="59">
        <v>1994244</v>
      </c>
      <c r="I14" s="59">
        <v>3212934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3212934</v>
      </c>
      <c r="W14" s="59">
        <v>2608251</v>
      </c>
      <c r="X14" s="59">
        <v>604683</v>
      </c>
      <c r="Y14" s="60">
        <v>23.18</v>
      </c>
      <c r="Z14" s="61">
        <v>10432891</v>
      </c>
    </row>
    <row r="15" spans="1:26" ht="13.5">
      <c r="A15" s="57" t="s">
        <v>39</v>
      </c>
      <c r="B15" s="18">
        <v>0</v>
      </c>
      <c r="C15" s="18">
        <v>0</v>
      </c>
      <c r="D15" s="58">
        <v>149358550</v>
      </c>
      <c r="E15" s="59">
        <v>149358550</v>
      </c>
      <c r="F15" s="59">
        <v>11916739</v>
      </c>
      <c r="G15" s="59">
        <v>3227461</v>
      </c>
      <c r="H15" s="59">
        <v>38530920</v>
      </c>
      <c r="I15" s="59">
        <v>53675120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53675120</v>
      </c>
      <c r="W15" s="59">
        <v>37339749</v>
      </c>
      <c r="X15" s="59">
        <v>16335371</v>
      </c>
      <c r="Y15" s="60">
        <v>43.75</v>
      </c>
      <c r="Z15" s="61">
        <v>149358550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180110801</v>
      </c>
      <c r="E17" s="59">
        <v>180110801</v>
      </c>
      <c r="F17" s="59">
        <v>14259085</v>
      </c>
      <c r="G17" s="59">
        <v>7834058</v>
      </c>
      <c r="H17" s="59">
        <v>13035898</v>
      </c>
      <c r="I17" s="59">
        <v>35129041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35129041</v>
      </c>
      <c r="W17" s="59">
        <v>45027750</v>
      </c>
      <c r="X17" s="59">
        <v>-9898709</v>
      </c>
      <c r="Y17" s="60">
        <v>-21.98</v>
      </c>
      <c r="Z17" s="61">
        <v>180110801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602995646</v>
      </c>
      <c r="E18" s="72">
        <f t="shared" si="1"/>
        <v>602995646</v>
      </c>
      <c r="F18" s="72">
        <f t="shared" si="1"/>
        <v>42084248</v>
      </c>
      <c r="G18" s="72">
        <f t="shared" si="1"/>
        <v>28002312</v>
      </c>
      <c r="H18" s="72">
        <f t="shared" si="1"/>
        <v>68866995</v>
      </c>
      <c r="I18" s="72">
        <f t="shared" si="1"/>
        <v>138953555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138953555</v>
      </c>
      <c r="W18" s="72">
        <f t="shared" si="1"/>
        <v>151464000</v>
      </c>
      <c r="X18" s="72">
        <f t="shared" si="1"/>
        <v>-12510445</v>
      </c>
      <c r="Y18" s="66">
        <f>+IF(W18&lt;&gt;0,(X18/W18)*100,0)</f>
        <v>-8.259682168700152</v>
      </c>
      <c r="Z18" s="73">
        <f t="shared" si="1"/>
        <v>602995646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717</v>
      </c>
      <c r="E19" s="76">
        <f t="shared" si="2"/>
        <v>717</v>
      </c>
      <c r="F19" s="76">
        <f t="shared" si="2"/>
        <v>61610523</v>
      </c>
      <c r="G19" s="76">
        <f t="shared" si="2"/>
        <v>12283434</v>
      </c>
      <c r="H19" s="76">
        <f t="shared" si="2"/>
        <v>-32796360</v>
      </c>
      <c r="I19" s="76">
        <f t="shared" si="2"/>
        <v>41097597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41097597</v>
      </c>
      <c r="W19" s="76">
        <f>IF(E10=E18,0,W10-W18)</f>
        <v>-718008</v>
      </c>
      <c r="X19" s="76">
        <f t="shared" si="2"/>
        <v>41815605</v>
      </c>
      <c r="Y19" s="77">
        <f>+IF(W19&lt;&gt;0,(X19/W19)*100,0)</f>
        <v>-5823.835528294949</v>
      </c>
      <c r="Z19" s="78">
        <f t="shared" si="2"/>
        <v>717</v>
      </c>
    </row>
    <row r="20" spans="1:26" ht="13.5">
      <c r="A20" s="57" t="s">
        <v>44</v>
      </c>
      <c r="B20" s="18">
        <v>0</v>
      </c>
      <c r="C20" s="18">
        <v>0</v>
      </c>
      <c r="D20" s="58">
        <v>72103000</v>
      </c>
      <c r="E20" s="59">
        <v>72103000</v>
      </c>
      <c r="F20" s="59">
        <v>12363000</v>
      </c>
      <c r="G20" s="59">
        <v>0</v>
      </c>
      <c r="H20" s="59">
        <v>1178686</v>
      </c>
      <c r="I20" s="59">
        <v>13541686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13541686</v>
      </c>
      <c r="W20" s="59">
        <v>0</v>
      </c>
      <c r="X20" s="59">
        <v>13541686</v>
      </c>
      <c r="Y20" s="60">
        <v>0</v>
      </c>
      <c r="Z20" s="61">
        <v>72103000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72103717</v>
      </c>
      <c r="E22" s="87">
        <f t="shared" si="3"/>
        <v>72103717</v>
      </c>
      <c r="F22" s="87">
        <f t="shared" si="3"/>
        <v>73973523</v>
      </c>
      <c r="G22" s="87">
        <f t="shared" si="3"/>
        <v>12283434</v>
      </c>
      <c r="H22" s="87">
        <f t="shared" si="3"/>
        <v>-31617674</v>
      </c>
      <c r="I22" s="87">
        <f t="shared" si="3"/>
        <v>54639283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54639283</v>
      </c>
      <c r="W22" s="87">
        <f t="shared" si="3"/>
        <v>-718008</v>
      </c>
      <c r="X22" s="87">
        <f t="shared" si="3"/>
        <v>55357291</v>
      </c>
      <c r="Y22" s="88">
        <f>+IF(W22&lt;&gt;0,(X22/W22)*100,0)</f>
        <v>-7709.843205089636</v>
      </c>
      <c r="Z22" s="89">
        <f t="shared" si="3"/>
        <v>72103717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72103717</v>
      </c>
      <c r="E24" s="76">
        <f t="shared" si="4"/>
        <v>72103717</v>
      </c>
      <c r="F24" s="76">
        <f t="shared" si="4"/>
        <v>73973523</v>
      </c>
      <c r="G24" s="76">
        <f t="shared" si="4"/>
        <v>12283434</v>
      </c>
      <c r="H24" s="76">
        <f t="shared" si="4"/>
        <v>-31617674</v>
      </c>
      <c r="I24" s="76">
        <f t="shared" si="4"/>
        <v>54639283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54639283</v>
      </c>
      <c r="W24" s="76">
        <f t="shared" si="4"/>
        <v>-718008</v>
      </c>
      <c r="X24" s="76">
        <f t="shared" si="4"/>
        <v>55357291</v>
      </c>
      <c r="Y24" s="77">
        <f>+IF(W24&lt;&gt;0,(X24/W24)*100,0)</f>
        <v>-7709.843205089636</v>
      </c>
      <c r="Z24" s="78">
        <f t="shared" si="4"/>
        <v>72103717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79603947</v>
      </c>
      <c r="E27" s="99">
        <v>79603947</v>
      </c>
      <c r="F27" s="99">
        <v>1035635</v>
      </c>
      <c r="G27" s="99">
        <v>0</v>
      </c>
      <c r="H27" s="99">
        <v>1354602</v>
      </c>
      <c r="I27" s="99">
        <v>2390237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2390237</v>
      </c>
      <c r="W27" s="99">
        <v>19273494</v>
      </c>
      <c r="X27" s="99">
        <v>-16883257</v>
      </c>
      <c r="Y27" s="100">
        <v>-87.6</v>
      </c>
      <c r="Z27" s="101">
        <v>79603947</v>
      </c>
    </row>
    <row r="28" spans="1:26" ht="13.5">
      <c r="A28" s="102" t="s">
        <v>44</v>
      </c>
      <c r="B28" s="18">
        <v>0</v>
      </c>
      <c r="C28" s="18">
        <v>0</v>
      </c>
      <c r="D28" s="58">
        <v>72103947</v>
      </c>
      <c r="E28" s="59">
        <v>72103947</v>
      </c>
      <c r="F28" s="59">
        <v>1028046</v>
      </c>
      <c r="G28" s="59">
        <v>0</v>
      </c>
      <c r="H28" s="59">
        <v>960484</v>
      </c>
      <c r="I28" s="59">
        <v>1988530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1988530</v>
      </c>
      <c r="W28" s="59">
        <v>0</v>
      </c>
      <c r="X28" s="59">
        <v>1988530</v>
      </c>
      <c r="Y28" s="60">
        <v>0</v>
      </c>
      <c r="Z28" s="61">
        <v>72103947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7500000</v>
      </c>
      <c r="E31" s="59">
        <v>7500000</v>
      </c>
      <c r="F31" s="59">
        <v>7589</v>
      </c>
      <c r="G31" s="59">
        <v>0</v>
      </c>
      <c r="H31" s="59">
        <v>394118</v>
      </c>
      <c r="I31" s="59">
        <v>401707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401707</v>
      </c>
      <c r="W31" s="59">
        <v>0</v>
      </c>
      <c r="X31" s="59">
        <v>401707</v>
      </c>
      <c r="Y31" s="60">
        <v>0</v>
      </c>
      <c r="Z31" s="61">
        <v>7500000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79603947</v>
      </c>
      <c r="E32" s="99">
        <f t="shared" si="5"/>
        <v>79603947</v>
      </c>
      <c r="F32" s="99">
        <f t="shared" si="5"/>
        <v>1035635</v>
      </c>
      <c r="G32" s="99">
        <f t="shared" si="5"/>
        <v>0</v>
      </c>
      <c r="H32" s="99">
        <f t="shared" si="5"/>
        <v>1354602</v>
      </c>
      <c r="I32" s="99">
        <f t="shared" si="5"/>
        <v>2390237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2390237</v>
      </c>
      <c r="W32" s="99">
        <f t="shared" si="5"/>
        <v>0</v>
      </c>
      <c r="X32" s="99">
        <f t="shared" si="5"/>
        <v>2390237</v>
      </c>
      <c r="Y32" s="100">
        <f>+IF(W32&lt;&gt;0,(X32/W32)*100,0)</f>
        <v>0</v>
      </c>
      <c r="Z32" s="101">
        <f t="shared" si="5"/>
        <v>79603947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180162996</v>
      </c>
      <c r="E35" s="59">
        <v>180162996</v>
      </c>
      <c r="F35" s="59">
        <v>10423878</v>
      </c>
      <c r="G35" s="59">
        <v>13088957</v>
      </c>
      <c r="H35" s="59">
        <v>0</v>
      </c>
      <c r="I35" s="59">
        <v>13088957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13088957</v>
      </c>
      <c r="W35" s="59">
        <v>45040749</v>
      </c>
      <c r="X35" s="59">
        <v>-31951792</v>
      </c>
      <c r="Y35" s="60">
        <v>-70.94</v>
      </c>
      <c r="Z35" s="61">
        <v>180162996</v>
      </c>
    </row>
    <row r="36" spans="1:26" ht="13.5">
      <c r="A36" s="57" t="s">
        <v>53</v>
      </c>
      <c r="B36" s="18">
        <v>0</v>
      </c>
      <c r="C36" s="18">
        <v>0</v>
      </c>
      <c r="D36" s="58">
        <v>1941644857</v>
      </c>
      <c r="E36" s="59">
        <v>1941644857</v>
      </c>
      <c r="F36" s="59">
        <v>-3418500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485411214</v>
      </c>
      <c r="X36" s="59">
        <v>-485411214</v>
      </c>
      <c r="Y36" s="60">
        <v>-100</v>
      </c>
      <c r="Z36" s="61">
        <v>1941644857</v>
      </c>
    </row>
    <row r="37" spans="1:26" ht="13.5">
      <c r="A37" s="57" t="s">
        <v>54</v>
      </c>
      <c r="B37" s="18">
        <v>0</v>
      </c>
      <c r="C37" s="18">
        <v>0</v>
      </c>
      <c r="D37" s="58">
        <v>265361918</v>
      </c>
      <c r="E37" s="59">
        <v>265361918</v>
      </c>
      <c r="F37" s="59">
        <v>-66718232</v>
      </c>
      <c r="G37" s="59">
        <v>4610810</v>
      </c>
      <c r="H37" s="59">
        <v>0</v>
      </c>
      <c r="I37" s="59">
        <v>4610810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4610810</v>
      </c>
      <c r="W37" s="59">
        <v>66340480</v>
      </c>
      <c r="X37" s="59">
        <v>-61729670</v>
      </c>
      <c r="Y37" s="60">
        <v>-93.05</v>
      </c>
      <c r="Z37" s="61">
        <v>265361918</v>
      </c>
    </row>
    <row r="38" spans="1:26" ht="13.5">
      <c r="A38" s="57" t="s">
        <v>55</v>
      </c>
      <c r="B38" s="18">
        <v>0</v>
      </c>
      <c r="C38" s="18">
        <v>0</v>
      </c>
      <c r="D38" s="58">
        <v>66242290</v>
      </c>
      <c r="E38" s="59">
        <v>66242290</v>
      </c>
      <c r="F38" s="59">
        <v>133637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16560573</v>
      </c>
      <c r="X38" s="59">
        <v>-16560573</v>
      </c>
      <c r="Y38" s="60">
        <v>-100</v>
      </c>
      <c r="Z38" s="61">
        <v>66242290</v>
      </c>
    </row>
    <row r="39" spans="1:26" ht="13.5">
      <c r="A39" s="57" t="s">
        <v>56</v>
      </c>
      <c r="B39" s="18">
        <v>0</v>
      </c>
      <c r="C39" s="18">
        <v>0</v>
      </c>
      <c r="D39" s="58">
        <v>1790203645</v>
      </c>
      <c r="E39" s="59">
        <v>1790203645</v>
      </c>
      <c r="F39" s="59">
        <v>73589973</v>
      </c>
      <c r="G39" s="59">
        <v>8478147</v>
      </c>
      <c r="H39" s="59">
        <v>0</v>
      </c>
      <c r="I39" s="59">
        <v>8478147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8478147</v>
      </c>
      <c r="W39" s="59">
        <v>447550911</v>
      </c>
      <c r="X39" s="59">
        <v>-439072764</v>
      </c>
      <c r="Y39" s="60">
        <v>-98.11</v>
      </c>
      <c r="Z39" s="61">
        <v>1790203645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165439931</v>
      </c>
      <c r="E42" s="59">
        <v>165439931</v>
      </c>
      <c r="F42" s="59">
        <v>0</v>
      </c>
      <c r="G42" s="59">
        <v>12219330</v>
      </c>
      <c r="H42" s="59">
        <v>-29490586</v>
      </c>
      <c r="I42" s="59">
        <v>-17271256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-17271256</v>
      </c>
      <c r="W42" s="59">
        <v>35401000</v>
      </c>
      <c r="X42" s="59">
        <v>-52672256</v>
      </c>
      <c r="Y42" s="60">
        <v>-148.79</v>
      </c>
      <c r="Z42" s="61">
        <v>165439931</v>
      </c>
    </row>
    <row r="43" spans="1:26" ht="13.5">
      <c r="A43" s="57" t="s">
        <v>59</v>
      </c>
      <c r="B43" s="18">
        <v>0</v>
      </c>
      <c r="C43" s="18">
        <v>0</v>
      </c>
      <c r="D43" s="58">
        <v>-73103000</v>
      </c>
      <c r="E43" s="59">
        <v>-73103000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-73103000</v>
      </c>
    </row>
    <row r="44" spans="1:26" ht="13.5">
      <c r="A44" s="57" t="s">
        <v>60</v>
      </c>
      <c r="B44" s="18">
        <v>0</v>
      </c>
      <c r="C44" s="18">
        <v>0</v>
      </c>
      <c r="D44" s="58">
        <v>6225152</v>
      </c>
      <c r="E44" s="59">
        <v>6225152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6225152</v>
      </c>
    </row>
    <row r="45" spans="1:26" ht="13.5">
      <c r="A45" s="69" t="s">
        <v>61</v>
      </c>
      <c r="B45" s="21">
        <v>0</v>
      </c>
      <c r="C45" s="21">
        <v>0</v>
      </c>
      <c r="D45" s="98">
        <v>98562083</v>
      </c>
      <c r="E45" s="99">
        <v>98562083</v>
      </c>
      <c r="F45" s="99">
        <v>0</v>
      </c>
      <c r="G45" s="99">
        <v>12219330</v>
      </c>
      <c r="H45" s="99">
        <v>-17271256</v>
      </c>
      <c r="I45" s="99">
        <v>-17271256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-17271256</v>
      </c>
      <c r="W45" s="99">
        <v>35401000</v>
      </c>
      <c r="X45" s="99">
        <v>-52672256</v>
      </c>
      <c r="Y45" s="100">
        <v>-148.79</v>
      </c>
      <c r="Z45" s="101">
        <v>98562083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38043181</v>
      </c>
      <c r="C49" s="51">
        <v>0</v>
      </c>
      <c r="D49" s="128">
        <v>22083230</v>
      </c>
      <c r="E49" s="53">
        <v>21246324</v>
      </c>
      <c r="F49" s="53">
        <v>0</v>
      </c>
      <c r="G49" s="53">
        <v>0</v>
      </c>
      <c r="H49" s="53">
        <v>0</v>
      </c>
      <c r="I49" s="53">
        <v>429111549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510484284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17607026</v>
      </c>
      <c r="C51" s="51">
        <v>0</v>
      </c>
      <c r="D51" s="128">
        <v>16486521</v>
      </c>
      <c r="E51" s="53">
        <v>13842424</v>
      </c>
      <c r="F51" s="53">
        <v>0</v>
      </c>
      <c r="G51" s="53">
        <v>0</v>
      </c>
      <c r="H51" s="53">
        <v>0</v>
      </c>
      <c r="I51" s="53">
        <v>12976742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60912713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100.00083964570472</v>
      </c>
      <c r="E58" s="7">
        <f t="shared" si="6"/>
        <v>100.00083964570472</v>
      </c>
      <c r="F58" s="7">
        <f t="shared" si="6"/>
        <v>0</v>
      </c>
      <c r="G58" s="7">
        <f t="shared" si="6"/>
        <v>99.99999236627526</v>
      </c>
      <c r="H58" s="7">
        <f t="shared" si="6"/>
        <v>106.3648550683548</v>
      </c>
      <c r="I58" s="7">
        <f t="shared" si="6"/>
        <v>62.90575274412272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62.90575274412272</v>
      </c>
      <c r="W58" s="7">
        <f t="shared" si="6"/>
        <v>93.74275840781735</v>
      </c>
      <c r="X58" s="7">
        <f t="shared" si="6"/>
        <v>0</v>
      </c>
      <c r="Y58" s="7">
        <f t="shared" si="6"/>
        <v>0</v>
      </c>
      <c r="Z58" s="8">
        <f t="shared" si="6"/>
        <v>100.00083964570472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99.9909260967562</v>
      </c>
      <c r="E59" s="10">
        <f t="shared" si="7"/>
        <v>99.9909260967562</v>
      </c>
      <c r="F59" s="10">
        <f t="shared" si="7"/>
        <v>0</v>
      </c>
      <c r="G59" s="10">
        <f t="shared" si="7"/>
        <v>100.00799972297551</v>
      </c>
      <c r="H59" s="10">
        <f t="shared" si="7"/>
        <v>100</v>
      </c>
      <c r="I59" s="10">
        <f t="shared" si="7"/>
        <v>47.66089124484128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47.66089124484128</v>
      </c>
      <c r="W59" s="10">
        <f t="shared" si="7"/>
        <v>99.99639158517664</v>
      </c>
      <c r="X59" s="10">
        <f t="shared" si="7"/>
        <v>0</v>
      </c>
      <c r="Y59" s="10">
        <f t="shared" si="7"/>
        <v>0</v>
      </c>
      <c r="Z59" s="11">
        <f t="shared" si="7"/>
        <v>99.9909260967562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100.00351636607279</v>
      </c>
      <c r="E60" s="13">
        <f t="shared" si="7"/>
        <v>100.00351636607279</v>
      </c>
      <c r="F60" s="13">
        <f t="shared" si="7"/>
        <v>0</v>
      </c>
      <c r="G60" s="13">
        <f t="shared" si="7"/>
        <v>99.99836858871615</v>
      </c>
      <c r="H60" s="13">
        <f t="shared" si="7"/>
        <v>107.8104345022037</v>
      </c>
      <c r="I60" s="13">
        <f t="shared" si="7"/>
        <v>68.13296455589318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68.13296455589318</v>
      </c>
      <c r="W60" s="13">
        <f t="shared" si="7"/>
        <v>100.00351541763541</v>
      </c>
      <c r="X60" s="13">
        <f t="shared" si="7"/>
        <v>0</v>
      </c>
      <c r="Y60" s="13">
        <f t="shared" si="7"/>
        <v>0</v>
      </c>
      <c r="Z60" s="14">
        <f t="shared" si="7"/>
        <v>100.00351636607279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100.00305971007235</v>
      </c>
      <c r="E61" s="13">
        <f t="shared" si="7"/>
        <v>100.00305971007235</v>
      </c>
      <c r="F61" s="13">
        <f t="shared" si="7"/>
        <v>0</v>
      </c>
      <c r="G61" s="13">
        <f t="shared" si="7"/>
        <v>100.47609813597309</v>
      </c>
      <c r="H61" s="13">
        <f t="shared" si="7"/>
        <v>115.96985293447406</v>
      </c>
      <c r="I61" s="13">
        <f t="shared" si="7"/>
        <v>68.99518366581714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68.99518366581714</v>
      </c>
      <c r="W61" s="13">
        <f t="shared" si="7"/>
        <v>100.00303303984126</v>
      </c>
      <c r="X61" s="13">
        <f t="shared" si="7"/>
        <v>0</v>
      </c>
      <c r="Y61" s="13">
        <f t="shared" si="7"/>
        <v>0</v>
      </c>
      <c r="Z61" s="14">
        <f t="shared" si="7"/>
        <v>100.00305971007235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100.00712692322324</v>
      </c>
      <c r="E62" s="13">
        <f t="shared" si="7"/>
        <v>100.00712692322324</v>
      </c>
      <c r="F62" s="13">
        <f t="shared" si="7"/>
        <v>0</v>
      </c>
      <c r="G62" s="13">
        <f t="shared" si="7"/>
        <v>100</v>
      </c>
      <c r="H62" s="13">
        <f t="shared" si="7"/>
        <v>100</v>
      </c>
      <c r="I62" s="13">
        <f t="shared" si="7"/>
        <v>69.14155847659347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69.14155847659347</v>
      </c>
      <c r="W62" s="13">
        <f t="shared" si="7"/>
        <v>100.0077833605191</v>
      </c>
      <c r="X62" s="13">
        <f t="shared" si="7"/>
        <v>0</v>
      </c>
      <c r="Y62" s="13">
        <f t="shared" si="7"/>
        <v>0</v>
      </c>
      <c r="Z62" s="14">
        <f t="shared" si="7"/>
        <v>100.00712692322324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99.99879522206896</v>
      </c>
      <c r="E63" s="13">
        <f t="shared" si="7"/>
        <v>99.99879522206896</v>
      </c>
      <c r="F63" s="13">
        <f t="shared" si="7"/>
        <v>0</v>
      </c>
      <c r="G63" s="13">
        <f t="shared" si="7"/>
        <v>88.06521435721389</v>
      </c>
      <c r="H63" s="13">
        <f t="shared" si="7"/>
        <v>99.99997334857794</v>
      </c>
      <c r="I63" s="13">
        <f t="shared" si="7"/>
        <v>62.744643759254195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62.744643759254195</v>
      </c>
      <c r="W63" s="13">
        <f t="shared" si="7"/>
        <v>99.99778198399127</v>
      </c>
      <c r="X63" s="13">
        <f t="shared" si="7"/>
        <v>0</v>
      </c>
      <c r="Y63" s="13">
        <f t="shared" si="7"/>
        <v>0</v>
      </c>
      <c r="Z63" s="14">
        <f t="shared" si="7"/>
        <v>99.99879522206896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100.0048265427389</v>
      </c>
      <c r="E64" s="13">
        <f t="shared" si="7"/>
        <v>100.0048265427389</v>
      </c>
      <c r="F64" s="13">
        <f t="shared" si="7"/>
        <v>0</v>
      </c>
      <c r="G64" s="13">
        <f t="shared" si="7"/>
        <v>113.55221324321735</v>
      </c>
      <c r="H64" s="13">
        <f t="shared" si="7"/>
        <v>100</v>
      </c>
      <c r="I64" s="13">
        <f t="shared" si="7"/>
        <v>70.13861878088451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70.13861878088451</v>
      </c>
      <c r="W64" s="13">
        <f t="shared" si="7"/>
        <v>100.00475535140765</v>
      </c>
      <c r="X64" s="13">
        <f t="shared" si="7"/>
        <v>0</v>
      </c>
      <c r="Y64" s="13">
        <f t="shared" si="7"/>
        <v>0</v>
      </c>
      <c r="Z64" s="14">
        <f t="shared" si="7"/>
        <v>100.0048265427389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49.17654630765056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49.17654630765056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/>
      <c r="C67" s="23"/>
      <c r="D67" s="24">
        <v>426132115</v>
      </c>
      <c r="E67" s="25">
        <v>426132115</v>
      </c>
      <c r="F67" s="25">
        <v>46262025</v>
      </c>
      <c r="G67" s="25">
        <v>39299295</v>
      </c>
      <c r="H67" s="25">
        <v>33419237</v>
      </c>
      <c r="I67" s="25">
        <v>118980557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118980557</v>
      </c>
      <c r="W67" s="25">
        <v>106533029</v>
      </c>
      <c r="X67" s="25"/>
      <c r="Y67" s="24"/>
      <c r="Z67" s="26">
        <v>426132115</v>
      </c>
    </row>
    <row r="68" spans="1:26" ht="13.5" hidden="1">
      <c r="A68" s="36" t="s">
        <v>31</v>
      </c>
      <c r="B68" s="18"/>
      <c r="C68" s="18"/>
      <c r="D68" s="19">
        <v>83150545</v>
      </c>
      <c r="E68" s="20">
        <v>83150545</v>
      </c>
      <c r="F68" s="20">
        <v>13643500</v>
      </c>
      <c r="G68" s="20">
        <v>6237716</v>
      </c>
      <c r="H68" s="20">
        <v>6185336</v>
      </c>
      <c r="I68" s="20">
        <v>26066552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26066552</v>
      </c>
      <c r="W68" s="20">
        <v>20784750</v>
      </c>
      <c r="X68" s="20"/>
      <c r="Y68" s="19"/>
      <c r="Z68" s="22">
        <v>83150545</v>
      </c>
    </row>
    <row r="69" spans="1:26" ht="13.5" hidden="1">
      <c r="A69" s="37" t="s">
        <v>32</v>
      </c>
      <c r="B69" s="18"/>
      <c r="C69" s="18"/>
      <c r="D69" s="19">
        <v>316320877</v>
      </c>
      <c r="E69" s="20">
        <v>316320877</v>
      </c>
      <c r="F69" s="20">
        <v>30251136</v>
      </c>
      <c r="G69" s="20">
        <v>30770904</v>
      </c>
      <c r="H69" s="20">
        <v>27233901</v>
      </c>
      <c r="I69" s="20">
        <v>88255941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88255941</v>
      </c>
      <c r="W69" s="20">
        <v>79080220</v>
      </c>
      <c r="X69" s="20"/>
      <c r="Y69" s="19"/>
      <c r="Z69" s="22">
        <v>316320877</v>
      </c>
    </row>
    <row r="70" spans="1:26" ht="13.5" hidden="1">
      <c r="A70" s="38" t="s">
        <v>107</v>
      </c>
      <c r="B70" s="18"/>
      <c r="C70" s="18"/>
      <c r="D70" s="19">
        <v>164982952</v>
      </c>
      <c r="E70" s="20">
        <v>164982952</v>
      </c>
      <c r="F70" s="20">
        <v>17500144</v>
      </c>
      <c r="G70" s="20">
        <v>17564446</v>
      </c>
      <c r="H70" s="20">
        <v>13932633</v>
      </c>
      <c r="I70" s="20">
        <v>48997223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48997223</v>
      </c>
      <c r="W70" s="20">
        <v>41245749</v>
      </c>
      <c r="X70" s="20"/>
      <c r="Y70" s="19"/>
      <c r="Z70" s="22">
        <v>164982952</v>
      </c>
    </row>
    <row r="71" spans="1:26" ht="13.5" hidden="1">
      <c r="A71" s="38" t="s">
        <v>108</v>
      </c>
      <c r="B71" s="18"/>
      <c r="C71" s="18"/>
      <c r="D71" s="19">
        <v>64291418</v>
      </c>
      <c r="E71" s="20">
        <v>64291418</v>
      </c>
      <c r="F71" s="20">
        <v>5376241</v>
      </c>
      <c r="G71" s="20">
        <v>6075015</v>
      </c>
      <c r="H71" s="20">
        <v>5971014</v>
      </c>
      <c r="I71" s="20">
        <v>17422270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17422270</v>
      </c>
      <c r="W71" s="20">
        <v>16072749</v>
      </c>
      <c r="X71" s="20"/>
      <c r="Y71" s="19"/>
      <c r="Z71" s="22">
        <v>64291418</v>
      </c>
    </row>
    <row r="72" spans="1:26" ht="13.5" hidden="1">
      <c r="A72" s="38" t="s">
        <v>109</v>
      </c>
      <c r="B72" s="18"/>
      <c r="C72" s="18"/>
      <c r="D72" s="19">
        <v>44904541</v>
      </c>
      <c r="E72" s="20">
        <v>44904541</v>
      </c>
      <c r="F72" s="20">
        <v>3740088</v>
      </c>
      <c r="G72" s="20">
        <v>3747273</v>
      </c>
      <c r="H72" s="20">
        <v>3752145</v>
      </c>
      <c r="I72" s="20">
        <v>11239506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11239506</v>
      </c>
      <c r="W72" s="20">
        <v>11226249</v>
      </c>
      <c r="X72" s="20"/>
      <c r="Y72" s="19"/>
      <c r="Z72" s="22">
        <v>44904541</v>
      </c>
    </row>
    <row r="73" spans="1:26" ht="13.5" hidden="1">
      <c r="A73" s="38" t="s">
        <v>110</v>
      </c>
      <c r="B73" s="18"/>
      <c r="C73" s="18"/>
      <c r="D73" s="19">
        <v>42141966</v>
      </c>
      <c r="E73" s="20">
        <v>42141966</v>
      </c>
      <c r="F73" s="20">
        <v>3524301</v>
      </c>
      <c r="G73" s="20">
        <v>3300044</v>
      </c>
      <c r="H73" s="20">
        <v>3480175</v>
      </c>
      <c r="I73" s="20">
        <v>10304520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10304520</v>
      </c>
      <c r="W73" s="20">
        <v>10535499</v>
      </c>
      <c r="X73" s="20"/>
      <c r="Y73" s="19"/>
      <c r="Z73" s="22">
        <v>42141966</v>
      </c>
    </row>
    <row r="74" spans="1:26" ht="13.5" hidden="1">
      <c r="A74" s="38" t="s">
        <v>111</v>
      </c>
      <c r="B74" s="18"/>
      <c r="C74" s="18"/>
      <c r="D74" s="19"/>
      <c r="E74" s="20"/>
      <c r="F74" s="20">
        <v>110362</v>
      </c>
      <c r="G74" s="20">
        <v>84126</v>
      </c>
      <c r="H74" s="20">
        <v>97934</v>
      </c>
      <c r="I74" s="20">
        <v>292422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292422</v>
      </c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26660693</v>
      </c>
      <c r="E75" s="29">
        <v>26660693</v>
      </c>
      <c r="F75" s="29">
        <v>2367389</v>
      </c>
      <c r="G75" s="29">
        <v>2290675</v>
      </c>
      <c r="H75" s="29"/>
      <c r="I75" s="29">
        <v>4658064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4658064</v>
      </c>
      <c r="W75" s="29">
        <v>6665250</v>
      </c>
      <c r="X75" s="29"/>
      <c r="Y75" s="28"/>
      <c r="Z75" s="30">
        <v>26660693</v>
      </c>
    </row>
    <row r="76" spans="1:26" ht="13.5" hidden="1">
      <c r="A76" s="41" t="s">
        <v>114</v>
      </c>
      <c r="B76" s="31"/>
      <c r="C76" s="31"/>
      <c r="D76" s="32">
        <v>426135693</v>
      </c>
      <c r="E76" s="33">
        <v>426135693</v>
      </c>
      <c r="F76" s="33"/>
      <c r="G76" s="33">
        <v>39299292</v>
      </c>
      <c r="H76" s="33">
        <v>35546323</v>
      </c>
      <c r="I76" s="33">
        <v>74845615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74845615</v>
      </c>
      <c r="W76" s="33">
        <v>99867000</v>
      </c>
      <c r="X76" s="33"/>
      <c r="Y76" s="32"/>
      <c r="Z76" s="34">
        <v>426135693</v>
      </c>
    </row>
    <row r="77" spans="1:26" ht="13.5" hidden="1">
      <c r="A77" s="36" t="s">
        <v>31</v>
      </c>
      <c r="B77" s="18"/>
      <c r="C77" s="18"/>
      <c r="D77" s="19">
        <v>83143000</v>
      </c>
      <c r="E77" s="20">
        <v>83143000</v>
      </c>
      <c r="F77" s="20"/>
      <c r="G77" s="20">
        <v>6238215</v>
      </c>
      <c r="H77" s="20">
        <v>6185336</v>
      </c>
      <c r="I77" s="20">
        <v>12423551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12423551</v>
      </c>
      <c r="W77" s="20">
        <v>20784000</v>
      </c>
      <c r="X77" s="20"/>
      <c r="Y77" s="19"/>
      <c r="Z77" s="22">
        <v>83143000</v>
      </c>
    </row>
    <row r="78" spans="1:26" ht="13.5" hidden="1">
      <c r="A78" s="37" t="s">
        <v>32</v>
      </c>
      <c r="B78" s="18"/>
      <c r="C78" s="18"/>
      <c r="D78" s="19">
        <v>316332000</v>
      </c>
      <c r="E78" s="20">
        <v>316332000</v>
      </c>
      <c r="F78" s="20"/>
      <c r="G78" s="20">
        <v>30770402</v>
      </c>
      <c r="H78" s="20">
        <v>29360987</v>
      </c>
      <c r="I78" s="20">
        <v>60131389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60131389</v>
      </c>
      <c r="W78" s="20">
        <v>79083000</v>
      </c>
      <c r="X78" s="20"/>
      <c r="Y78" s="19"/>
      <c r="Z78" s="22">
        <v>316332000</v>
      </c>
    </row>
    <row r="79" spans="1:26" ht="13.5" hidden="1">
      <c r="A79" s="38" t="s">
        <v>107</v>
      </c>
      <c r="B79" s="18"/>
      <c r="C79" s="18"/>
      <c r="D79" s="19">
        <v>164988000</v>
      </c>
      <c r="E79" s="20">
        <v>164988000</v>
      </c>
      <c r="F79" s="20"/>
      <c r="G79" s="20">
        <v>17648070</v>
      </c>
      <c r="H79" s="20">
        <v>16157654</v>
      </c>
      <c r="I79" s="20">
        <v>33805724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33805724</v>
      </c>
      <c r="W79" s="20">
        <v>41247000</v>
      </c>
      <c r="X79" s="20"/>
      <c r="Y79" s="19"/>
      <c r="Z79" s="22">
        <v>164988000</v>
      </c>
    </row>
    <row r="80" spans="1:26" ht="13.5" hidden="1">
      <c r="A80" s="38" t="s">
        <v>108</v>
      </c>
      <c r="B80" s="18"/>
      <c r="C80" s="18"/>
      <c r="D80" s="19">
        <v>64296000</v>
      </c>
      <c r="E80" s="20">
        <v>64296000</v>
      </c>
      <c r="F80" s="20"/>
      <c r="G80" s="20">
        <v>6075015</v>
      </c>
      <c r="H80" s="20">
        <v>5971014</v>
      </c>
      <c r="I80" s="20">
        <v>12046029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12046029</v>
      </c>
      <c r="W80" s="20">
        <v>16074000</v>
      </c>
      <c r="X80" s="20"/>
      <c r="Y80" s="19"/>
      <c r="Z80" s="22">
        <v>64296000</v>
      </c>
    </row>
    <row r="81" spans="1:26" ht="13.5" hidden="1">
      <c r="A81" s="38" t="s">
        <v>109</v>
      </c>
      <c r="B81" s="18"/>
      <c r="C81" s="18"/>
      <c r="D81" s="19">
        <v>44904000</v>
      </c>
      <c r="E81" s="20">
        <v>44904000</v>
      </c>
      <c r="F81" s="20"/>
      <c r="G81" s="20">
        <v>3300044</v>
      </c>
      <c r="H81" s="20">
        <v>3752144</v>
      </c>
      <c r="I81" s="20">
        <v>7052188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7052188</v>
      </c>
      <c r="W81" s="20">
        <v>11226000</v>
      </c>
      <c r="X81" s="20"/>
      <c r="Y81" s="19"/>
      <c r="Z81" s="22">
        <v>44904000</v>
      </c>
    </row>
    <row r="82" spans="1:26" ht="13.5" hidden="1">
      <c r="A82" s="38" t="s">
        <v>110</v>
      </c>
      <c r="B82" s="18"/>
      <c r="C82" s="18"/>
      <c r="D82" s="19">
        <v>42144000</v>
      </c>
      <c r="E82" s="20">
        <v>42144000</v>
      </c>
      <c r="F82" s="20"/>
      <c r="G82" s="20">
        <v>3747273</v>
      </c>
      <c r="H82" s="20">
        <v>3480175</v>
      </c>
      <c r="I82" s="20">
        <v>7227448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7227448</v>
      </c>
      <c r="W82" s="20">
        <v>10536000</v>
      </c>
      <c r="X82" s="20"/>
      <c r="Y82" s="19"/>
      <c r="Z82" s="22">
        <v>42144000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26660693</v>
      </c>
      <c r="E84" s="29">
        <v>26660693</v>
      </c>
      <c r="F84" s="29"/>
      <c r="G84" s="29">
        <v>2290675</v>
      </c>
      <c r="H84" s="29"/>
      <c r="I84" s="29">
        <v>2290675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2290675</v>
      </c>
      <c r="W84" s="29"/>
      <c r="X84" s="29"/>
      <c r="Y84" s="28"/>
      <c r="Z84" s="30">
        <v>26660693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23320000</v>
      </c>
      <c r="E5" s="59">
        <v>23320000</v>
      </c>
      <c r="F5" s="59">
        <v>2029897</v>
      </c>
      <c r="G5" s="59">
        <v>1300871</v>
      </c>
      <c r="H5" s="59">
        <v>1296331</v>
      </c>
      <c r="I5" s="59">
        <v>4627099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4627099</v>
      </c>
      <c r="W5" s="59">
        <v>6415579</v>
      </c>
      <c r="X5" s="59">
        <v>-1788480</v>
      </c>
      <c r="Y5" s="60">
        <v>-27.88</v>
      </c>
      <c r="Z5" s="61">
        <v>23320000</v>
      </c>
    </row>
    <row r="6" spans="1:26" ht="13.5">
      <c r="A6" s="57" t="s">
        <v>32</v>
      </c>
      <c r="B6" s="18">
        <v>0</v>
      </c>
      <c r="C6" s="18">
        <v>0</v>
      </c>
      <c r="D6" s="58">
        <v>116698000</v>
      </c>
      <c r="E6" s="59">
        <v>116698000</v>
      </c>
      <c r="F6" s="59">
        <v>8867247</v>
      </c>
      <c r="G6" s="59">
        <v>11376417</v>
      </c>
      <c r="H6" s="59">
        <v>11448946</v>
      </c>
      <c r="I6" s="59">
        <v>31692610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31692610</v>
      </c>
      <c r="W6" s="59">
        <v>29174496</v>
      </c>
      <c r="X6" s="59">
        <v>2518114</v>
      </c>
      <c r="Y6" s="60">
        <v>8.63</v>
      </c>
      <c r="Z6" s="61">
        <v>116698000</v>
      </c>
    </row>
    <row r="7" spans="1:26" ht="13.5">
      <c r="A7" s="57" t="s">
        <v>33</v>
      </c>
      <c r="B7" s="18">
        <v>0</v>
      </c>
      <c r="C7" s="18">
        <v>0</v>
      </c>
      <c r="D7" s="58">
        <v>425000</v>
      </c>
      <c r="E7" s="59">
        <v>425000</v>
      </c>
      <c r="F7" s="59">
        <v>0</v>
      </c>
      <c r="G7" s="59">
        <v>33908</v>
      </c>
      <c r="H7" s="59">
        <v>130325</v>
      </c>
      <c r="I7" s="59">
        <v>164233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164233</v>
      </c>
      <c r="W7" s="59">
        <v>106245</v>
      </c>
      <c r="X7" s="59">
        <v>57988</v>
      </c>
      <c r="Y7" s="60">
        <v>54.58</v>
      </c>
      <c r="Z7" s="61">
        <v>425000</v>
      </c>
    </row>
    <row r="8" spans="1:26" ht="13.5">
      <c r="A8" s="57" t="s">
        <v>34</v>
      </c>
      <c r="B8" s="18">
        <v>0</v>
      </c>
      <c r="C8" s="18">
        <v>0</v>
      </c>
      <c r="D8" s="58">
        <v>82649000</v>
      </c>
      <c r="E8" s="59">
        <v>82649000</v>
      </c>
      <c r="F8" s="59">
        <v>31274000</v>
      </c>
      <c r="G8" s="59">
        <v>2976000</v>
      </c>
      <c r="H8" s="59">
        <v>0</v>
      </c>
      <c r="I8" s="59">
        <v>34250000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34250000</v>
      </c>
      <c r="W8" s="59">
        <v>27550000</v>
      </c>
      <c r="X8" s="59">
        <v>6700000</v>
      </c>
      <c r="Y8" s="60">
        <v>24.32</v>
      </c>
      <c r="Z8" s="61">
        <v>82649000</v>
      </c>
    </row>
    <row r="9" spans="1:26" ht="13.5">
      <c r="A9" s="57" t="s">
        <v>35</v>
      </c>
      <c r="B9" s="18">
        <v>0</v>
      </c>
      <c r="C9" s="18">
        <v>0</v>
      </c>
      <c r="D9" s="58">
        <v>20249218</v>
      </c>
      <c r="E9" s="59">
        <v>20249218</v>
      </c>
      <c r="F9" s="59">
        <v>3546917</v>
      </c>
      <c r="G9" s="59">
        <v>2000529</v>
      </c>
      <c r="H9" s="59">
        <v>1885605</v>
      </c>
      <c r="I9" s="59">
        <v>7433051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7433051</v>
      </c>
      <c r="W9" s="59">
        <v>5017293</v>
      </c>
      <c r="X9" s="59">
        <v>2415758</v>
      </c>
      <c r="Y9" s="60">
        <v>48.15</v>
      </c>
      <c r="Z9" s="61">
        <v>20249218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243341218</v>
      </c>
      <c r="E10" s="65">
        <f t="shared" si="0"/>
        <v>243341218</v>
      </c>
      <c r="F10" s="65">
        <f t="shared" si="0"/>
        <v>45718061</v>
      </c>
      <c r="G10" s="65">
        <f t="shared" si="0"/>
        <v>17687725</v>
      </c>
      <c r="H10" s="65">
        <f t="shared" si="0"/>
        <v>14761207</v>
      </c>
      <c r="I10" s="65">
        <f t="shared" si="0"/>
        <v>78166993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78166993</v>
      </c>
      <c r="W10" s="65">
        <f t="shared" si="0"/>
        <v>68263613</v>
      </c>
      <c r="X10" s="65">
        <f t="shared" si="0"/>
        <v>9903380</v>
      </c>
      <c r="Y10" s="66">
        <f>+IF(W10&lt;&gt;0,(X10/W10)*100,0)</f>
        <v>14.507553240699405</v>
      </c>
      <c r="Z10" s="67">
        <f t="shared" si="0"/>
        <v>243341218</v>
      </c>
    </row>
    <row r="11" spans="1:26" ht="13.5">
      <c r="A11" s="57" t="s">
        <v>36</v>
      </c>
      <c r="B11" s="18">
        <v>0</v>
      </c>
      <c r="C11" s="18">
        <v>0</v>
      </c>
      <c r="D11" s="58">
        <v>60352003</v>
      </c>
      <c r="E11" s="59">
        <v>60352003</v>
      </c>
      <c r="F11" s="59">
        <v>5602328</v>
      </c>
      <c r="G11" s="59">
        <v>5518799</v>
      </c>
      <c r="H11" s="59">
        <v>5706747</v>
      </c>
      <c r="I11" s="59">
        <v>16827874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16827874</v>
      </c>
      <c r="W11" s="59">
        <v>150879999</v>
      </c>
      <c r="X11" s="59">
        <v>-134052125</v>
      </c>
      <c r="Y11" s="60">
        <v>-88.85</v>
      </c>
      <c r="Z11" s="61">
        <v>60352003</v>
      </c>
    </row>
    <row r="12" spans="1:26" ht="13.5">
      <c r="A12" s="57" t="s">
        <v>37</v>
      </c>
      <c r="B12" s="18">
        <v>0</v>
      </c>
      <c r="C12" s="18">
        <v>0</v>
      </c>
      <c r="D12" s="58">
        <v>6243389</v>
      </c>
      <c r="E12" s="59">
        <v>6243389</v>
      </c>
      <c r="F12" s="59">
        <v>623535</v>
      </c>
      <c r="G12" s="59">
        <v>618171</v>
      </c>
      <c r="H12" s="59">
        <v>604472</v>
      </c>
      <c r="I12" s="59">
        <v>1846178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1846178</v>
      </c>
      <c r="W12" s="59">
        <v>15607500</v>
      </c>
      <c r="X12" s="59">
        <v>-13761322</v>
      </c>
      <c r="Y12" s="60">
        <v>-88.17</v>
      </c>
      <c r="Z12" s="61">
        <v>6243389</v>
      </c>
    </row>
    <row r="13" spans="1:26" ht="13.5">
      <c r="A13" s="57" t="s">
        <v>100</v>
      </c>
      <c r="B13" s="18">
        <v>0</v>
      </c>
      <c r="C13" s="18">
        <v>0</v>
      </c>
      <c r="D13" s="58">
        <v>70995364</v>
      </c>
      <c r="E13" s="59">
        <v>70995364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17748750</v>
      </c>
      <c r="X13" s="59">
        <v>-17748750</v>
      </c>
      <c r="Y13" s="60">
        <v>-100</v>
      </c>
      <c r="Z13" s="61">
        <v>70995364</v>
      </c>
    </row>
    <row r="14" spans="1:26" ht="13.5">
      <c r="A14" s="57" t="s">
        <v>38</v>
      </c>
      <c r="B14" s="18">
        <v>0</v>
      </c>
      <c r="C14" s="18">
        <v>0</v>
      </c>
      <c r="D14" s="58">
        <v>2800000</v>
      </c>
      <c r="E14" s="59">
        <v>2800000</v>
      </c>
      <c r="F14" s="59">
        <v>0</v>
      </c>
      <c r="G14" s="59">
        <v>209389</v>
      </c>
      <c r="H14" s="59">
        <v>0</v>
      </c>
      <c r="I14" s="59">
        <v>209389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209389</v>
      </c>
      <c r="W14" s="59">
        <v>699999</v>
      </c>
      <c r="X14" s="59">
        <v>-490610</v>
      </c>
      <c r="Y14" s="60">
        <v>-70.09</v>
      </c>
      <c r="Z14" s="61">
        <v>2800000</v>
      </c>
    </row>
    <row r="15" spans="1:26" ht="13.5">
      <c r="A15" s="57" t="s">
        <v>39</v>
      </c>
      <c r="B15" s="18">
        <v>0</v>
      </c>
      <c r="C15" s="18">
        <v>0</v>
      </c>
      <c r="D15" s="58">
        <v>47555347</v>
      </c>
      <c r="E15" s="59">
        <v>47555347</v>
      </c>
      <c r="F15" s="59">
        <v>2284996</v>
      </c>
      <c r="G15" s="59">
        <v>12882567</v>
      </c>
      <c r="H15" s="59">
        <v>389213</v>
      </c>
      <c r="I15" s="59">
        <v>15556776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15556776</v>
      </c>
      <c r="W15" s="59">
        <v>13605498</v>
      </c>
      <c r="X15" s="59">
        <v>1951278</v>
      </c>
      <c r="Y15" s="60">
        <v>14.34</v>
      </c>
      <c r="Z15" s="61">
        <v>47555347</v>
      </c>
    </row>
    <row r="16" spans="1:26" ht="13.5">
      <c r="A16" s="68" t="s">
        <v>40</v>
      </c>
      <c r="B16" s="18">
        <v>0</v>
      </c>
      <c r="C16" s="18">
        <v>0</v>
      </c>
      <c r="D16" s="58">
        <v>17902544</v>
      </c>
      <c r="E16" s="59">
        <v>17902544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17902544</v>
      </c>
    </row>
    <row r="17" spans="1:26" ht="13.5">
      <c r="A17" s="57" t="s">
        <v>41</v>
      </c>
      <c r="B17" s="18">
        <v>0</v>
      </c>
      <c r="C17" s="18">
        <v>0</v>
      </c>
      <c r="D17" s="58">
        <v>74986823</v>
      </c>
      <c r="E17" s="59">
        <v>74986823</v>
      </c>
      <c r="F17" s="59">
        <v>17444741</v>
      </c>
      <c r="G17" s="59">
        <v>10947603</v>
      </c>
      <c r="H17" s="59">
        <v>6632161</v>
      </c>
      <c r="I17" s="59">
        <v>35024505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35024505</v>
      </c>
      <c r="W17" s="59">
        <v>25866249</v>
      </c>
      <c r="X17" s="59">
        <v>9158256</v>
      </c>
      <c r="Y17" s="60">
        <v>35.41</v>
      </c>
      <c r="Z17" s="61">
        <v>74986823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280835470</v>
      </c>
      <c r="E18" s="72">
        <f t="shared" si="1"/>
        <v>280835470</v>
      </c>
      <c r="F18" s="72">
        <f t="shared" si="1"/>
        <v>25955600</v>
      </c>
      <c r="G18" s="72">
        <f t="shared" si="1"/>
        <v>30176529</v>
      </c>
      <c r="H18" s="72">
        <f t="shared" si="1"/>
        <v>13332593</v>
      </c>
      <c r="I18" s="72">
        <f t="shared" si="1"/>
        <v>69464722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69464722</v>
      </c>
      <c r="W18" s="72">
        <f t="shared" si="1"/>
        <v>224407995</v>
      </c>
      <c r="X18" s="72">
        <f t="shared" si="1"/>
        <v>-154943273</v>
      </c>
      <c r="Y18" s="66">
        <f>+IF(W18&lt;&gt;0,(X18/W18)*100,0)</f>
        <v>-69.04534439604079</v>
      </c>
      <c r="Z18" s="73">
        <f t="shared" si="1"/>
        <v>280835470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-37494252</v>
      </c>
      <c r="E19" s="76">
        <f t="shared" si="2"/>
        <v>-37494252</v>
      </c>
      <c r="F19" s="76">
        <f t="shared" si="2"/>
        <v>19762461</v>
      </c>
      <c r="G19" s="76">
        <f t="shared" si="2"/>
        <v>-12488804</v>
      </c>
      <c r="H19" s="76">
        <f t="shared" si="2"/>
        <v>1428614</v>
      </c>
      <c r="I19" s="76">
        <f t="shared" si="2"/>
        <v>8702271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8702271</v>
      </c>
      <c r="W19" s="76">
        <f>IF(E10=E18,0,W10-W18)</f>
        <v>-156144382</v>
      </c>
      <c r="X19" s="76">
        <f t="shared" si="2"/>
        <v>164846653</v>
      </c>
      <c r="Y19" s="77">
        <f>+IF(W19&lt;&gt;0,(X19/W19)*100,0)</f>
        <v>-105.57322068750447</v>
      </c>
      <c r="Z19" s="78">
        <f t="shared" si="2"/>
        <v>-37494252</v>
      </c>
    </row>
    <row r="20" spans="1:26" ht="13.5">
      <c r="A20" s="57" t="s">
        <v>44</v>
      </c>
      <c r="B20" s="18">
        <v>0</v>
      </c>
      <c r="C20" s="18">
        <v>0</v>
      </c>
      <c r="D20" s="58">
        <v>61022000</v>
      </c>
      <c r="E20" s="59">
        <v>61022000</v>
      </c>
      <c r="F20" s="59">
        <v>6161000</v>
      </c>
      <c r="G20" s="59">
        <v>0</v>
      </c>
      <c r="H20" s="59">
        <v>0</v>
      </c>
      <c r="I20" s="59">
        <v>6161000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6161000</v>
      </c>
      <c r="W20" s="59">
        <v>15250500</v>
      </c>
      <c r="X20" s="59">
        <v>-9089500</v>
      </c>
      <c r="Y20" s="60">
        <v>-59.6</v>
      </c>
      <c r="Z20" s="61">
        <v>61022000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23527748</v>
      </c>
      <c r="E22" s="87">
        <f t="shared" si="3"/>
        <v>23527748</v>
      </c>
      <c r="F22" s="87">
        <f t="shared" si="3"/>
        <v>25923461</v>
      </c>
      <c r="G22" s="87">
        <f t="shared" si="3"/>
        <v>-12488804</v>
      </c>
      <c r="H22" s="87">
        <f t="shared" si="3"/>
        <v>1428614</v>
      </c>
      <c r="I22" s="87">
        <f t="shared" si="3"/>
        <v>14863271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14863271</v>
      </c>
      <c r="W22" s="87">
        <f t="shared" si="3"/>
        <v>-140893882</v>
      </c>
      <c r="X22" s="87">
        <f t="shared" si="3"/>
        <v>155757153</v>
      </c>
      <c r="Y22" s="88">
        <f>+IF(W22&lt;&gt;0,(X22/W22)*100,0)</f>
        <v>-110.54926643301658</v>
      </c>
      <c r="Z22" s="89">
        <f t="shared" si="3"/>
        <v>23527748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23527748</v>
      </c>
      <c r="E24" s="76">
        <f t="shared" si="4"/>
        <v>23527748</v>
      </c>
      <c r="F24" s="76">
        <f t="shared" si="4"/>
        <v>25923461</v>
      </c>
      <c r="G24" s="76">
        <f t="shared" si="4"/>
        <v>-12488804</v>
      </c>
      <c r="H24" s="76">
        <f t="shared" si="4"/>
        <v>1428614</v>
      </c>
      <c r="I24" s="76">
        <f t="shared" si="4"/>
        <v>14863271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14863271</v>
      </c>
      <c r="W24" s="76">
        <f t="shared" si="4"/>
        <v>-140893882</v>
      </c>
      <c r="X24" s="76">
        <f t="shared" si="4"/>
        <v>155757153</v>
      </c>
      <c r="Y24" s="77">
        <f>+IF(W24&lt;&gt;0,(X24/W24)*100,0)</f>
        <v>-110.54926643301658</v>
      </c>
      <c r="Z24" s="78">
        <f t="shared" si="4"/>
        <v>23527748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61022000</v>
      </c>
      <c r="E27" s="99">
        <v>61022000</v>
      </c>
      <c r="F27" s="99">
        <v>620435</v>
      </c>
      <c r="G27" s="99">
        <v>3495923</v>
      </c>
      <c r="H27" s="99">
        <v>1764192</v>
      </c>
      <c r="I27" s="99">
        <v>5880550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5880550</v>
      </c>
      <c r="W27" s="99">
        <v>0</v>
      </c>
      <c r="X27" s="99">
        <v>5880550</v>
      </c>
      <c r="Y27" s="100">
        <v>0</v>
      </c>
      <c r="Z27" s="101">
        <v>61022000</v>
      </c>
    </row>
    <row r="28" spans="1:26" ht="13.5">
      <c r="A28" s="102" t="s">
        <v>44</v>
      </c>
      <c r="B28" s="18">
        <v>0</v>
      </c>
      <c r="C28" s="18">
        <v>0</v>
      </c>
      <c r="D28" s="58">
        <v>58372000</v>
      </c>
      <c r="E28" s="59">
        <v>58372000</v>
      </c>
      <c r="F28" s="59">
        <v>590554</v>
      </c>
      <c r="G28" s="59">
        <v>2811221</v>
      </c>
      <c r="H28" s="59">
        <v>1609186</v>
      </c>
      <c r="I28" s="59">
        <v>5010961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5010961</v>
      </c>
      <c r="W28" s="59">
        <v>0</v>
      </c>
      <c r="X28" s="59">
        <v>5010961</v>
      </c>
      <c r="Y28" s="60">
        <v>0</v>
      </c>
      <c r="Z28" s="61">
        <v>58372000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2650000</v>
      </c>
      <c r="E31" s="59">
        <v>2650000</v>
      </c>
      <c r="F31" s="59">
        <v>29881</v>
      </c>
      <c r="G31" s="59">
        <v>684702</v>
      </c>
      <c r="H31" s="59">
        <v>155006</v>
      </c>
      <c r="I31" s="59">
        <v>869589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869589</v>
      </c>
      <c r="W31" s="59">
        <v>0</v>
      </c>
      <c r="X31" s="59">
        <v>869589</v>
      </c>
      <c r="Y31" s="60">
        <v>0</v>
      </c>
      <c r="Z31" s="61">
        <v>2650000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61022000</v>
      </c>
      <c r="E32" s="99">
        <f t="shared" si="5"/>
        <v>61022000</v>
      </c>
      <c r="F32" s="99">
        <f t="shared" si="5"/>
        <v>620435</v>
      </c>
      <c r="G32" s="99">
        <f t="shared" si="5"/>
        <v>3495923</v>
      </c>
      <c r="H32" s="99">
        <f t="shared" si="5"/>
        <v>1764192</v>
      </c>
      <c r="I32" s="99">
        <f t="shared" si="5"/>
        <v>5880550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5880550</v>
      </c>
      <c r="W32" s="99">
        <f t="shared" si="5"/>
        <v>0</v>
      </c>
      <c r="X32" s="99">
        <f t="shared" si="5"/>
        <v>5880550</v>
      </c>
      <c r="Y32" s="100">
        <f>+IF(W32&lt;&gt;0,(X32/W32)*100,0)</f>
        <v>0</v>
      </c>
      <c r="Z32" s="101">
        <f t="shared" si="5"/>
        <v>61022000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189046000</v>
      </c>
      <c r="E35" s="59">
        <v>189046000</v>
      </c>
      <c r="F35" s="59">
        <v>273349216</v>
      </c>
      <c r="G35" s="59">
        <v>282756499</v>
      </c>
      <c r="H35" s="59">
        <v>0</v>
      </c>
      <c r="I35" s="59">
        <v>282756499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282756499</v>
      </c>
      <c r="W35" s="59">
        <v>47261500</v>
      </c>
      <c r="X35" s="59">
        <v>235494999</v>
      </c>
      <c r="Y35" s="60">
        <v>498.28</v>
      </c>
      <c r="Z35" s="61">
        <v>189046000</v>
      </c>
    </row>
    <row r="36" spans="1:26" ht="13.5">
      <c r="A36" s="57" t="s">
        <v>53</v>
      </c>
      <c r="B36" s="18">
        <v>0</v>
      </c>
      <c r="C36" s="18">
        <v>0</v>
      </c>
      <c r="D36" s="58">
        <v>592901000</v>
      </c>
      <c r="E36" s="59">
        <v>592901000</v>
      </c>
      <c r="F36" s="59">
        <v>599312000</v>
      </c>
      <c r="G36" s="59">
        <v>599813445</v>
      </c>
      <c r="H36" s="59">
        <v>0</v>
      </c>
      <c r="I36" s="59">
        <v>599813445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599813445</v>
      </c>
      <c r="W36" s="59">
        <v>148225250</v>
      </c>
      <c r="X36" s="59">
        <v>451588195</v>
      </c>
      <c r="Y36" s="60">
        <v>304.66</v>
      </c>
      <c r="Z36" s="61">
        <v>592901000</v>
      </c>
    </row>
    <row r="37" spans="1:26" ht="13.5">
      <c r="A37" s="57" t="s">
        <v>54</v>
      </c>
      <c r="B37" s="18">
        <v>0</v>
      </c>
      <c r="C37" s="18">
        <v>0</v>
      </c>
      <c r="D37" s="58">
        <v>28677000</v>
      </c>
      <c r="E37" s="59">
        <v>28677000</v>
      </c>
      <c r="F37" s="59">
        <v>72045814</v>
      </c>
      <c r="G37" s="59">
        <v>88575026</v>
      </c>
      <c r="H37" s="59">
        <v>0</v>
      </c>
      <c r="I37" s="59">
        <v>88575026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88575026</v>
      </c>
      <c r="W37" s="59">
        <v>7169250</v>
      </c>
      <c r="X37" s="59">
        <v>81405776</v>
      </c>
      <c r="Y37" s="60">
        <v>1135.49</v>
      </c>
      <c r="Z37" s="61">
        <v>28677000</v>
      </c>
    </row>
    <row r="38" spans="1:26" ht="13.5">
      <c r="A38" s="57" t="s">
        <v>55</v>
      </c>
      <c r="B38" s="18">
        <v>0</v>
      </c>
      <c r="C38" s="18">
        <v>0</v>
      </c>
      <c r="D38" s="58">
        <v>28169000</v>
      </c>
      <c r="E38" s="59">
        <v>28169000</v>
      </c>
      <c r="F38" s="59">
        <v>184988856</v>
      </c>
      <c r="G38" s="59">
        <v>239632450</v>
      </c>
      <c r="H38" s="59">
        <v>0</v>
      </c>
      <c r="I38" s="59">
        <v>239632450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239632450</v>
      </c>
      <c r="W38" s="59">
        <v>7042250</v>
      </c>
      <c r="X38" s="59">
        <v>232590200</v>
      </c>
      <c r="Y38" s="60">
        <v>3302.78</v>
      </c>
      <c r="Z38" s="61">
        <v>28169000</v>
      </c>
    </row>
    <row r="39" spans="1:26" ht="13.5">
      <c r="A39" s="57" t="s">
        <v>56</v>
      </c>
      <c r="B39" s="18">
        <v>0</v>
      </c>
      <c r="C39" s="18">
        <v>0</v>
      </c>
      <c r="D39" s="58">
        <v>725101000</v>
      </c>
      <c r="E39" s="59">
        <v>725101000</v>
      </c>
      <c r="F39" s="59">
        <v>615626546</v>
      </c>
      <c r="G39" s="59">
        <v>554362468</v>
      </c>
      <c r="H39" s="59">
        <v>0</v>
      </c>
      <c r="I39" s="59">
        <v>554362468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554362468</v>
      </c>
      <c r="W39" s="59">
        <v>181275250</v>
      </c>
      <c r="X39" s="59">
        <v>373087218</v>
      </c>
      <c r="Y39" s="60">
        <v>205.81</v>
      </c>
      <c r="Z39" s="61">
        <v>725101000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25241140</v>
      </c>
      <c r="E42" s="59">
        <v>25241140</v>
      </c>
      <c r="F42" s="59">
        <v>31358912</v>
      </c>
      <c r="G42" s="59">
        <v>-9982479</v>
      </c>
      <c r="H42" s="59">
        <v>-8513627</v>
      </c>
      <c r="I42" s="59">
        <v>12862806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12862806</v>
      </c>
      <c r="W42" s="59">
        <v>21600692</v>
      </c>
      <c r="X42" s="59">
        <v>-8737886</v>
      </c>
      <c r="Y42" s="60">
        <v>-40.45</v>
      </c>
      <c r="Z42" s="61">
        <v>25241140</v>
      </c>
    </row>
    <row r="43" spans="1:26" ht="13.5">
      <c r="A43" s="57" t="s">
        <v>59</v>
      </c>
      <c r="B43" s="18">
        <v>0</v>
      </c>
      <c r="C43" s="18">
        <v>0</v>
      </c>
      <c r="D43" s="58">
        <v>-56740000</v>
      </c>
      <c r="E43" s="59">
        <v>-56740000</v>
      </c>
      <c r="F43" s="59">
        <v>-14143715</v>
      </c>
      <c r="G43" s="59">
        <v>-9122935</v>
      </c>
      <c r="H43" s="59">
        <v>2503750</v>
      </c>
      <c r="I43" s="59">
        <v>-20762900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-20762900</v>
      </c>
      <c r="W43" s="59">
        <v>-20758000</v>
      </c>
      <c r="X43" s="59">
        <v>-4900</v>
      </c>
      <c r="Y43" s="60">
        <v>0.02</v>
      </c>
      <c r="Z43" s="61">
        <v>-56740000</v>
      </c>
    </row>
    <row r="44" spans="1:26" ht="13.5">
      <c r="A44" s="57" t="s">
        <v>60</v>
      </c>
      <c r="B44" s="18">
        <v>0</v>
      </c>
      <c r="C44" s="18">
        <v>0</v>
      </c>
      <c r="D44" s="58">
        <v>-1436904</v>
      </c>
      <c r="E44" s="59">
        <v>-1436904</v>
      </c>
      <c r="F44" s="59">
        <v>-307171</v>
      </c>
      <c r="G44" s="59">
        <v>-103124</v>
      </c>
      <c r="H44" s="59">
        <v>-232583</v>
      </c>
      <c r="I44" s="59">
        <v>-642878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-642878</v>
      </c>
      <c r="W44" s="59">
        <v>-359226</v>
      </c>
      <c r="X44" s="59">
        <v>-283652</v>
      </c>
      <c r="Y44" s="60">
        <v>78.96</v>
      </c>
      <c r="Z44" s="61">
        <v>-1436904</v>
      </c>
    </row>
    <row r="45" spans="1:26" ht="13.5">
      <c r="A45" s="69" t="s">
        <v>61</v>
      </c>
      <c r="B45" s="21">
        <v>0</v>
      </c>
      <c r="C45" s="21">
        <v>0</v>
      </c>
      <c r="D45" s="98">
        <v>-32935764</v>
      </c>
      <c r="E45" s="99">
        <v>-32935764</v>
      </c>
      <c r="F45" s="99">
        <v>25564055</v>
      </c>
      <c r="G45" s="99">
        <v>6355517</v>
      </c>
      <c r="H45" s="99">
        <v>113057</v>
      </c>
      <c r="I45" s="99">
        <v>113057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113057</v>
      </c>
      <c r="W45" s="99">
        <v>483466</v>
      </c>
      <c r="X45" s="99">
        <v>-370409</v>
      </c>
      <c r="Y45" s="100">
        <v>-76.62</v>
      </c>
      <c r="Z45" s="101">
        <v>-32935764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12295723</v>
      </c>
      <c r="C49" s="51">
        <v>0</v>
      </c>
      <c r="D49" s="128">
        <v>5381378</v>
      </c>
      <c r="E49" s="53">
        <v>4125404</v>
      </c>
      <c r="F49" s="53">
        <v>0</v>
      </c>
      <c r="G49" s="53">
        <v>0</v>
      </c>
      <c r="H49" s="53">
        <v>0</v>
      </c>
      <c r="I49" s="53">
        <v>17065915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3217690</v>
      </c>
      <c r="W49" s="53">
        <v>214496558</v>
      </c>
      <c r="X49" s="53">
        <v>0</v>
      </c>
      <c r="Y49" s="53">
        <v>0</v>
      </c>
      <c r="Z49" s="129">
        <v>256582668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2888361</v>
      </c>
      <c r="C51" s="51">
        <v>0</v>
      </c>
      <c r="D51" s="128">
        <v>15284695</v>
      </c>
      <c r="E51" s="53">
        <v>2169966</v>
      </c>
      <c r="F51" s="53">
        <v>0</v>
      </c>
      <c r="G51" s="53">
        <v>0</v>
      </c>
      <c r="H51" s="53">
        <v>0</v>
      </c>
      <c r="I51" s="53">
        <v>4241004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23982510</v>
      </c>
      <c r="W51" s="53">
        <v>0</v>
      </c>
      <c r="X51" s="53">
        <v>0</v>
      </c>
      <c r="Y51" s="53">
        <v>0</v>
      </c>
      <c r="Z51" s="129">
        <v>48566536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37.90411575765209</v>
      </c>
      <c r="E58" s="7">
        <f t="shared" si="6"/>
        <v>37.90411575765209</v>
      </c>
      <c r="F58" s="7">
        <f t="shared" si="6"/>
        <v>34.11097128796266</v>
      </c>
      <c r="G58" s="7">
        <f t="shared" si="6"/>
        <v>24.36563868388806</v>
      </c>
      <c r="H58" s="7">
        <f t="shared" si="6"/>
        <v>36.26804694836721</v>
      </c>
      <c r="I58" s="7">
        <f t="shared" si="6"/>
        <v>31.48312061588404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31.48312061588404</v>
      </c>
      <c r="W58" s="7">
        <f t="shared" si="6"/>
        <v>43.533507998488474</v>
      </c>
      <c r="X58" s="7">
        <f t="shared" si="6"/>
        <v>0</v>
      </c>
      <c r="Y58" s="7">
        <f t="shared" si="6"/>
        <v>0</v>
      </c>
      <c r="Z58" s="8">
        <f t="shared" si="6"/>
        <v>37.90411575765209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67.83876500857633</v>
      </c>
      <c r="E59" s="10">
        <f t="shared" si="7"/>
        <v>67.83876500857633</v>
      </c>
      <c r="F59" s="10">
        <f t="shared" si="7"/>
        <v>24.42872717187128</v>
      </c>
      <c r="G59" s="10">
        <f t="shared" si="7"/>
        <v>35.24922917030205</v>
      </c>
      <c r="H59" s="10">
        <f t="shared" si="7"/>
        <v>81.82454943991928</v>
      </c>
      <c r="I59" s="10">
        <f t="shared" si="7"/>
        <v>43.550872803888566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43.550872803888566</v>
      </c>
      <c r="W59" s="10">
        <f t="shared" si="7"/>
        <v>63.51726009452927</v>
      </c>
      <c r="X59" s="10">
        <f t="shared" si="7"/>
        <v>0</v>
      </c>
      <c r="Y59" s="10">
        <f t="shared" si="7"/>
        <v>0</v>
      </c>
      <c r="Z59" s="11">
        <f t="shared" si="7"/>
        <v>67.83876500857633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37.42994738555931</v>
      </c>
      <c r="E60" s="13">
        <f t="shared" si="7"/>
        <v>37.42994738555931</v>
      </c>
      <c r="F60" s="13">
        <f t="shared" si="7"/>
        <v>42.120322124781225</v>
      </c>
      <c r="G60" s="13">
        <f t="shared" si="7"/>
        <v>26.28672103000444</v>
      </c>
      <c r="H60" s="13">
        <f t="shared" si="7"/>
        <v>35.831245950500595</v>
      </c>
      <c r="I60" s="13">
        <f t="shared" si="7"/>
        <v>34.16474692365192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34.16474692365192</v>
      </c>
      <c r="W60" s="13">
        <f t="shared" si="7"/>
        <v>44.42578278976504</v>
      </c>
      <c r="X60" s="13">
        <f t="shared" si="7"/>
        <v>0</v>
      </c>
      <c r="Y60" s="13">
        <f t="shared" si="7"/>
        <v>0</v>
      </c>
      <c r="Z60" s="14">
        <f t="shared" si="7"/>
        <v>37.42994738555931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58.57037037037037</v>
      </c>
      <c r="E61" s="13">
        <f t="shared" si="7"/>
        <v>58.57037037037037</v>
      </c>
      <c r="F61" s="13">
        <f t="shared" si="7"/>
        <v>127.86475974628564</v>
      </c>
      <c r="G61" s="13">
        <f t="shared" si="7"/>
        <v>35.086795252225514</v>
      </c>
      <c r="H61" s="13">
        <f t="shared" si="7"/>
        <v>64.45003531073446</v>
      </c>
      <c r="I61" s="13">
        <f t="shared" si="7"/>
        <v>63.72939758362192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63.72939758362192</v>
      </c>
      <c r="W61" s="13">
        <f t="shared" si="7"/>
        <v>82.97283950617283</v>
      </c>
      <c r="X61" s="13">
        <f t="shared" si="7"/>
        <v>0</v>
      </c>
      <c r="Y61" s="13">
        <f t="shared" si="7"/>
        <v>0</v>
      </c>
      <c r="Z61" s="14">
        <f t="shared" si="7"/>
        <v>58.57037037037037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26.657317695053546</v>
      </c>
      <c r="E62" s="13">
        <f t="shared" si="7"/>
        <v>26.657317695053546</v>
      </c>
      <c r="F62" s="13">
        <f t="shared" si="7"/>
        <v>22.552098688556228</v>
      </c>
      <c r="G62" s="13">
        <f t="shared" si="7"/>
        <v>22.279982915605967</v>
      </c>
      <c r="H62" s="13">
        <f t="shared" si="7"/>
        <v>23.42163063487756</v>
      </c>
      <c r="I62" s="13">
        <f t="shared" si="7"/>
        <v>22.757321101396546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22.757321101396546</v>
      </c>
      <c r="W62" s="13">
        <f t="shared" si="7"/>
        <v>24.477309992586434</v>
      </c>
      <c r="X62" s="13">
        <f t="shared" si="7"/>
        <v>0</v>
      </c>
      <c r="Y62" s="13">
        <f t="shared" si="7"/>
        <v>0</v>
      </c>
      <c r="Z62" s="14">
        <f t="shared" si="7"/>
        <v>26.657317695053546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27.891231964483907</v>
      </c>
      <c r="E63" s="13">
        <f t="shared" si="7"/>
        <v>27.891231964483907</v>
      </c>
      <c r="F63" s="13">
        <f t="shared" si="7"/>
        <v>20.675818821236387</v>
      </c>
      <c r="G63" s="13">
        <f t="shared" si="7"/>
        <v>24.694818584604622</v>
      </c>
      <c r="H63" s="13">
        <f t="shared" si="7"/>
        <v>27.316651241552076</v>
      </c>
      <c r="I63" s="13">
        <f t="shared" si="7"/>
        <v>24.393965469925494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24.393965469925494</v>
      </c>
      <c r="W63" s="13">
        <f t="shared" si="7"/>
        <v>29.234197218289555</v>
      </c>
      <c r="X63" s="13">
        <f t="shared" si="7"/>
        <v>0</v>
      </c>
      <c r="Y63" s="13">
        <f t="shared" si="7"/>
        <v>0</v>
      </c>
      <c r="Z63" s="14">
        <f t="shared" si="7"/>
        <v>27.891231964483907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23.62063508808946</v>
      </c>
      <c r="E64" s="13">
        <f t="shared" si="7"/>
        <v>23.62063508808946</v>
      </c>
      <c r="F64" s="13">
        <f t="shared" si="7"/>
        <v>17.1636539923328</v>
      </c>
      <c r="G64" s="13">
        <f t="shared" si="7"/>
        <v>16.051688342904814</v>
      </c>
      <c r="H64" s="13">
        <f t="shared" si="7"/>
        <v>13.477824629207808</v>
      </c>
      <c r="I64" s="13">
        <f t="shared" si="7"/>
        <v>15.49110311593052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15.49110311593052</v>
      </c>
      <c r="W64" s="13">
        <f t="shared" si="7"/>
        <v>17.786690112182743</v>
      </c>
      <c r="X64" s="13">
        <f t="shared" si="7"/>
        <v>0</v>
      </c>
      <c r="Y64" s="13">
        <f t="shared" si="7"/>
        <v>0</v>
      </c>
      <c r="Z64" s="14">
        <f t="shared" si="7"/>
        <v>23.62063508808946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3.6464929112034965</v>
      </c>
      <c r="E66" s="16">
        <f t="shared" si="7"/>
        <v>3.6464929112034965</v>
      </c>
      <c r="F66" s="16">
        <f t="shared" si="7"/>
        <v>2.7464099874338874</v>
      </c>
      <c r="G66" s="16">
        <f t="shared" si="7"/>
        <v>2.7193424819575034</v>
      </c>
      <c r="H66" s="16">
        <f t="shared" si="7"/>
        <v>4.519219191880629</v>
      </c>
      <c r="I66" s="16">
        <f t="shared" si="7"/>
        <v>3.3405981242371174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3.3405981242371174</v>
      </c>
      <c r="W66" s="16">
        <f t="shared" si="7"/>
        <v>5.2153501758874325</v>
      </c>
      <c r="X66" s="16">
        <f t="shared" si="7"/>
        <v>0</v>
      </c>
      <c r="Y66" s="16">
        <f t="shared" si="7"/>
        <v>0</v>
      </c>
      <c r="Z66" s="17">
        <f t="shared" si="7"/>
        <v>3.6464929112034965</v>
      </c>
    </row>
    <row r="67" spans="1:26" ht="13.5" hidden="1">
      <c r="A67" s="40" t="s">
        <v>113</v>
      </c>
      <c r="B67" s="23"/>
      <c r="C67" s="23"/>
      <c r="D67" s="24">
        <v>158780000</v>
      </c>
      <c r="E67" s="25">
        <v>158780000</v>
      </c>
      <c r="F67" s="25">
        <v>12534882</v>
      </c>
      <c r="G67" s="25">
        <v>14340999</v>
      </c>
      <c r="H67" s="25">
        <v>14447872</v>
      </c>
      <c r="I67" s="25">
        <v>41323753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41323753</v>
      </c>
      <c r="W67" s="25">
        <v>39695000</v>
      </c>
      <c r="X67" s="25"/>
      <c r="Y67" s="24"/>
      <c r="Z67" s="26">
        <v>158780000</v>
      </c>
    </row>
    <row r="68" spans="1:26" ht="13.5" hidden="1">
      <c r="A68" s="36" t="s">
        <v>31</v>
      </c>
      <c r="B68" s="18"/>
      <c r="C68" s="18"/>
      <c r="D68" s="19">
        <v>23320000</v>
      </c>
      <c r="E68" s="20">
        <v>23320000</v>
      </c>
      <c r="F68" s="20">
        <v>2029897</v>
      </c>
      <c r="G68" s="20">
        <v>1300871</v>
      </c>
      <c r="H68" s="20">
        <v>1296331</v>
      </c>
      <c r="I68" s="20">
        <v>4627099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4627099</v>
      </c>
      <c r="W68" s="20">
        <v>6415579</v>
      </c>
      <c r="X68" s="20"/>
      <c r="Y68" s="19"/>
      <c r="Z68" s="22">
        <v>23320000</v>
      </c>
    </row>
    <row r="69" spans="1:26" ht="13.5" hidden="1">
      <c r="A69" s="37" t="s">
        <v>32</v>
      </c>
      <c r="B69" s="18"/>
      <c r="C69" s="18"/>
      <c r="D69" s="19">
        <v>116698000</v>
      </c>
      <c r="E69" s="20">
        <v>116698000</v>
      </c>
      <c r="F69" s="20">
        <v>8867247</v>
      </c>
      <c r="G69" s="20">
        <v>11376417</v>
      </c>
      <c r="H69" s="20">
        <v>11448946</v>
      </c>
      <c r="I69" s="20">
        <v>31692610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31692610</v>
      </c>
      <c r="W69" s="20">
        <v>29174500</v>
      </c>
      <c r="X69" s="20"/>
      <c r="Y69" s="19"/>
      <c r="Z69" s="22">
        <v>116698000</v>
      </c>
    </row>
    <row r="70" spans="1:26" ht="13.5" hidden="1">
      <c r="A70" s="38" t="s">
        <v>107</v>
      </c>
      <c r="B70" s="18"/>
      <c r="C70" s="18"/>
      <c r="D70" s="19">
        <v>40500000</v>
      </c>
      <c r="E70" s="20">
        <v>40500000</v>
      </c>
      <c r="F70" s="20">
        <v>1764031</v>
      </c>
      <c r="G70" s="20">
        <v>4044000</v>
      </c>
      <c r="H70" s="20">
        <v>3738240</v>
      </c>
      <c r="I70" s="20">
        <v>9546271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9546271</v>
      </c>
      <c r="W70" s="20">
        <v>10125000</v>
      </c>
      <c r="X70" s="20"/>
      <c r="Y70" s="19"/>
      <c r="Z70" s="22">
        <v>40500000</v>
      </c>
    </row>
    <row r="71" spans="1:26" ht="13.5" hidden="1">
      <c r="A71" s="38" t="s">
        <v>108</v>
      </c>
      <c r="B71" s="18"/>
      <c r="C71" s="18"/>
      <c r="D71" s="19">
        <v>39220000</v>
      </c>
      <c r="E71" s="20">
        <v>39220000</v>
      </c>
      <c r="F71" s="20">
        <v>3751438</v>
      </c>
      <c r="G71" s="20">
        <v>3828055</v>
      </c>
      <c r="H71" s="20">
        <v>3909557</v>
      </c>
      <c r="I71" s="20">
        <v>11489050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11489050</v>
      </c>
      <c r="W71" s="20">
        <v>9804999</v>
      </c>
      <c r="X71" s="20"/>
      <c r="Y71" s="19"/>
      <c r="Z71" s="22">
        <v>39220000</v>
      </c>
    </row>
    <row r="72" spans="1:26" ht="13.5" hidden="1">
      <c r="A72" s="38" t="s">
        <v>109</v>
      </c>
      <c r="B72" s="18"/>
      <c r="C72" s="18"/>
      <c r="D72" s="19">
        <v>18020000</v>
      </c>
      <c r="E72" s="20">
        <v>18020000</v>
      </c>
      <c r="F72" s="20">
        <v>1652070</v>
      </c>
      <c r="G72" s="20">
        <v>1806958</v>
      </c>
      <c r="H72" s="20">
        <v>1915707</v>
      </c>
      <c r="I72" s="20">
        <v>5374735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5374735</v>
      </c>
      <c r="W72" s="20">
        <v>4504998</v>
      </c>
      <c r="X72" s="20"/>
      <c r="Y72" s="19"/>
      <c r="Z72" s="22">
        <v>18020000</v>
      </c>
    </row>
    <row r="73" spans="1:26" ht="13.5" hidden="1">
      <c r="A73" s="38" t="s">
        <v>110</v>
      </c>
      <c r="B73" s="18"/>
      <c r="C73" s="18"/>
      <c r="D73" s="19">
        <v>18958000</v>
      </c>
      <c r="E73" s="20">
        <v>18958000</v>
      </c>
      <c r="F73" s="20">
        <v>1699708</v>
      </c>
      <c r="G73" s="20">
        <v>1697404</v>
      </c>
      <c r="H73" s="20">
        <v>1884681</v>
      </c>
      <c r="I73" s="20">
        <v>5281793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5281793</v>
      </c>
      <c r="W73" s="20">
        <v>4739499</v>
      </c>
      <c r="X73" s="20"/>
      <c r="Y73" s="19"/>
      <c r="Z73" s="22">
        <v>18958000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>
        <v>761</v>
      </c>
      <c r="I74" s="20">
        <v>761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761</v>
      </c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18762000</v>
      </c>
      <c r="E75" s="29">
        <v>18762000</v>
      </c>
      <c r="F75" s="29">
        <v>1637738</v>
      </c>
      <c r="G75" s="29">
        <v>1663711</v>
      </c>
      <c r="H75" s="29">
        <v>1702595</v>
      </c>
      <c r="I75" s="29">
        <v>5004044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5004044</v>
      </c>
      <c r="W75" s="29">
        <v>4690500</v>
      </c>
      <c r="X75" s="29"/>
      <c r="Y75" s="28"/>
      <c r="Z75" s="30">
        <v>18762000</v>
      </c>
    </row>
    <row r="76" spans="1:26" ht="13.5" hidden="1">
      <c r="A76" s="41" t="s">
        <v>114</v>
      </c>
      <c r="B76" s="31"/>
      <c r="C76" s="31"/>
      <c r="D76" s="32">
        <v>60184155</v>
      </c>
      <c r="E76" s="33">
        <v>60184155</v>
      </c>
      <c r="F76" s="33">
        <v>4275770</v>
      </c>
      <c r="G76" s="33">
        <v>3494276</v>
      </c>
      <c r="H76" s="33">
        <v>5239961</v>
      </c>
      <c r="I76" s="33">
        <v>13010007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13010007</v>
      </c>
      <c r="W76" s="33">
        <v>17280626</v>
      </c>
      <c r="X76" s="33"/>
      <c r="Y76" s="32"/>
      <c r="Z76" s="34">
        <v>60184155</v>
      </c>
    </row>
    <row r="77" spans="1:26" ht="13.5" hidden="1">
      <c r="A77" s="36" t="s">
        <v>31</v>
      </c>
      <c r="B77" s="18"/>
      <c r="C77" s="18"/>
      <c r="D77" s="19">
        <v>15820000</v>
      </c>
      <c r="E77" s="20">
        <v>15820000</v>
      </c>
      <c r="F77" s="20">
        <v>495878</v>
      </c>
      <c r="G77" s="20">
        <v>458547</v>
      </c>
      <c r="H77" s="20">
        <v>1060717</v>
      </c>
      <c r="I77" s="20">
        <v>2015142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2015142</v>
      </c>
      <c r="W77" s="20">
        <v>4075000</v>
      </c>
      <c r="X77" s="20"/>
      <c r="Y77" s="19"/>
      <c r="Z77" s="22">
        <v>15820000</v>
      </c>
    </row>
    <row r="78" spans="1:26" ht="13.5" hidden="1">
      <c r="A78" s="37" t="s">
        <v>32</v>
      </c>
      <c r="B78" s="18"/>
      <c r="C78" s="18"/>
      <c r="D78" s="19">
        <v>43680000</v>
      </c>
      <c r="E78" s="20">
        <v>43680000</v>
      </c>
      <c r="F78" s="20">
        <v>3734913</v>
      </c>
      <c r="G78" s="20">
        <v>2990487</v>
      </c>
      <c r="H78" s="20">
        <v>4102300</v>
      </c>
      <c r="I78" s="20">
        <v>10827700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10827700</v>
      </c>
      <c r="W78" s="20">
        <v>12961000</v>
      </c>
      <c r="X78" s="20"/>
      <c r="Y78" s="19"/>
      <c r="Z78" s="22">
        <v>43680000</v>
      </c>
    </row>
    <row r="79" spans="1:26" ht="13.5" hidden="1">
      <c r="A79" s="38" t="s">
        <v>107</v>
      </c>
      <c r="B79" s="18"/>
      <c r="C79" s="18"/>
      <c r="D79" s="19">
        <v>23721000</v>
      </c>
      <c r="E79" s="20">
        <v>23721000</v>
      </c>
      <c r="F79" s="20">
        <v>2255574</v>
      </c>
      <c r="G79" s="20">
        <v>1418910</v>
      </c>
      <c r="H79" s="20">
        <v>2409297</v>
      </c>
      <c r="I79" s="20">
        <v>6083781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6083781</v>
      </c>
      <c r="W79" s="20">
        <v>8401000</v>
      </c>
      <c r="X79" s="20"/>
      <c r="Y79" s="19"/>
      <c r="Z79" s="22">
        <v>23721000</v>
      </c>
    </row>
    <row r="80" spans="1:26" ht="13.5" hidden="1">
      <c r="A80" s="38" t="s">
        <v>108</v>
      </c>
      <c r="B80" s="18"/>
      <c r="C80" s="18"/>
      <c r="D80" s="19">
        <v>10455000</v>
      </c>
      <c r="E80" s="20">
        <v>10455000</v>
      </c>
      <c r="F80" s="20">
        <v>846028</v>
      </c>
      <c r="G80" s="20">
        <v>852890</v>
      </c>
      <c r="H80" s="20">
        <v>915682</v>
      </c>
      <c r="I80" s="20">
        <v>2614600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2614600</v>
      </c>
      <c r="W80" s="20">
        <v>2400000</v>
      </c>
      <c r="X80" s="20"/>
      <c r="Y80" s="19"/>
      <c r="Z80" s="22">
        <v>10455000</v>
      </c>
    </row>
    <row r="81" spans="1:26" ht="13.5" hidden="1">
      <c r="A81" s="38" t="s">
        <v>109</v>
      </c>
      <c r="B81" s="18"/>
      <c r="C81" s="18"/>
      <c r="D81" s="19">
        <v>5026000</v>
      </c>
      <c r="E81" s="20">
        <v>5026000</v>
      </c>
      <c r="F81" s="20">
        <v>341579</v>
      </c>
      <c r="G81" s="20">
        <v>446225</v>
      </c>
      <c r="H81" s="20">
        <v>523307</v>
      </c>
      <c r="I81" s="20">
        <v>1311111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1311111</v>
      </c>
      <c r="W81" s="20">
        <v>1317000</v>
      </c>
      <c r="X81" s="20"/>
      <c r="Y81" s="19"/>
      <c r="Z81" s="22">
        <v>5026000</v>
      </c>
    </row>
    <row r="82" spans="1:26" ht="13.5" hidden="1">
      <c r="A82" s="38" t="s">
        <v>110</v>
      </c>
      <c r="B82" s="18"/>
      <c r="C82" s="18"/>
      <c r="D82" s="19">
        <v>4478000</v>
      </c>
      <c r="E82" s="20">
        <v>4478000</v>
      </c>
      <c r="F82" s="20">
        <v>291732</v>
      </c>
      <c r="G82" s="20">
        <v>272462</v>
      </c>
      <c r="H82" s="20">
        <v>254014</v>
      </c>
      <c r="I82" s="20">
        <v>818208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818208</v>
      </c>
      <c r="W82" s="20">
        <v>843000</v>
      </c>
      <c r="X82" s="20"/>
      <c r="Y82" s="19"/>
      <c r="Z82" s="22">
        <v>4478000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684155</v>
      </c>
      <c r="E84" s="29">
        <v>684155</v>
      </c>
      <c r="F84" s="29">
        <v>44979</v>
      </c>
      <c r="G84" s="29">
        <v>45242</v>
      </c>
      <c r="H84" s="29">
        <v>76944</v>
      </c>
      <c r="I84" s="29">
        <v>167165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167165</v>
      </c>
      <c r="W84" s="29">
        <v>244626</v>
      </c>
      <c r="X84" s="29"/>
      <c r="Y84" s="28"/>
      <c r="Z84" s="30">
        <v>684155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167544300</v>
      </c>
      <c r="C5" s="18">
        <v>0</v>
      </c>
      <c r="D5" s="58">
        <v>204500000</v>
      </c>
      <c r="E5" s="59">
        <v>204500000</v>
      </c>
      <c r="F5" s="59">
        <v>13964861</v>
      </c>
      <c r="G5" s="59">
        <v>-115476236</v>
      </c>
      <c r="H5" s="59">
        <v>9750326</v>
      </c>
      <c r="I5" s="59">
        <v>-91761049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-91761049</v>
      </c>
      <c r="W5" s="59">
        <v>9166892</v>
      </c>
      <c r="X5" s="59">
        <v>-100927941</v>
      </c>
      <c r="Y5" s="60">
        <v>-1101.01</v>
      </c>
      <c r="Z5" s="61">
        <v>204500000</v>
      </c>
    </row>
    <row r="6" spans="1:26" ht="13.5">
      <c r="A6" s="57" t="s">
        <v>32</v>
      </c>
      <c r="B6" s="18">
        <v>366957531</v>
      </c>
      <c r="C6" s="18">
        <v>0</v>
      </c>
      <c r="D6" s="58">
        <v>585121250</v>
      </c>
      <c r="E6" s="59">
        <v>585121250</v>
      </c>
      <c r="F6" s="59">
        <v>41739985</v>
      </c>
      <c r="G6" s="59">
        <v>110901250</v>
      </c>
      <c r="H6" s="59">
        <v>38635664</v>
      </c>
      <c r="I6" s="59">
        <v>191276899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191276899</v>
      </c>
      <c r="W6" s="59">
        <v>46463456</v>
      </c>
      <c r="X6" s="59">
        <v>144813443</v>
      </c>
      <c r="Y6" s="60">
        <v>311.67</v>
      </c>
      <c r="Z6" s="61">
        <v>585121250</v>
      </c>
    </row>
    <row r="7" spans="1:26" ht="13.5">
      <c r="A7" s="57" t="s">
        <v>33</v>
      </c>
      <c r="B7" s="18">
        <v>2705040</v>
      </c>
      <c r="C7" s="18">
        <v>0</v>
      </c>
      <c r="D7" s="58">
        <v>2000000</v>
      </c>
      <c r="E7" s="59">
        <v>2000000</v>
      </c>
      <c r="F7" s="59">
        <v>168127</v>
      </c>
      <c r="G7" s="59">
        <v>-152537</v>
      </c>
      <c r="H7" s="59">
        <v>102430</v>
      </c>
      <c r="I7" s="59">
        <v>118020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118020</v>
      </c>
      <c r="W7" s="59">
        <v>536000</v>
      </c>
      <c r="X7" s="59">
        <v>-417980</v>
      </c>
      <c r="Y7" s="60">
        <v>-77.98</v>
      </c>
      <c r="Z7" s="61">
        <v>2000000</v>
      </c>
    </row>
    <row r="8" spans="1:26" ht="13.5">
      <c r="A8" s="57" t="s">
        <v>34</v>
      </c>
      <c r="B8" s="18">
        <v>365116100</v>
      </c>
      <c r="C8" s="18">
        <v>0</v>
      </c>
      <c r="D8" s="58">
        <v>491688000</v>
      </c>
      <c r="E8" s="59">
        <v>491688000</v>
      </c>
      <c r="F8" s="59">
        <v>161893667</v>
      </c>
      <c r="G8" s="59">
        <v>-11617333</v>
      </c>
      <c r="H8" s="59">
        <v>6666667</v>
      </c>
      <c r="I8" s="59">
        <v>156943001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156943001</v>
      </c>
      <c r="W8" s="59">
        <v>200736000</v>
      </c>
      <c r="X8" s="59">
        <v>-43792999</v>
      </c>
      <c r="Y8" s="60">
        <v>-21.82</v>
      </c>
      <c r="Z8" s="61">
        <v>491688000</v>
      </c>
    </row>
    <row r="9" spans="1:26" ht="13.5">
      <c r="A9" s="57" t="s">
        <v>35</v>
      </c>
      <c r="B9" s="18">
        <v>30475433</v>
      </c>
      <c r="C9" s="18">
        <v>0</v>
      </c>
      <c r="D9" s="58">
        <v>117520465</v>
      </c>
      <c r="E9" s="59">
        <v>117520465</v>
      </c>
      <c r="F9" s="59">
        <v>2844475</v>
      </c>
      <c r="G9" s="59">
        <v>-1701019</v>
      </c>
      <c r="H9" s="59">
        <v>1851079</v>
      </c>
      <c r="I9" s="59">
        <v>2994535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2994535</v>
      </c>
      <c r="W9" s="59">
        <v>51670052</v>
      </c>
      <c r="X9" s="59">
        <v>-48675517</v>
      </c>
      <c r="Y9" s="60">
        <v>-94.2</v>
      </c>
      <c r="Z9" s="61">
        <v>117520465</v>
      </c>
    </row>
    <row r="10" spans="1:26" ht="25.5">
      <c r="A10" s="62" t="s">
        <v>99</v>
      </c>
      <c r="B10" s="63">
        <f>SUM(B5:B9)</f>
        <v>932798404</v>
      </c>
      <c r="C10" s="63">
        <f>SUM(C5:C9)</f>
        <v>0</v>
      </c>
      <c r="D10" s="64">
        <f aca="true" t="shared" si="0" ref="D10:Z10">SUM(D5:D9)</f>
        <v>1400829715</v>
      </c>
      <c r="E10" s="65">
        <f t="shared" si="0"/>
        <v>1400829715</v>
      </c>
      <c r="F10" s="65">
        <f t="shared" si="0"/>
        <v>220611115</v>
      </c>
      <c r="G10" s="65">
        <f t="shared" si="0"/>
        <v>-18045875</v>
      </c>
      <c r="H10" s="65">
        <f t="shared" si="0"/>
        <v>57006166</v>
      </c>
      <c r="I10" s="65">
        <f t="shared" si="0"/>
        <v>259571406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259571406</v>
      </c>
      <c r="W10" s="65">
        <f t="shared" si="0"/>
        <v>308572400</v>
      </c>
      <c r="X10" s="65">
        <f t="shared" si="0"/>
        <v>-49000994</v>
      </c>
      <c r="Y10" s="66">
        <f>+IF(W10&lt;&gt;0,(X10/W10)*100,0)</f>
        <v>-15.879901766975918</v>
      </c>
      <c r="Z10" s="67">
        <f t="shared" si="0"/>
        <v>1400829715</v>
      </c>
    </row>
    <row r="11" spans="1:26" ht="13.5">
      <c r="A11" s="57" t="s">
        <v>36</v>
      </c>
      <c r="B11" s="18">
        <v>231246745</v>
      </c>
      <c r="C11" s="18">
        <v>0</v>
      </c>
      <c r="D11" s="58">
        <v>351445108</v>
      </c>
      <c r="E11" s="59">
        <v>351445108</v>
      </c>
      <c r="F11" s="59">
        <v>29852950</v>
      </c>
      <c r="G11" s="59">
        <v>25461370</v>
      </c>
      <c r="H11" s="59">
        <v>27998988</v>
      </c>
      <c r="I11" s="59">
        <v>83313308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83313308</v>
      </c>
      <c r="W11" s="59">
        <v>63831900</v>
      </c>
      <c r="X11" s="59">
        <v>19481408</v>
      </c>
      <c r="Y11" s="60">
        <v>30.52</v>
      </c>
      <c r="Z11" s="61">
        <v>351445108</v>
      </c>
    </row>
    <row r="12" spans="1:26" ht="13.5">
      <c r="A12" s="57" t="s">
        <v>37</v>
      </c>
      <c r="B12" s="18">
        <v>20133891</v>
      </c>
      <c r="C12" s="18">
        <v>0</v>
      </c>
      <c r="D12" s="58">
        <v>22100000</v>
      </c>
      <c r="E12" s="59">
        <v>22100000</v>
      </c>
      <c r="F12" s="59">
        <v>4311446</v>
      </c>
      <c r="G12" s="59">
        <v>-791128</v>
      </c>
      <c r="H12" s="59">
        <v>1828878</v>
      </c>
      <c r="I12" s="59">
        <v>5349196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5349196</v>
      </c>
      <c r="W12" s="59">
        <v>5281110</v>
      </c>
      <c r="X12" s="59">
        <v>68086</v>
      </c>
      <c r="Y12" s="60">
        <v>1.29</v>
      </c>
      <c r="Z12" s="61">
        <v>22100000</v>
      </c>
    </row>
    <row r="13" spans="1:26" ht="13.5">
      <c r="A13" s="57" t="s">
        <v>100</v>
      </c>
      <c r="B13" s="18">
        <v>184004648</v>
      </c>
      <c r="C13" s="18">
        <v>0</v>
      </c>
      <c r="D13" s="58">
        <v>150000000</v>
      </c>
      <c r="E13" s="59">
        <v>150000000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150000000</v>
      </c>
    </row>
    <row r="14" spans="1:26" ht="13.5">
      <c r="A14" s="57" t="s">
        <v>38</v>
      </c>
      <c r="B14" s="18">
        <v>4174013</v>
      </c>
      <c r="C14" s="18">
        <v>0</v>
      </c>
      <c r="D14" s="58">
        <v>6000000</v>
      </c>
      <c r="E14" s="59">
        <v>6000000</v>
      </c>
      <c r="F14" s="59">
        <v>2529829</v>
      </c>
      <c r="G14" s="59">
        <v>0</v>
      </c>
      <c r="H14" s="59">
        <v>454168</v>
      </c>
      <c r="I14" s="59">
        <v>2983997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2983997</v>
      </c>
      <c r="W14" s="59">
        <v>0</v>
      </c>
      <c r="X14" s="59">
        <v>2983997</v>
      </c>
      <c r="Y14" s="60">
        <v>0</v>
      </c>
      <c r="Z14" s="61">
        <v>6000000</v>
      </c>
    </row>
    <row r="15" spans="1:26" ht="13.5">
      <c r="A15" s="57" t="s">
        <v>39</v>
      </c>
      <c r="B15" s="18">
        <v>299163377</v>
      </c>
      <c r="C15" s="18">
        <v>0</v>
      </c>
      <c r="D15" s="58">
        <v>368474264</v>
      </c>
      <c r="E15" s="59">
        <v>368474264</v>
      </c>
      <c r="F15" s="59">
        <v>43859649</v>
      </c>
      <c r="G15" s="59">
        <v>0</v>
      </c>
      <c r="H15" s="59">
        <v>0</v>
      </c>
      <c r="I15" s="59">
        <v>43859649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43859649</v>
      </c>
      <c r="W15" s="59">
        <v>99961836</v>
      </c>
      <c r="X15" s="59">
        <v>-56102187</v>
      </c>
      <c r="Y15" s="60">
        <v>-56.12</v>
      </c>
      <c r="Z15" s="61">
        <v>368474264</v>
      </c>
    </row>
    <row r="16" spans="1:26" ht="13.5">
      <c r="A16" s="68" t="s">
        <v>40</v>
      </c>
      <c r="B16" s="18">
        <v>66856415</v>
      </c>
      <c r="C16" s="18">
        <v>0</v>
      </c>
      <c r="D16" s="58">
        <v>88500000</v>
      </c>
      <c r="E16" s="59">
        <v>88500000</v>
      </c>
      <c r="F16" s="59">
        <v>6666667</v>
      </c>
      <c r="G16" s="59">
        <v>7375000</v>
      </c>
      <c r="H16" s="59">
        <v>0</v>
      </c>
      <c r="I16" s="59">
        <v>14041667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14041667</v>
      </c>
      <c r="W16" s="59">
        <v>22125000</v>
      </c>
      <c r="X16" s="59">
        <v>-8083333</v>
      </c>
      <c r="Y16" s="60">
        <v>-36.53</v>
      </c>
      <c r="Z16" s="61">
        <v>88500000</v>
      </c>
    </row>
    <row r="17" spans="1:26" ht="13.5">
      <c r="A17" s="57" t="s">
        <v>41</v>
      </c>
      <c r="B17" s="18">
        <v>656674850</v>
      </c>
      <c r="C17" s="18">
        <v>0</v>
      </c>
      <c r="D17" s="58">
        <v>409309673</v>
      </c>
      <c r="E17" s="59">
        <v>409309673</v>
      </c>
      <c r="F17" s="59">
        <v>25435345</v>
      </c>
      <c r="G17" s="59">
        <v>23696295</v>
      </c>
      <c r="H17" s="59">
        <v>10889528</v>
      </c>
      <c r="I17" s="59">
        <v>60021168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60021168</v>
      </c>
      <c r="W17" s="59">
        <v>24325664</v>
      </c>
      <c r="X17" s="59">
        <v>35695504</v>
      </c>
      <c r="Y17" s="60">
        <v>146.74</v>
      </c>
      <c r="Z17" s="61">
        <v>409309673</v>
      </c>
    </row>
    <row r="18" spans="1:26" ht="13.5">
      <c r="A18" s="69" t="s">
        <v>42</v>
      </c>
      <c r="B18" s="70">
        <f>SUM(B11:B17)</f>
        <v>1462253939</v>
      </c>
      <c r="C18" s="70">
        <f>SUM(C11:C17)</f>
        <v>0</v>
      </c>
      <c r="D18" s="71">
        <f aca="true" t="shared" si="1" ref="D18:Z18">SUM(D11:D17)</f>
        <v>1395829045</v>
      </c>
      <c r="E18" s="72">
        <f t="shared" si="1"/>
        <v>1395829045</v>
      </c>
      <c r="F18" s="72">
        <f t="shared" si="1"/>
        <v>112655886</v>
      </c>
      <c r="G18" s="72">
        <f t="shared" si="1"/>
        <v>55741537</v>
      </c>
      <c r="H18" s="72">
        <f t="shared" si="1"/>
        <v>41171562</v>
      </c>
      <c r="I18" s="72">
        <f t="shared" si="1"/>
        <v>209568985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209568985</v>
      </c>
      <c r="W18" s="72">
        <f t="shared" si="1"/>
        <v>215525510</v>
      </c>
      <c r="X18" s="72">
        <f t="shared" si="1"/>
        <v>-5956525</v>
      </c>
      <c r="Y18" s="66">
        <f>+IF(W18&lt;&gt;0,(X18/W18)*100,0)</f>
        <v>-2.763721565952912</v>
      </c>
      <c r="Z18" s="73">
        <f t="shared" si="1"/>
        <v>1395829045</v>
      </c>
    </row>
    <row r="19" spans="1:26" ht="13.5">
      <c r="A19" s="69" t="s">
        <v>43</v>
      </c>
      <c r="B19" s="74">
        <f>+B10-B18</f>
        <v>-529455535</v>
      </c>
      <c r="C19" s="74">
        <f>+C10-C18</f>
        <v>0</v>
      </c>
      <c r="D19" s="75">
        <f aca="true" t="shared" si="2" ref="D19:Z19">+D10-D18</f>
        <v>5000670</v>
      </c>
      <c r="E19" s="76">
        <f t="shared" si="2"/>
        <v>5000670</v>
      </c>
      <c r="F19" s="76">
        <f t="shared" si="2"/>
        <v>107955229</v>
      </c>
      <c r="G19" s="76">
        <f t="shared" si="2"/>
        <v>-73787412</v>
      </c>
      <c r="H19" s="76">
        <f t="shared" si="2"/>
        <v>15834604</v>
      </c>
      <c r="I19" s="76">
        <f t="shared" si="2"/>
        <v>50002421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50002421</v>
      </c>
      <c r="W19" s="76">
        <f>IF(E10=E18,0,W10-W18)</f>
        <v>93046890</v>
      </c>
      <c r="X19" s="76">
        <f t="shared" si="2"/>
        <v>-43044469</v>
      </c>
      <c r="Y19" s="77">
        <f>+IF(W19&lt;&gt;0,(X19/W19)*100,0)</f>
        <v>-46.26105074548972</v>
      </c>
      <c r="Z19" s="78">
        <f t="shared" si="2"/>
        <v>5000670</v>
      </c>
    </row>
    <row r="20" spans="1:26" ht="13.5">
      <c r="A20" s="57" t="s">
        <v>44</v>
      </c>
      <c r="B20" s="18">
        <v>280400011</v>
      </c>
      <c r="C20" s="18">
        <v>0</v>
      </c>
      <c r="D20" s="58">
        <v>253309000</v>
      </c>
      <c r="E20" s="59">
        <v>253309000</v>
      </c>
      <c r="F20" s="59">
        <v>55679000</v>
      </c>
      <c r="G20" s="59">
        <v>-1946000</v>
      </c>
      <c r="H20" s="59">
        <v>5048046</v>
      </c>
      <c r="I20" s="59">
        <v>58781046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58781046</v>
      </c>
      <c r="W20" s="59">
        <v>101323600</v>
      </c>
      <c r="X20" s="59">
        <v>-42542554</v>
      </c>
      <c r="Y20" s="60">
        <v>-41.99</v>
      </c>
      <c r="Z20" s="61">
        <v>253309000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-249055524</v>
      </c>
      <c r="C22" s="85">
        <f>SUM(C19:C21)</f>
        <v>0</v>
      </c>
      <c r="D22" s="86">
        <f aca="true" t="shared" si="3" ref="D22:Z22">SUM(D19:D21)</f>
        <v>258309670</v>
      </c>
      <c r="E22" s="87">
        <f t="shared" si="3"/>
        <v>258309670</v>
      </c>
      <c r="F22" s="87">
        <f t="shared" si="3"/>
        <v>163634229</v>
      </c>
      <c r="G22" s="87">
        <f t="shared" si="3"/>
        <v>-75733412</v>
      </c>
      <c r="H22" s="87">
        <f t="shared" si="3"/>
        <v>20882650</v>
      </c>
      <c r="I22" s="87">
        <f t="shared" si="3"/>
        <v>108783467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108783467</v>
      </c>
      <c r="W22" s="87">
        <f t="shared" si="3"/>
        <v>194370490</v>
      </c>
      <c r="X22" s="87">
        <f t="shared" si="3"/>
        <v>-85587023</v>
      </c>
      <c r="Y22" s="88">
        <f>+IF(W22&lt;&gt;0,(X22/W22)*100,0)</f>
        <v>-44.03293061616503</v>
      </c>
      <c r="Z22" s="89">
        <f t="shared" si="3"/>
        <v>258309670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-249055524</v>
      </c>
      <c r="C24" s="74">
        <f>SUM(C22:C23)</f>
        <v>0</v>
      </c>
      <c r="D24" s="75">
        <f aca="true" t="shared" si="4" ref="D24:Z24">SUM(D22:D23)</f>
        <v>258309670</v>
      </c>
      <c r="E24" s="76">
        <f t="shared" si="4"/>
        <v>258309670</v>
      </c>
      <c r="F24" s="76">
        <f t="shared" si="4"/>
        <v>163634229</v>
      </c>
      <c r="G24" s="76">
        <f t="shared" si="4"/>
        <v>-75733412</v>
      </c>
      <c r="H24" s="76">
        <f t="shared" si="4"/>
        <v>20882650</v>
      </c>
      <c r="I24" s="76">
        <f t="shared" si="4"/>
        <v>108783467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108783467</v>
      </c>
      <c r="W24" s="76">
        <f t="shared" si="4"/>
        <v>194370490</v>
      </c>
      <c r="X24" s="76">
        <f t="shared" si="4"/>
        <v>-85587023</v>
      </c>
      <c r="Y24" s="77">
        <f>+IF(W24&lt;&gt;0,(X24/W24)*100,0)</f>
        <v>-44.03293061616503</v>
      </c>
      <c r="Z24" s="78">
        <f t="shared" si="4"/>
        <v>258309670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262906351</v>
      </c>
      <c r="C27" s="21">
        <v>0</v>
      </c>
      <c r="D27" s="98">
        <v>308308998</v>
      </c>
      <c r="E27" s="99">
        <v>308308998</v>
      </c>
      <c r="F27" s="99">
        <v>13603664</v>
      </c>
      <c r="G27" s="99">
        <v>9166384</v>
      </c>
      <c r="H27" s="99">
        <v>3471642</v>
      </c>
      <c r="I27" s="99">
        <v>26241690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26241690</v>
      </c>
      <c r="W27" s="99">
        <v>65177020</v>
      </c>
      <c r="X27" s="99">
        <v>-38935330</v>
      </c>
      <c r="Y27" s="100">
        <v>-59.74</v>
      </c>
      <c r="Z27" s="101">
        <v>308308998</v>
      </c>
    </row>
    <row r="28" spans="1:26" ht="13.5">
      <c r="A28" s="102" t="s">
        <v>44</v>
      </c>
      <c r="B28" s="18">
        <v>248619368</v>
      </c>
      <c r="C28" s="18">
        <v>0</v>
      </c>
      <c r="D28" s="58">
        <v>253308998</v>
      </c>
      <c r="E28" s="59">
        <v>253308998</v>
      </c>
      <c r="F28" s="59">
        <v>12522950</v>
      </c>
      <c r="G28" s="59">
        <v>9166384</v>
      </c>
      <c r="H28" s="59">
        <v>3132580</v>
      </c>
      <c r="I28" s="59">
        <v>24821914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24821914</v>
      </c>
      <c r="W28" s="59">
        <v>0</v>
      </c>
      <c r="X28" s="59">
        <v>24821914</v>
      </c>
      <c r="Y28" s="60">
        <v>0</v>
      </c>
      <c r="Z28" s="61">
        <v>253308998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6431226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7855756</v>
      </c>
      <c r="C31" s="18">
        <v>0</v>
      </c>
      <c r="D31" s="58">
        <v>55000000</v>
      </c>
      <c r="E31" s="59">
        <v>55000000</v>
      </c>
      <c r="F31" s="59">
        <v>1080714</v>
      </c>
      <c r="G31" s="59">
        <v>0</v>
      </c>
      <c r="H31" s="59">
        <v>339062</v>
      </c>
      <c r="I31" s="59">
        <v>1419776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1419776</v>
      </c>
      <c r="W31" s="59">
        <v>0</v>
      </c>
      <c r="X31" s="59">
        <v>1419776</v>
      </c>
      <c r="Y31" s="60">
        <v>0</v>
      </c>
      <c r="Z31" s="61">
        <v>55000000</v>
      </c>
    </row>
    <row r="32" spans="1:26" ht="13.5">
      <c r="A32" s="69" t="s">
        <v>50</v>
      </c>
      <c r="B32" s="21">
        <f>SUM(B28:B31)</f>
        <v>262906350</v>
      </c>
      <c r="C32" s="21">
        <f>SUM(C28:C31)</f>
        <v>0</v>
      </c>
      <c r="D32" s="98">
        <f aca="true" t="shared" si="5" ref="D32:Z32">SUM(D28:D31)</f>
        <v>308308998</v>
      </c>
      <c r="E32" s="99">
        <f t="shared" si="5"/>
        <v>308308998</v>
      </c>
      <c r="F32" s="99">
        <f t="shared" si="5"/>
        <v>13603664</v>
      </c>
      <c r="G32" s="99">
        <f t="shared" si="5"/>
        <v>9166384</v>
      </c>
      <c r="H32" s="99">
        <f t="shared" si="5"/>
        <v>3471642</v>
      </c>
      <c r="I32" s="99">
        <f t="shared" si="5"/>
        <v>26241690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26241690</v>
      </c>
      <c r="W32" s="99">
        <f t="shared" si="5"/>
        <v>0</v>
      </c>
      <c r="X32" s="99">
        <f t="shared" si="5"/>
        <v>26241690</v>
      </c>
      <c r="Y32" s="100">
        <f>+IF(W32&lt;&gt;0,(X32/W32)*100,0)</f>
        <v>0</v>
      </c>
      <c r="Z32" s="101">
        <f t="shared" si="5"/>
        <v>308308998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318521631</v>
      </c>
      <c r="C35" s="18">
        <v>0</v>
      </c>
      <c r="D35" s="58">
        <v>297130906</v>
      </c>
      <c r="E35" s="59">
        <v>297130906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74282727</v>
      </c>
      <c r="X35" s="59">
        <v>-74282727</v>
      </c>
      <c r="Y35" s="60">
        <v>-100</v>
      </c>
      <c r="Z35" s="61">
        <v>297130906</v>
      </c>
    </row>
    <row r="36" spans="1:26" ht="13.5">
      <c r="A36" s="57" t="s">
        <v>53</v>
      </c>
      <c r="B36" s="18">
        <v>4392524312</v>
      </c>
      <c r="C36" s="18">
        <v>0</v>
      </c>
      <c r="D36" s="58">
        <v>4610470294</v>
      </c>
      <c r="E36" s="59">
        <v>4610470294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1152617574</v>
      </c>
      <c r="X36" s="59">
        <v>-1152617574</v>
      </c>
      <c r="Y36" s="60">
        <v>-100</v>
      </c>
      <c r="Z36" s="61">
        <v>4610470294</v>
      </c>
    </row>
    <row r="37" spans="1:26" ht="13.5">
      <c r="A37" s="57" t="s">
        <v>54</v>
      </c>
      <c r="B37" s="18">
        <v>674958157</v>
      </c>
      <c r="C37" s="18">
        <v>0</v>
      </c>
      <c r="D37" s="58">
        <v>266769746</v>
      </c>
      <c r="E37" s="59">
        <v>266769746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66692437</v>
      </c>
      <c r="X37" s="59">
        <v>-66692437</v>
      </c>
      <c r="Y37" s="60">
        <v>-100</v>
      </c>
      <c r="Z37" s="61">
        <v>266769746</v>
      </c>
    </row>
    <row r="38" spans="1:26" ht="13.5">
      <c r="A38" s="57" t="s">
        <v>55</v>
      </c>
      <c r="B38" s="18">
        <v>71683314</v>
      </c>
      <c r="C38" s="18">
        <v>0</v>
      </c>
      <c r="D38" s="58">
        <v>90217944</v>
      </c>
      <c r="E38" s="59">
        <v>90217944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22554486</v>
      </c>
      <c r="X38" s="59">
        <v>-22554486</v>
      </c>
      <c r="Y38" s="60">
        <v>-100</v>
      </c>
      <c r="Z38" s="61">
        <v>90217944</v>
      </c>
    </row>
    <row r="39" spans="1:26" ht="13.5">
      <c r="A39" s="57" t="s">
        <v>56</v>
      </c>
      <c r="B39" s="18">
        <v>3964404472</v>
      </c>
      <c r="C39" s="18">
        <v>0</v>
      </c>
      <c r="D39" s="58">
        <v>4550613510</v>
      </c>
      <c r="E39" s="59">
        <v>4550613510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1137653378</v>
      </c>
      <c r="X39" s="59">
        <v>-1137653378</v>
      </c>
      <c r="Y39" s="60">
        <v>-100</v>
      </c>
      <c r="Z39" s="61">
        <v>4550613510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236746346</v>
      </c>
      <c r="C42" s="18">
        <v>0</v>
      </c>
      <c r="D42" s="58">
        <v>286809000</v>
      </c>
      <c r="E42" s="59">
        <v>286809000</v>
      </c>
      <c r="F42" s="59">
        <v>75732554</v>
      </c>
      <c r="G42" s="59">
        <v>-47977962</v>
      </c>
      <c r="H42" s="59">
        <v>-29788880</v>
      </c>
      <c r="I42" s="59">
        <v>-2034288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-2034288</v>
      </c>
      <c r="W42" s="59">
        <v>149989011</v>
      </c>
      <c r="X42" s="59">
        <v>-152023299</v>
      </c>
      <c r="Y42" s="60">
        <v>-101.36</v>
      </c>
      <c r="Z42" s="61">
        <v>286809000</v>
      </c>
    </row>
    <row r="43" spans="1:26" ht="13.5">
      <c r="A43" s="57" t="s">
        <v>59</v>
      </c>
      <c r="B43" s="18">
        <v>-221163778</v>
      </c>
      <c r="C43" s="18">
        <v>0</v>
      </c>
      <c r="D43" s="58">
        <v>-251842772</v>
      </c>
      <c r="E43" s="59">
        <v>-251842772</v>
      </c>
      <c r="F43" s="59">
        <v>-13603663</v>
      </c>
      <c r="G43" s="59">
        <v>-9166384</v>
      </c>
      <c r="H43" s="59">
        <v>20528357</v>
      </c>
      <c r="I43" s="59">
        <v>-2241690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-2241690</v>
      </c>
      <c r="W43" s="59">
        <v>-43608354</v>
      </c>
      <c r="X43" s="59">
        <v>41366664</v>
      </c>
      <c r="Y43" s="60">
        <v>-94.86</v>
      </c>
      <c r="Z43" s="61">
        <v>-251842772</v>
      </c>
    </row>
    <row r="44" spans="1:26" ht="13.5">
      <c r="A44" s="57" t="s">
        <v>60</v>
      </c>
      <c r="B44" s="18">
        <v>-2866683</v>
      </c>
      <c r="C44" s="18">
        <v>0</v>
      </c>
      <c r="D44" s="58">
        <v>-5500000</v>
      </c>
      <c r="E44" s="59">
        <v>-5500000</v>
      </c>
      <c r="F44" s="59">
        <v>-2529829</v>
      </c>
      <c r="G44" s="59">
        <v>0</v>
      </c>
      <c r="H44" s="59">
        <v>0</v>
      </c>
      <c r="I44" s="59">
        <v>-2529829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-2529829</v>
      </c>
      <c r="W44" s="59">
        <v>0</v>
      </c>
      <c r="X44" s="59">
        <v>-2529829</v>
      </c>
      <c r="Y44" s="60">
        <v>0</v>
      </c>
      <c r="Z44" s="61">
        <v>-5500000</v>
      </c>
    </row>
    <row r="45" spans="1:26" ht="13.5">
      <c r="A45" s="69" t="s">
        <v>61</v>
      </c>
      <c r="B45" s="21">
        <v>-21921850</v>
      </c>
      <c r="C45" s="21">
        <v>0</v>
      </c>
      <c r="D45" s="98">
        <v>15880578</v>
      </c>
      <c r="E45" s="99">
        <v>15880578</v>
      </c>
      <c r="F45" s="99">
        <v>126614463</v>
      </c>
      <c r="G45" s="99">
        <v>69470117</v>
      </c>
      <c r="H45" s="99">
        <v>60209594</v>
      </c>
      <c r="I45" s="99">
        <v>60209594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60209594</v>
      </c>
      <c r="W45" s="99">
        <v>92795007</v>
      </c>
      <c r="X45" s="99">
        <v>-32585413</v>
      </c>
      <c r="Y45" s="100">
        <v>-35.12</v>
      </c>
      <c r="Z45" s="101">
        <v>15880578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43059459</v>
      </c>
      <c r="C49" s="51">
        <v>0</v>
      </c>
      <c r="D49" s="128">
        <v>70894264</v>
      </c>
      <c r="E49" s="53">
        <v>26298549</v>
      </c>
      <c r="F49" s="53">
        <v>0</v>
      </c>
      <c r="G49" s="53">
        <v>0</v>
      </c>
      <c r="H49" s="53">
        <v>0</v>
      </c>
      <c r="I49" s="53">
        <v>675093719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815345991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57700199</v>
      </c>
      <c r="C51" s="51">
        <v>0</v>
      </c>
      <c r="D51" s="128">
        <v>80232060</v>
      </c>
      <c r="E51" s="53">
        <v>73202611</v>
      </c>
      <c r="F51" s="53">
        <v>0</v>
      </c>
      <c r="G51" s="53">
        <v>0</v>
      </c>
      <c r="H51" s="53">
        <v>0</v>
      </c>
      <c r="I51" s="53">
        <v>274098637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485233507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79.35666977303252</v>
      </c>
      <c r="C58" s="5">
        <f>IF(C67=0,0,+(C76/C67)*100)</f>
        <v>0</v>
      </c>
      <c r="D58" s="6">
        <f aca="true" t="shared" si="6" ref="D58:Z58">IF(D67=0,0,+(D76/D67)*100)</f>
        <v>70.20050846656306</v>
      </c>
      <c r="E58" s="7">
        <f t="shared" si="6"/>
        <v>70.20050846656306</v>
      </c>
      <c r="F58" s="7">
        <f t="shared" si="6"/>
        <v>23.135140325728138</v>
      </c>
      <c r="G58" s="7">
        <f t="shared" si="6"/>
        <v>-290.6514417891129</v>
      </c>
      <c r="H58" s="7">
        <f t="shared" si="6"/>
        <v>30.63923736940588</v>
      </c>
      <c r="I58" s="7">
        <f t="shared" si="6"/>
        <v>44.22256704423661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44.22256704423661</v>
      </c>
      <c r="W58" s="7">
        <f t="shared" si="6"/>
        <v>27.149295050245964</v>
      </c>
      <c r="X58" s="7">
        <f t="shared" si="6"/>
        <v>0</v>
      </c>
      <c r="Y58" s="7">
        <f t="shared" si="6"/>
        <v>0</v>
      </c>
      <c r="Z58" s="8">
        <f t="shared" si="6"/>
        <v>70.20050846656306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85.33007334963325</v>
      </c>
      <c r="E59" s="10">
        <f t="shared" si="7"/>
        <v>85.33007334963325</v>
      </c>
      <c r="F59" s="10">
        <f t="shared" si="7"/>
        <v>10.623528583635741</v>
      </c>
      <c r="G59" s="10">
        <f t="shared" si="7"/>
        <v>-1.6045786251640555</v>
      </c>
      <c r="H59" s="10">
        <f t="shared" si="7"/>
        <v>36.206512479685294</v>
      </c>
      <c r="I59" s="10">
        <f t="shared" si="7"/>
        <v>-7.483263405151351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-7.483263405151351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85.33007334963325</v>
      </c>
    </row>
    <row r="60" spans="1:26" ht="13.5">
      <c r="A60" s="37" t="s">
        <v>32</v>
      </c>
      <c r="B60" s="12">
        <f t="shared" si="7"/>
        <v>68.54357268934208</v>
      </c>
      <c r="C60" s="12">
        <f t="shared" si="7"/>
        <v>0</v>
      </c>
      <c r="D60" s="3">
        <f t="shared" si="7"/>
        <v>68.51200242684743</v>
      </c>
      <c r="E60" s="13">
        <f t="shared" si="7"/>
        <v>68.51200242684743</v>
      </c>
      <c r="F60" s="13">
        <f t="shared" si="7"/>
        <v>28.68845784204283</v>
      </c>
      <c r="G60" s="13">
        <f t="shared" si="7"/>
        <v>12.208365550433381</v>
      </c>
      <c r="H60" s="13">
        <f t="shared" si="7"/>
        <v>30.1722884845463</v>
      </c>
      <c r="I60" s="13">
        <f t="shared" si="7"/>
        <v>19.433110947705188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19.433110947705188</v>
      </c>
      <c r="W60" s="13">
        <f t="shared" si="7"/>
        <v>31.763300916644884</v>
      </c>
      <c r="X60" s="13">
        <f t="shared" si="7"/>
        <v>0</v>
      </c>
      <c r="Y60" s="13">
        <f t="shared" si="7"/>
        <v>0</v>
      </c>
      <c r="Z60" s="14">
        <f t="shared" si="7"/>
        <v>68.51200242684743</v>
      </c>
    </row>
    <row r="61" spans="1:26" ht="13.5">
      <c r="A61" s="38" t="s">
        <v>107</v>
      </c>
      <c r="B61" s="12">
        <f t="shared" si="7"/>
        <v>58.000036676192416</v>
      </c>
      <c r="C61" s="12">
        <f t="shared" si="7"/>
        <v>0</v>
      </c>
      <c r="D61" s="3">
        <f t="shared" si="7"/>
        <v>68.09457125</v>
      </c>
      <c r="E61" s="13">
        <f t="shared" si="7"/>
        <v>68.09457125</v>
      </c>
      <c r="F61" s="13">
        <f t="shared" si="7"/>
        <v>28.06644366345303</v>
      </c>
      <c r="G61" s="13">
        <f t="shared" si="7"/>
        <v>5.466090607295163</v>
      </c>
      <c r="H61" s="13">
        <f t="shared" si="7"/>
        <v>32.71817553416474</v>
      </c>
      <c r="I61" s="13">
        <f t="shared" si="7"/>
        <v>13.227828824953297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13.227828824953297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68.09457125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31.902654608175023</v>
      </c>
      <c r="G62" s="13">
        <f t="shared" si="7"/>
        <v>-18.399654343726784</v>
      </c>
      <c r="H62" s="13">
        <f t="shared" si="7"/>
        <v>19.869295350841142</v>
      </c>
      <c r="I62" s="13">
        <f t="shared" si="7"/>
        <v>-3901.632372396164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-3901.632372396164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32.785644131609104</v>
      </c>
      <c r="G63" s="13">
        <f t="shared" si="7"/>
        <v>-38.233872894040175</v>
      </c>
      <c r="H63" s="13">
        <f t="shared" si="7"/>
        <v>28.19515862151802</v>
      </c>
      <c r="I63" s="13">
        <f t="shared" si="7"/>
        <v>175.2730297345346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175.2730297345346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23.854405859216484</v>
      </c>
      <c r="G64" s="13">
        <f t="shared" si="7"/>
        <v>-33.336067102851636</v>
      </c>
      <c r="H64" s="13">
        <f t="shared" si="7"/>
        <v>29.78335812261628</v>
      </c>
      <c r="I64" s="13">
        <f t="shared" si="7"/>
        <v>108.75320145221228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108.75320145221228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101.15570951318433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-100</v>
      </c>
      <c r="H66" s="16">
        <f t="shared" si="7"/>
        <v>0</v>
      </c>
      <c r="I66" s="16">
        <f t="shared" si="7"/>
        <v>43.07361454062502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43.07361454062502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557864103</v>
      </c>
      <c r="C67" s="23"/>
      <c r="D67" s="24">
        <v>819621250</v>
      </c>
      <c r="E67" s="25">
        <v>819621250</v>
      </c>
      <c r="F67" s="25">
        <v>58171763</v>
      </c>
      <c r="G67" s="25">
        <v>-5673784</v>
      </c>
      <c r="H67" s="25">
        <v>49568848</v>
      </c>
      <c r="I67" s="25">
        <v>102066827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102066827</v>
      </c>
      <c r="W67" s="25">
        <v>204905313</v>
      </c>
      <c r="X67" s="25"/>
      <c r="Y67" s="24"/>
      <c r="Z67" s="26">
        <v>819621250</v>
      </c>
    </row>
    <row r="68" spans="1:26" ht="13.5" hidden="1">
      <c r="A68" s="36" t="s">
        <v>31</v>
      </c>
      <c r="B68" s="18">
        <v>167544300</v>
      </c>
      <c r="C68" s="18"/>
      <c r="D68" s="19">
        <v>204500000</v>
      </c>
      <c r="E68" s="20">
        <v>204500000</v>
      </c>
      <c r="F68" s="20">
        <v>13964861</v>
      </c>
      <c r="G68" s="20">
        <v>-115476236</v>
      </c>
      <c r="H68" s="20">
        <v>9750326</v>
      </c>
      <c r="I68" s="20">
        <v>-91761049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-91761049</v>
      </c>
      <c r="W68" s="20">
        <v>9166892</v>
      </c>
      <c r="X68" s="20"/>
      <c r="Y68" s="19"/>
      <c r="Z68" s="22">
        <v>204500000</v>
      </c>
    </row>
    <row r="69" spans="1:26" ht="13.5" hidden="1">
      <c r="A69" s="37" t="s">
        <v>32</v>
      </c>
      <c r="B69" s="18">
        <v>366957531</v>
      </c>
      <c r="C69" s="18"/>
      <c r="D69" s="19">
        <v>585121250</v>
      </c>
      <c r="E69" s="20">
        <v>585121250</v>
      </c>
      <c r="F69" s="20">
        <v>41739985</v>
      </c>
      <c r="G69" s="20">
        <v>110901250</v>
      </c>
      <c r="H69" s="20">
        <v>38635664</v>
      </c>
      <c r="I69" s="20">
        <v>191276899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191276899</v>
      </c>
      <c r="W69" s="20">
        <v>146280313</v>
      </c>
      <c r="X69" s="20"/>
      <c r="Y69" s="19"/>
      <c r="Z69" s="22">
        <v>585121250</v>
      </c>
    </row>
    <row r="70" spans="1:26" ht="13.5" hidden="1">
      <c r="A70" s="38" t="s">
        <v>107</v>
      </c>
      <c r="B70" s="18">
        <v>274837690</v>
      </c>
      <c r="C70" s="18"/>
      <c r="D70" s="19">
        <v>400000000</v>
      </c>
      <c r="E70" s="20">
        <v>400000000</v>
      </c>
      <c r="F70" s="20">
        <v>31331686</v>
      </c>
      <c r="G70" s="20">
        <v>129014711</v>
      </c>
      <c r="H70" s="20">
        <v>27524374</v>
      </c>
      <c r="I70" s="20">
        <v>187870771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187870771</v>
      </c>
      <c r="W70" s="20">
        <v>35935208</v>
      </c>
      <c r="X70" s="20"/>
      <c r="Y70" s="19"/>
      <c r="Z70" s="22">
        <v>400000000</v>
      </c>
    </row>
    <row r="71" spans="1:26" ht="13.5" hidden="1">
      <c r="A71" s="38" t="s">
        <v>108</v>
      </c>
      <c r="B71" s="18">
        <v>61986702</v>
      </c>
      <c r="C71" s="18"/>
      <c r="D71" s="19">
        <v>70500000</v>
      </c>
      <c r="E71" s="20">
        <v>70500000</v>
      </c>
      <c r="F71" s="20">
        <v>5635973</v>
      </c>
      <c r="G71" s="20">
        <v>-11937871</v>
      </c>
      <c r="H71" s="20">
        <v>6168105</v>
      </c>
      <c r="I71" s="20">
        <v>-133793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-133793</v>
      </c>
      <c r="W71" s="20">
        <v>5800000</v>
      </c>
      <c r="X71" s="20"/>
      <c r="Y71" s="19"/>
      <c r="Z71" s="22">
        <v>70500000</v>
      </c>
    </row>
    <row r="72" spans="1:26" ht="13.5" hidden="1">
      <c r="A72" s="38" t="s">
        <v>109</v>
      </c>
      <c r="B72" s="18">
        <v>30133139</v>
      </c>
      <c r="C72" s="18"/>
      <c r="D72" s="19">
        <v>33000000</v>
      </c>
      <c r="E72" s="20">
        <v>33000000</v>
      </c>
      <c r="F72" s="20">
        <v>2736832</v>
      </c>
      <c r="G72" s="20">
        <v>-3822307</v>
      </c>
      <c r="H72" s="20">
        <v>2897274</v>
      </c>
      <c r="I72" s="20">
        <v>1811799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1811799</v>
      </c>
      <c r="W72" s="20">
        <v>2980000</v>
      </c>
      <c r="X72" s="20"/>
      <c r="Y72" s="19"/>
      <c r="Z72" s="22">
        <v>33000000</v>
      </c>
    </row>
    <row r="73" spans="1:26" ht="13.5" hidden="1">
      <c r="A73" s="38" t="s">
        <v>110</v>
      </c>
      <c r="B73" s="18"/>
      <c r="C73" s="18"/>
      <c r="D73" s="19">
        <v>25000000</v>
      </c>
      <c r="E73" s="20">
        <v>25000000</v>
      </c>
      <c r="F73" s="20">
        <v>2035494</v>
      </c>
      <c r="G73" s="20">
        <v>-2353283</v>
      </c>
      <c r="H73" s="20">
        <v>2045911</v>
      </c>
      <c r="I73" s="20">
        <v>1728122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1728122</v>
      </c>
      <c r="W73" s="20">
        <v>1748248</v>
      </c>
      <c r="X73" s="20"/>
      <c r="Y73" s="19"/>
      <c r="Z73" s="22">
        <v>25000000</v>
      </c>
    </row>
    <row r="74" spans="1:26" ht="13.5" hidden="1">
      <c r="A74" s="38" t="s">
        <v>111</v>
      </c>
      <c r="B74" s="18"/>
      <c r="C74" s="18"/>
      <c r="D74" s="19">
        <v>56621250</v>
      </c>
      <c r="E74" s="20">
        <v>56621250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56621250</v>
      </c>
    </row>
    <row r="75" spans="1:26" ht="13.5" hidden="1">
      <c r="A75" s="39" t="s">
        <v>112</v>
      </c>
      <c r="B75" s="27">
        <v>23362272</v>
      </c>
      <c r="C75" s="27"/>
      <c r="D75" s="28">
        <v>30000000</v>
      </c>
      <c r="E75" s="29">
        <v>30000000</v>
      </c>
      <c r="F75" s="29">
        <v>2466917</v>
      </c>
      <c r="G75" s="29">
        <v>-1098798</v>
      </c>
      <c r="H75" s="29">
        <v>1182858</v>
      </c>
      <c r="I75" s="29">
        <v>2550977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2550977</v>
      </c>
      <c r="W75" s="29">
        <v>520637</v>
      </c>
      <c r="X75" s="29"/>
      <c r="Y75" s="28"/>
      <c r="Z75" s="30">
        <v>30000000</v>
      </c>
    </row>
    <row r="76" spans="1:26" ht="13.5" hidden="1">
      <c r="A76" s="41" t="s">
        <v>114</v>
      </c>
      <c r="B76" s="31">
        <v>442702374</v>
      </c>
      <c r="C76" s="31"/>
      <c r="D76" s="32">
        <v>575378285</v>
      </c>
      <c r="E76" s="33">
        <v>575378285</v>
      </c>
      <c r="F76" s="33">
        <v>13458119</v>
      </c>
      <c r="G76" s="33">
        <v>16490935</v>
      </c>
      <c r="H76" s="33">
        <v>15187517</v>
      </c>
      <c r="I76" s="33">
        <v>45136571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45136571</v>
      </c>
      <c r="W76" s="33">
        <v>55630348</v>
      </c>
      <c r="X76" s="33"/>
      <c r="Y76" s="32"/>
      <c r="Z76" s="34">
        <v>575378285</v>
      </c>
    </row>
    <row r="77" spans="1:26" ht="13.5" hidden="1">
      <c r="A77" s="36" t="s">
        <v>31</v>
      </c>
      <c r="B77" s="18">
        <v>167544300</v>
      </c>
      <c r="C77" s="18"/>
      <c r="D77" s="19">
        <v>174500000</v>
      </c>
      <c r="E77" s="20">
        <v>174500000</v>
      </c>
      <c r="F77" s="20">
        <v>1483561</v>
      </c>
      <c r="G77" s="20">
        <v>1852907</v>
      </c>
      <c r="H77" s="20">
        <v>3530253</v>
      </c>
      <c r="I77" s="20">
        <v>6866721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6866721</v>
      </c>
      <c r="W77" s="20">
        <v>9166892</v>
      </c>
      <c r="X77" s="20"/>
      <c r="Y77" s="19"/>
      <c r="Z77" s="22">
        <v>174500000</v>
      </c>
    </row>
    <row r="78" spans="1:26" ht="13.5" hidden="1">
      <c r="A78" s="37" t="s">
        <v>32</v>
      </c>
      <c r="B78" s="18">
        <v>251525802</v>
      </c>
      <c r="C78" s="18"/>
      <c r="D78" s="19">
        <v>400878285</v>
      </c>
      <c r="E78" s="20">
        <v>400878285</v>
      </c>
      <c r="F78" s="20">
        <v>11974558</v>
      </c>
      <c r="G78" s="20">
        <v>13539230</v>
      </c>
      <c r="H78" s="20">
        <v>11657264</v>
      </c>
      <c r="I78" s="20">
        <v>37171052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37171052</v>
      </c>
      <c r="W78" s="20">
        <v>46463456</v>
      </c>
      <c r="X78" s="20"/>
      <c r="Y78" s="19"/>
      <c r="Z78" s="22">
        <v>400878285</v>
      </c>
    </row>
    <row r="79" spans="1:26" ht="13.5" hidden="1">
      <c r="A79" s="38" t="s">
        <v>107</v>
      </c>
      <c r="B79" s="18">
        <v>159405961</v>
      </c>
      <c r="C79" s="18"/>
      <c r="D79" s="19">
        <v>272378285</v>
      </c>
      <c r="E79" s="20">
        <v>272378285</v>
      </c>
      <c r="F79" s="20">
        <v>8793690</v>
      </c>
      <c r="G79" s="20">
        <v>7052061</v>
      </c>
      <c r="H79" s="20">
        <v>9005473</v>
      </c>
      <c r="I79" s="20">
        <v>24851224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24851224</v>
      </c>
      <c r="W79" s="20">
        <v>35935208</v>
      </c>
      <c r="X79" s="20"/>
      <c r="Y79" s="19"/>
      <c r="Z79" s="22">
        <v>272378285</v>
      </c>
    </row>
    <row r="80" spans="1:26" ht="13.5" hidden="1">
      <c r="A80" s="38" t="s">
        <v>108</v>
      </c>
      <c r="B80" s="18">
        <v>61986702</v>
      </c>
      <c r="C80" s="18"/>
      <c r="D80" s="19">
        <v>70500000</v>
      </c>
      <c r="E80" s="20">
        <v>70500000</v>
      </c>
      <c r="F80" s="20">
        <v>1798025</v>
      </c>
      <c r="G80" s="20">
        <v>2196527</v>
      </c>
      <c r="H80" s="20">
        <v>1225559</v>
      </c>
      <c r="I80" s="20">
        <v>5220111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5220111</v>
      </c>
      <c r="W80" s="20">
        <v>5800000</v>
      </c>
      <c r="X80" s="20"/>
      <c r="Y80" s="19"/>
      <c r="Z80" s="22">
        <v>70500000</v>
      </c>
    </row>
    <row r="81" spans="1:26" ht="13.5" hidden="1">
      <c r="A81" s="38" t="s">
        <v>109</v>
      </c>
      <c r="B81" s="18">
        <v>30133139</v>
      </c>
      <c r="C81" s="18"/>
      <c r="D81" s="19">
        <v>33000000</v>
      </c>
      <c r="E81" s="20">
        <v>33000000</v>
      </c>
      <c r="F81" s="20">
        <v>897288</v>
      </c>
      <c r="G81" s="20">
        <v>1461416</v>
      </c>
      <c r="H81" s="20">
        <v>816891</v>
      </c>
      <c r="I81" s="20">
        <v>3175595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3175595</v>
      </c>
      <c r="W81" s="20">
        <v>2980000</v>
      </c>
      <c r="X81" s="20"/>
      <c r="Y81" s="19"/>
      <c r="Z81" s="22">
        <v>33000000</v>
      </c>
    </row>
    <row r="82" spans="1:26" ht="13.5" hidden="1">
      <c r="A82" s="38" t="s">
        <v>110</v>
      </c>
      <c r="B82" s="18"/>
      <c r="C82" s="18"/>
      <c r="D82" s="19">
        <v>25000000</v>
      </c>
      <c r="E82" s="20">
        <v>25000000</v>
      </c>
      <c r="F82" s="20">
        <v>485555</v>
      </c>
      <c r="G82" s="20">
        <v>784492</v>
      </c>
      <c r="H82" s="20">
        <v>609341</v>
      </c>
      <c r="I82" s="20">
        <v>1879388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1879388</v>
      </c>
      <c r="W82" s="20">
        <v>1748248</v>
      </c>
      <c r="X82" s="20"/>
      <c r="Y82" s="19"/>
      <c r="Z82" s="22">
        <v>25000000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>
        <v>2044734</v>
      </c>
      <c r="H83" s="20"/>
      <c r="I83" s="20">
        <v>2044734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2044734</v>
      </c>
      <c r="W83" s="20"/>
      <c r="X83" s="20"/>
      <c r="Y83" s="19"/>
      <c r="Z83" s="22"/>
    </row>
    <row r="84" spans="1:26" ht="13.5" hidden="1">
      <c r="A84" s="39" t="s">
        <v>112</v>
      </c>
      <c r="B84" s="27">
        <v>23632272</v>
      </c>
      <c r="C84" s="27"/>
      <c r="D84" s="28"/>
      <c r="E84" s="29"/>
      <c r="F84" s="29"/>
      <c r="G84" s="29">
        <v>1098798</v>
      </c>
      <c r="H84" s="29"/>
      <c r="I84" s="29">
        <v>1098798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1098798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7885564</v>
      </c>
      <c r="E5" s="59">
        <v>7885564</v>
      </c>
      <c r="F5" s="59">
        <v>4062</v>
      </c>
      <c r="G5" s="59">
        <v>4531155</v>
      </c>
      <c r="H5" s="59">
        <v>0</v>
      </c>
      <c r="I5" s="59">
        <v>4535217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4535217</v>
      </c>
      <c r="W5" s="59">
        <v>1971390</v>
      </c>
      <c r="X5" s="59">
        <v>2563827</v>
      </c>
      <c r="Y5" s="60">
        <v>130.05</v>
      </c>
      <c r="Z5" s="61">
        <v>7885564</v>
      </c>
    </row>
    <row r="6" spans="1:26" ht="13.5">
      <c r="A6" s="57" t="s">
        <v>32</v>
      </c>
      <c r="B6" s="18">
        <v>0</v>
      </c>
      <c r="C6" s="18">
        <v>0</v>
      </c>
      <c r="D6" s="58">
        <v>33277364</v>
      </c>
      <c r="E6" s="59">
        <v>33277364</v>
      </c>
      <c r="F6" s="59">
        <v>3001022</v>
      </c>
      <c r="G6" s="59">
        <v>2300036</v>
      </c>
      <c r="H6" s="59">
        <v>0</v>
      </c>
      <c r="I6" s="59">
        <v>5301058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5301058</v>
      </c>
      <c r="W6" s="59">
        <v>8319342</v>
      </c>
      <c r="X6" s="59">
        <v>-3018284</v>
      </c>
      <c r="Y6" s="60">
        <v>-36.28</v>
      </c>
      <c r="Z6" s="61">
        <v>33277364</v>
      </c>
    </row>
    <row r="7" spans="1:26" ht="13.5">
      <c r="A7" s="57" t="s">
        <v>33</v>
      </c>
      <c r="B7" s="18">
        <v>0</v>
      </c>
      <c r="C7" s="18">
        <v>0</v>
      </c>
      <c r="D7" s="58">
        <v>543000</v>
      </c>
      <c r="E7" s="59">
        <v>543000</v>
      </c>
      <c r="F7" s="59">
        <v>11089</v>
      </c>
      <c r="G7" s="59">
        <v>2351</v>
      </c>
      <c r="H7" s="59">
        <v>0</v>
      </c>
      <c r="I7" s="59">
        <v>13440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13440</v>
      </c>
      <c r="W7" s="59">
        <v>135750</v>
      </c>
      <c r="X7" s="59">
        <v>-122310</v>
      </c>
      <c r="Y7" s="60">
        <v>-90.1</v>
      </c>
      <c r="Z7" s="61">
        <v>543000</v>
      </c>
    </row>
    <row r="8" spans="1:26" ht="13.5">
      <c r="A8" s="57" t="s">
        <v>34</v>
      </c>
      <c r="B8" s="18">
        <v>0</v>
      </c>
      <c r="C8" s="18">
        <v>0</v>
      </c>
      <c r="D8" s="58">
        <v>63098800</v>
      </c>
      <c r="E8" s="59">
        <v>63098800</v>
      </c>
      <c r="F8" s="59">
        <v>24892700</v>
      </c>
      <c r="G8" s="59">
        <v>1334000</v>
      </c>
      <c r="H8" s="59">
        <v>0</v>
      </c>
      <c r="I8" s="59">
        <v>26226700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26226700</v>
      </c>
      <c r="W8" s="59">
        <v>16428450</v>
      </c>
      <c r="X8" s="59">
        <v>9798250</v>
      </c>
      <c r="Y8" s="60">
        <v>59.64</v>
      </c>
      <c r="Z8" s="61">
        <v>63098800</v>
      </c>
    </row>
    <row r="9" spans="1:26" ht="13.5">
      <c r="A9" s="57" t="s">
        <v>35</v>
      </c>
      <c r="B9" s="18">
        <v>0</v>
      </c>
      <c r="C9" s="18">
        <v>0</v>
      </c>
      <c r="D9" s="58">
        <v>5081000</v>
      </c>
      <c r="E9" s="59">
        <v>5081000</v>
      </c>
      <c r="F9" s="59">
        <v>1107171</v>
      </c>
      <c r="G9" s="59">
        <v>1106008</v>
      </c>
      <c r="H9" s="59">
        <v>0</v>
      </c>
      <c r="I9" s="59">
        <v>2213179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2213179</v>
      </c>
      <c r="W9" s="59">
        <v>616497</v>
      </c>
      <c r="X9" s="59">
        <v>1596682</v>
      </c>
      <c r="Y9" s="60">
        <v>258.99</v>
      </c>
      <c r="Z9" s="61">
        <v>5081000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109885728</v>
      </c>
      <c r="E10" s="65">
        <f t="shared" si="0"/>
        <v>109885728</v>
      </c>
      <c r="F10" s="65">
        <f t="shared" si="0"/>
        <v>29016044</v>
      </c>
      <c r="G10" s="65">
        <f t="shared" si="0"/>
        <v>9273550</v>
      </c>
      <c r="H10" s="65">
        <f t="shared" si="0"/>
        <v>0</v>
      </c>
      <c r="I10" s="65">
        <f t="shared" si="0"/>
        <v>38289594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38289594</v>
      </c>
      <c r="W10" s="65">
        <f t="shared" si="0"/>
        <v>27471429</v>
      </c>
      <c r="X10" s="65">
        <f t="shared" si="0"/>
        <v>10818165</v>
      </c>
      <c r="Y10" s="66">
        <f>+IF(W10&lt;&gt;0,(X10/W10)*100,0)</f>
        <v>39.37969517348369</v>
      </c>
      <c r="Z10" s="67">
        <f t="shared" si="0"/>
        <v>109885728</v>
      </c>
    </row>
    <row r="11" spans="1:26" ht="13.5">
      <c r="A11" s="57" t="s">
        <v>36</v>
      </c>
      <c r="B11" s="18">
        <v>0</v>
      </c>
      <c r="C11" s="18">
        <v>0</v>
      </c>
      <c r="D11" s="58">
        <v>51529115</v>
      </c>
      <c r="E11" s="59">
        <v>51529115</v>
      </c>
      <c r="F11" s="59">
        <v>4173532</v>
      </c>
      <c r="G11" s="59">
        <v>3967780</v>
      </c>
      <c r="H11" s="59">
        <v>0</v>
      </c>
      <c r="I11" s="59">
        <v>8141312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8141312</v>
      </c>
      <c r="W11" s="59">
        <v>12789810</v>
      </c>
      <c r="X11" s="59">
        <v>-4648498</v>
      </c>
      <c r="Y11" s="60">
        <v>-36.35</v>
      </c>
      <c r="Z11" s="61">
        <v>51529115</v>
      </c>
    </row>
    <row r="12" spans="1:26" ht="13.5">
      <c r="A12" s="57" t="s">
        <v>37</v>
      </c>
      <c r="B12" s="18">
        <v>0</v>
      </c>
      <c r="C12" s="18">
        <v>0</v>
      </c>
      <c r="D12" s="58">
        <v>5189878</v>
      </c>
      <c r="E12" s="59">
        <v>5189878</v>
      </c>
      <c r="F12" s="59">
        <v>377141</v>
      </c>
      <c r="G12" s="59">
        <v>377213</v>
      </c>
      <c r="H12" s="59">
        <v>0</v>
      </c>
      <c r="I12" s="59">
        <v>754354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754354</v>
      </c>
      <c r="W12" s="59">
        <v>1297470</v>
      </c>
      <c r="X12" s="59">
        <v>-543116</v>
      </c>
      <c r="Y12" s="60">
        <v>-41.86</v>
      </c>
      <c r="Z12" s="61">
        <v>5189878</v>
      </c>
    </row>
    <row r="13" spans="1:26" ht="13.5">
      <c r="A13" s="57" t="s">
        <v>100</v>
      </c>
      <c r="B13" s="18">
        <v>0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51999</v>
      </c>
      <c r="X14" s="59">
        <v>-51999</v>
      </c>
      <c r="Y14" s="60">
        <v>-100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15619162</v>
      </c>
      <c r="E15" s="59">
        <v>15619162</v>
      </c>
      <c r="F15" s="59">
        <v>3129727</v>
      </c>
      <c r="G15" s="59">
        <v>-762799</v>
      </c>
      <c r="H15" s="59">
        <v>0</v>
      </c>
      <c r="I15" s="59">
        <v>2366928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2366928</v>
      </c>
      <c r="W15" s="59">
        <v>3904791</v>
      </c>
      <c r="X15" s="59">
        <v>-1537863</v>
      </c>
      <c r="Y15" s="60">
        <v>-39.38</v>
      </c>
      <c r="Z15" s="61">
        <v>15619162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242800</v>
      </c>
      <c r="G16" s="59">
        <v>750252</v>
      </c>
      <c r="H16" s="59">
        <v>0</v>
      </c>
      <c r="I16" s="59">
        <v>993052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993052</v>
      </c>
      <c r="W16" s="59">
        <v>0</v>
      </c>
      <c r="X16" s="59">
        <v>993052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34575000</v>
      </c>
      <c r="E17" s="59">
        <v>34575000</v>
      </c>
      <c r="F17" s="59">
        <v>1633572</v>
      </c>
      <c r="G17" s="59">
        <v>1996865</v>
      </c>
      <c r="H17" s="59">
        <v>0</v>
      </c>
      <c r="I17" s="59">
        <v>3630437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3630437</v>
      </c>
      <c r="W17" s="59">
        <v>8643750</v>
      </c>
      <c r="X17" s="59">
        <v>-5013313</v>
      </c>
      <c r="Y17" s="60">
        <v>-58</v>
      </c>
      <c r="Z17" s="61">
        <v>34575000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106913155</v>
      </c>
      <c r="E18" s="72">
        <f t="shared" si="1"/>
        <v>106913155</v>
      </c>
      <c r="F18" s="72">
        <f t="shared" si="1"/>
        <v>9556772</v>
      </c>
      <c r="G18" s="72">
        <f t="shared" si="1"/>
        <v>6329311</v>
      </c>
      <c r="H18" s="72">
        <f t="shared" si="1"/>
        <v>0</v>
      </c>
      <c r="I18" s="72">
        <f t="shared" si="1"/>
        <v>15886083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15886083</v>
      </c>
      <c r="W18" s="72">
        <f t="shared" si="1"/>
        <v>26687820</v>
      </c>
      <c r="X18" s="72">
        <f t="shared" si="1"/>
        <v>-10801737</v>
      </c>
      <c r="Y18" s="66">
        <f>+IF(W18&lt;&gt;0,(X18/W18)*100,0)</f>
        <v>-40.47440742630908</v>
      </c>
      <c r="Z18" s="73">
        <f t="shared" si="1"/>
        <v>106913155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2972573</v>
      </c>
      <c r="E19" s="76">
        <f t="shared" si="2"/>
        <v>2972573</v>
      </c>
      <c r="F19" s="76">
        <f t="shared" si="2"/>
        <v>19459272</v>
      </c>
      <c r="G19" s="76">
        <f t="shared" si="2"/>
        <v>2944239</v>
      </c>
      <c r="H19" s="76">
        <f t="shared" si="2"/>
        <v>0</v>
      </c>
      <c r="I19" s="76">
        <f t="shared" si="2"/>
        <v>22403511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22403511</v>
      </c>
      <c r="W19" s="76">
        <f>IF(E10=E18,0,W10-W18)</f>
        <v>783609</v>
      </c>
      <c r="X19" s="76">
        <f t="shared" si="2"/>
        <v>21619902</v>
      </c>
      <c r="Y19" s="77">
        <f>+IF(W19&lt;&gt;0,(X19/W19)*100,0)</f>
        <v>2759.0165503458993</v>
      </c>
      <c r="Z19" s="78">
        <f t="shared" si="2"/>
        <v>2972573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2972573</v>
      </c>
      <c r="E22" s="87">
        <f t="shared" si="3"/>
        <v>2972573</v>
      </c>
      <c r="F22" s="87">
        <f t="shared" si="3"/>
        <v>19459272</v>
      </c>
      <c r="G22" s="87">
        <f t="shared" si="3"/>
        <v>2944239</v>
      </c>
      <c r="H22" s="87">
        <f t="shared" si="3"/>
        <v>0</v>
      </c>
      <c r="I22" s="87">
        <f t="shared" si="3"/>
        <v>22403511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22403511</v>
      </c>
      <c r="W22" s="87">
        <f t="shared" si="3"/>
        <v>783609</v>
      </c>
      <c r="X22" s="87">
        <f t="shared" si="3"/>
        <v>21619902</v>
      </c>
      <c r="Y22" s="88">
        <f>+IF(W22&lt;&gt;0,(X22/W22)*100,0)</f>
        <v>2759.0165503458993</v>
      </c>
      <c r="Z22" s="89">
        <f t="shared" si="3"/>
        <v>2972573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2972573</v>
      </c>
      <c r="E24" s="76">
        <f t="shared" si="4"/>
        <v>2972573</v>
      </c>
      <c r="F24" s="76">
        <f t="shared" si="4"/>
        <v>19459272</v>
      </c>
      <c r="G24" s="76">
        <f t="shared" si="4"/>
        <v>2944239</v>
      </c>
      <c r="H24" s="76">
        <f t="shared" si="4"/>
        <v>0</v>
      </c>
      <c r="I24" s="76">
        <f t="shared" si="4"/>
        <v>22403511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22403511</v>
      </c>
      <c r="W24" s="76">
        <f t="shared" si="4"/>
        <v>783609</v>
      </c>
      <c r="X24" s="76">
        <f t="shared" si="4"/>
        <v>21619902</v>
      </c>
      <c r="Y24" s="77">
        <f>+IF(W24&lt;&gt;0,(X24/W24)*100,0)</f>
        <v>2759.0165503458993</v>
      </c>
      <c r="Z24" s="78">
        <f t="shared" si="4"/>
        <v>2972573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0</v>
      </c>
      <c r="F27" s="99">
        <v>4803944</v>
      </c>
      <c r="G27" s="99">
        <v>0</v>
      </c>
      <c r="H27" s="99">
        <v>1136900</v>
      </c>
      <c r="I27" s="99">
        <v>5940844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5940844</v>
      </c>
      <c r="W27" s="99">
        <v>17686500</v>
      </c>
      <c r="X27" s="99">
        <v>-11745656</v>
      </c>
      <c r="Y27" s="100">
        <v>-66.41</v>
      </c>
      <c r="Z27" s="101">
        <v>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4803944</v>
      </c>
      <c r="G28" s="59">
        <v>0</v>
      </c>
      <c r="H28" s="59">
        <v>1136900</v>
      </c>
      <c r="I28" s="59">
        <v>5940844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5940844</v>
      </c>
      <c r="W28" s="59">
        <v>0</v>
      </c>
      <c r="X28" s="59">
        <v>5940844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0</v>
      </c>
      <c r="F32" s="99">
        <f t="shared" si="5"/>
        <v>4803944</v>
      </c>
      <c r="G32" s="99">
        <f t="shared" si="5"/>
        <v>0</v>
      </c>
      <c r="H32" s="99">
        <f t="shared" si="5"/>
        <v>1136900</v>
      </c>
      <c r="I32" s="99">
        <f t="shared" si="5"/>
        <v>5940844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5940844</v>
      </c>
      <c r="W32" s="99">
        <f t="shared" si="5"/>
        <v>0</v>
      </c>
      <c r="X32" s="99">
        <f t="shared" si="5"/>
        <v>5940844</v>
      </c>
      <c r="Y32" s="100">
        <f>+IF(W32&lt;&gt;0,(X32/W32)*100,0)</f>
        <v>0</v>
      </c>
      <c r="Z32" s="101">
        <f t="shared" si="5"/>
        <v>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29043222</v>
      </c>
      <c r="C35" s="18">
        <v>0</v>
      </c>
      <c r="D35" s="58">
        <v>32672307</v>
      </c>
      <c r="E35" s="59">
        <v>32672307</v>
      </c>
      <c r="F35" s="59">
        <v>175229502</v>
      </c>
      <c r="G35" s="59">
        <v>136778658</v>
      </c>
      <c r="H35" s="59">
        <v>134920020</v>
      </c>
      <c r="I35" s="59">
        <v>134920020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134920020</v>
      </c>
      <c r="W35" s="59">
        <v>8168077</v>
      </c>
      <c r="X35" s="59">
        <v>126751943</v>
      </c>
      <c r="Y35" s="60">
        <v>1551.8</v>
      </c>
      <c r="Z35" s="61">
        <v>32672307</v>
      </c>
    </row>
    <row r="36" spans="1:26" ht="13.5">
      <c r="A36" s="57" t="s">
        <v>53</v>
      </c>
      <c r="B36" s="18">
        <v>954403658</v>
      </c>
      <c r="C36" s="18">
        <v>0</v>
      </c>
      <c r="D36" s="58">
        <v>897986136</v>
      </c>
      <c r="E36" s="59">
        <v>897986136</v>
      </c>
      <c r="F36" s="59">
        <v>530474682</v>
      </c>
      <c r="G36" s="59">
        <v>524501188</v>
      </c>
      <c r="H36" s="59">
        <v>522744201</v>
      </c>
      <c r="I36" s="59">
        <v>522744201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522744201</v>
      </c>
      <c r="W36" s="59">
        <v>224496534</v>
      </c>
      <c r="X36" s="59">
        <v>298247667</v>
      </c>
      <c r="Y36" s="60">
        <v>132.85</v>
      </c>
      <c r="Z36" s="61">
        <v>897986136</v>
      </c>
    </row>
    <row r="37" spans="1:26" ht="13.5">
      <c r="A37" s="57" t="s">
        <v>54</v>
      </c>
      <c r="B37" s="18">
        <v>2381428</v>
      </c>
      <c r="C37" s="18">
        <v>0</v>
      </c>
      <c r="D37" s="58">
        <v>2381428</v>
      </c>
      <c r="E37" s="59">
        <v>2381428</v>
      </c>
      <c r="F37" s="59">
        <v>218814450</v>
      </c>
      <c r="G37" s="59">
        <v>210633817</v>
      </c>
      <c r="H37" s="59">
        <v>214744022</v>
      </c>
      <c r="I37" s="59">
        <v>214744022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214744022</v>
      </c>
      <c r="W37" s="59">
        <v>595357</v>
      </c>
      <c r="X37" s="59">
        <v>214148665</v>
      </c>
      <c r="Y37" s="60">
        <v>35969.79</v>
      </c>
      <c r="Z37" s="61">
        <v>2381428</v>
      </c>
    </row>
    <row r="38" spans="1:26" ht="13.5">
      <c r="A38" s="57" t="s">
        <v>55</v>
      </c>
      <c r="B38" s="18">
        <v>30256728</v>
      </c>
      <c r="C38" s="18">
        <v>0</v>
      </c>
      <c r="D38" s="58">
        <v>30256728</v>
      </c>
      <c r="E38" s="59">
        <v>30256728</v>
      </c>
      <c r="F38" s="59">
        <v>17662663</v>
      </c>
      <c r="G38" s="59">
        <v>21664852</v>
      </c>
      <c r="H38" s="59">
        <v>21338315</v>
      </c>
      <c r="I38" s="59">
        <v>21338315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21338315</v>
      </c>
      <c r="W38" s="59">
        <v>7564182</v>
      </c>
      <c r="X38" s="59">
        <v>13774133</v>
      </c>
      <c r="Y38" s="60">
        <v>182.1</v>
      </c>
      <c r="Z38" s="61">
        <v>30256728</v>
      </c>
    </row>
    <row r="39" spans="1:26" ht="13.5">
      <c r="A39" s="57" t="s">
        <v>56</v>
      </c>
      <c r="B39" s="18">
        <v>950808724</v>
      </c>
      <c r="C39" s="18">
        <v>0</v>
      </c>
      <c r="D39" s="58">
        <v>898020287</v>
      </c>
      <c r="E39" s="59">
        <v>898020287</v>
      </c>
      <c r="F39" s="59">
        <v>469227071</v>
      </c>
      <c r="G39" s="59">
        <v>428981177</v>
      </c>
      <c r="H39" s="59">
        <v>421581884</v>
      </c>
      <c r="I39" s="59">
        <v>421581884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421581884</v>
      </c>
      <c r="W39" s="59">
        <v>224505072</v>
      </c>
      <c r="X39" s="59">
        <v>197076812</v>
      </c>
      <c r="Y39" s="60">
        <v>87.78</v>
      </c>
      <c r="Z39" s="61">
        <v>898020287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277357572</v>
      </c>
      <c r="E42" s="59">
        <v>277357572</v>
      </c>
      <c r="F42" s="59">
        <v>10629545</v>
      </c>
      <c r="G42" s="59">
        <v>-3440505</v>
      </c>
      <c r="H42" s="59">
        <v>-1271386</v>
      </c>
      <c r="I42" s="59">
        <v>5917654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5917654</v>
      </c>
      <c r="W42" s="59">
        <v>69339393</v>
      </c>
      <c r="X42" s="59">
        <v>-63421739</v>
      </c>
      <c r="Y42" s="60">
        <v>-91.47</v>
      </c>
      <c r="Z42" s="61">
        <v>277357572</v>
      </c>
    </row>
    <row r="43" spans="1:26" ht="13.5">
      <c r="A43" s="57" t="s">
        <v>59</v>
      </c>
      <c r="B43" s="18">
        <v>0</v>
      </c>
      <c r="C43" s="18">
        <v>0</v>
      </c>
      <c r="D43" s="58">
        <v>70746000</v>
      </c>
      <c r="E43" s="59">
        <v>70746000</v>
      </c>
      <c r="F43" s="59">
        <v>-4803944</v>
      </c>
      <c r="G43" s="59">
        <v>-405</v>
      </c>
      <c r="H43" s="59">
        <v>-1136900</v>
      </c>
      <c r="I43" s="59">
        <v>-5941249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-5941249</v>
      </c>
      <c r="W43" s="59">
        <v>17686500</v>
      </c>
      <c r="X43" s="59">
        <v>-23627749</v>
      </c>
      <c r="Y43" s="60">
        <v>-133.59</v>
      </c>
      <c r="Z43" s="61">
        <v>70746000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340472875</v>
      </c>
      <c r="E45" s="99">
        <v>340472875</v>
      </c>
      <c r="F45" s="99">
        <v>1561246</v>
      </c>
      <c r="G45" s="99">
        <v>-1879664</v>
      </c>
      <c r="H45" s="99">
        <v>-4287950</v>
      </c>
      <c r="I45" s="99">
        <v>-4287950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-4287950</v>
      </c>
      <c r="W45" s="99">
        <v>79395196</v>
      </c>
      <c r="X45" s="99">
        <v>-83683146</v>
      </c>
      <c r="Y45" s="100">
        <v>-105.4</v>
      </c>
      <c r="Z45" s="101">
        <v>340472875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1157586</v>
      </c>
      <c r="C49" s="51">
        <v>0</v>
      </c>
      <c r="D49" s="128">
        <v>3133357</v>
      </c>
      <c r="E49" s="53">
        <v>10958081</v>
      </c>
      <c r="F49" s="53">
        <v>0</v>
      </c>
      <c r="G49" s="53">
        <v>0</v>
      </c>
      <c r="H49" s="53">
        <v>0</v>
      </c>
      <c r="I49" s="53">
        <v>2028317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7528416</v>
      </c>
      <c r="W49" s="53">
        <v>1648598</v>
      </c>
      <c r="X49" s="53">
        <v>17840795</v>
      </c>
      <c r="Y49" s="53">
        <v>80309163</v>
      </c>
      <c r="Z49" s="129">
        <v>124604313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1610631</v>
      </c>
      <c r="C51" s="51">
        <v>0</v>
      </c>
      <c r="D51" s="128">
        <v>1469429</v>
      </c>
      <c r="E51" s="53">
        <v>3463633</v>
      </c>
      <c r="F51" s="53">
        <v>0</v>
      </c>
      <c r="G51" s="53">
        <v>0</v>
      </c>
      <c r="H51" s="53">
        <v>0</v>
      </c>
      <c r="I51" s="53">
        <v>28981217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29138885</v>
      </c>
      <c r="W51" s="53">
        <v>0</v>
      </c>
      <c r="X51" s="53">
        <v>0</v>
      </c>
      <c r="Y51" s="53">
        <v>0</v>
      </c>
      <c r="Z51" s="129">
        <v>64663795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84.05373773556119</v>
      </c>
      <c r="E58" s="7">
        <f t="shared" si="6"/>
        <v>84.05373773556119</v>
      </c>
      <c r="F58" s="7">
        <f t="shared" si="6"/>
        <v>41.528720602230166</v>
      </c>
      <c r="G58" s="7">
        <f t="shared" si="6"/>
        <v>16.826341266639773</v>
      </c>
      <c r="H58" s="7">
        <f t="shared" si="6"/>
        <v>0</v>
      </c>
      <c r="I58" s="7">
        <f t="shared" si="6"/>
        <v>36.859197833887144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36.859197833887144</v>
      </c>
      <c r="W58" s="7">
        <f t="shared" si="6"/>
        <v>84.05373773556119</v>
      </c>
      <c r="X58" s="7">
        <f t="shared" si="6"/>
        <v>0</v>
      </c>
      <c r="Y58" s="7">
        <f t="shared" si="6"/>
        <v>0</v>
      </c>
      <c r="Z58" s="8">
        <f t="shared" si="6"/>
        <v>84.05373773556119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99.99994927439559</v>
      </c>
      <c r="E59" s="10">
        <f t="shared" si="7"/>
        <v>99.99994927439559</v>
      </c>
      <c r="F59" s="10">
        <f t="shared" si="7"/>
        <v>9464.180206794683</v>
      </c>
      <c r="G59" s="10">
        <f t="shared" si="7"/>
        <v>5.877287358300477</v>
      </c>
      <c r="H59" s="10">
        <f t="shared" si="7"/>
        <v>0</v>
      </c>
      <c r="I59" s="10">
        <f t="shared" si="7"/>
        <v>25.796670809798076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25.796670809798076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99.99994927439559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80.00000240403658</v>
      </c>
      <c r="E60" s="13">
        <f t="shared" si="7"/>
        <v>80.00000240403658</v>
      </c>
      <c r="F60" s="13">
        <f t="shared" si="7"/>
        <v>38.273261575556596</v>
      </c>
      <c r="G60" s="13">
        <f t="shared" si="7"/>
        <v>44.71438707915876</v>
      </c>
      <c r="H60" s="13">
        <f t="shared" si="7"/>
        <v>0</v>
      </c>
      <c r="I60" s="13">
        <f t="shared" si="7"/>
        <v>57.10109189524053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57.10109189524053</v>
      </c>
      <c r="W60" s="13">
        <f t="shared" si="7"/>
        <v>80.00000240403658</v>
      </c>
      <c r="X60" s="13">
        <f t="shared" si="7"/>
        <v>0</v>
      </c>
      <c r="Y60" s="13">
        <f t="shared" si="7"/>
        <v>0</v>
      </c>
      <c r="Z60" s="14">
        <f t="shared" si="7"/>
        <v>80.00000240403658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80.00002901696331</v>
      </c>
      <c r="E61" s="13">
        <f t="shared" si="7"/>
        <v>80.00002901696331</v>
      </c>
      <c r="F61" s="13">
        <f t="shared" si="7"/>
        <v>47.2111746880896</v>
      </c>
      <c r="G61" s="13">
        <f t="shared" si="7"/>
        <v>52.94034349523598</v>
      </c>
      <c r="H61" s="13">
        <f t="shared" si="7"/>
        <v>0</v>
      </c>
      <c r="I61" s="13">
        <f t="shared" si="7"/>
        <v>68.05290995915692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68.05290995915692</v>
      </c>
      <c r="W61" s="13">
        <f t="shared" si="7"/>
        <v>80.00005223054913</v>
      </c>
      <c r="X61" s="13">
        <f t="shared" si="7"/>
        <v>0</v>
      </c>
      <c r="Y61" s="13">
        <f t="shared" si="7"/>
        <v>0</v>
      </c>
      <c r="Z61" s="14">
        <f t="shared" si="7"/>
        <v>80.00002901696331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79.99995101711431</v>
      </c>
      <c r="E62" s="13">
        <f t="shared" si="7"/>
        <v>79.99995101711431</v>
      </c>
      <c r="F62" s="13">
        <f t="shared" si="7"/>
        <v>25.233151713138906</v>
      </c>
      <c r="G62" s="13">
        <f t="shared" si="7"/>
        <v>60.644917872143075</v>
      </c>
      <c r="H62" s="13">
        <f t="shared" si="7"/>
        <v>0</v>
      </c>
      <c r="I62" s="13">
        <f t="shared" si="7"/>
        <v>50.08893828708949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50.08893828708949</v>
      </c>
      <c r="W62" s="13">
        <f t="shared" si="7"/>
        <v>79.99992652569397</v>
      </c>
      <c r="X62" s="13">
        <f t="shared" si="7"/>
        <v>0</v>
      </c>
      <c r="Y62" s="13">
        <f t="shared" si="7"/>
        <v>0</v>
      </c>
      <c r="Z62" s="14">
        <f t="shared" si="7"/>
        <v>79.99995101711431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79.99993282354804</v>
      </c>
      <c r="E63" s="13">
        <f t="shared" si="7"/>
        <v>79.99993282354804</v>
      </c>
      <c r="F63" s="13">
        <f t="shared" si="7"/>
        <v>38.70821923091758</v>
      </c>
      <c r="G63" s="13">
        <f t="shared" si="7"/>
        <v>31.794532940019664</v>
      </c>
      <c r="H63" s="13">
        <f t="shared" si="7"/>
        <v>0</v>
      </c>
      <c r="I63" s="13">
        <f t="shared" si="7"/>
        <v>49.27597756659916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49.27597756659916</v>
      </c>
      <c r="W63" s="13">
        <f t="shared" si="7"/>
        <v>79.99989923536435</v>
      </c>
      <c r="X63" s="13">
        <f t="shared" si="7"/>
        <v>0</v>
      </c>
      <c r="Y63" s="13">
        <f t="shared" si="7"/>
        <v>0</v>
      </c>
      <c r="Z63" s="14">
        <f t="shared" si="7"/>
        <v>79.99993282354804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80.00008255835974</v>
      </c>
      <c r="E64" s="13">
        <f t="shared" si="7"/>
        <v>80.00008255835974</v>
      </c>
      <c r="F64" s="13">
        <f t="shared" si="7"/>
        <v>48.6901888964138</v>
      </c>
      <c r="G64" s="13">
        <f t="shared" si="7"/>
        <v>39.78700901860742</v>
      </c>
      <c r="H64" s="13">
        <f t="shared" si="7"/>
        <v>0</v>
      </c>
      <c r="I64" s="13">
        <f t="shared" si="7"/>
        <v>61.02874144205972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61.02874144205972</v>
      </c>
      <c r="W64" s="13">
        <f t="shared" si="7"/>
        <v>80.00004127915857</v>
      </c>
      <c r="X64" s="13">
        <f t="shared" si="7"/>
        <v>0</v>
      </c>
      <c r="Y64" s="13">
        <f t="shared" si="7"/>
        <v>0</v>
      </c>
      <c r="Z64" s="14">
        <f t="shared" si="7"/>
        <v>80.00008255835974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99.99930313588851</v>
      </c>
      <c r="E66" s="16">
        <f t="shared" si="7"/>
        <v>99.99930313588851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99.99930313588851</v>
      </c>
    </row>
    <row r="67" spans="1:26" ht="13.5" hidden="1">
      <c r="A67" s="40" t="s">
        <v>113</v>
      </c>
      <c r="B67" s="23"/>
      <c r="C67" s="23"/>
      <c r="D67" s="24">
        <v>41736928</v>
      </c>
      <c r="E67" s="25">
        <v>41736928</v>
      </c>
      <c r="F67" s="25">
        <v>3691479</v>
      </c>
      <c r="G67" s="25">
        <v>7694816</v>
      </c>
      <c r="H67" s="25"/>
      <c r="I67" s="25">
        <v>11386295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11386295</v>
      </c>
      <c r="W67" s="25">
        <v>10434232</v>
      </c>
      <c r="X67" s="25"/>
      <c r="Y67" s="24"/>
      <c r="Z67" s="26">
        <v>41736928</v>
      </c>
    </row>
    <row r="68" spans="1:26" ht="13.5" hidden="1">
      <c r="A68" s="36" t="s">
        <v>31</v>
      </c>
      <c r="B68" s="18"/>
      <c r="C68" s="18"/>
      <c r="D68" s="19">
        <v>7885564</v>
      </c>
      <c r="E68" s="20">
        <v>7885564</v>
      </c>
      <c r="F68" s="20">
        <v>4062</v>
      </c>
      <c r="G68" s="20">
        <v>4531155</v>
      </c>
      <c r="H68" s="20"/>
      <c r="I68" s="20">
        <v>4535217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4535217</v>
      </c>
      <c r="W68" s="20">
        <v>1971390</v>
      </c>
      <c r="X68" s="20"/>
      <c r="Y68" s="19"/>
      <c r="Z68" s="22">
        <v>7885564</v>
      </c>
    </row>
    <row r="69" spans="1:26" ht="13.5" hidden="1">
      <c r="A69" s="37" t="s">
        <v>32</v>
      </c>
      <c r="B69" s="18"/>
      <c r="C69" s="18"/>
      <c r="D69" s="19">
        <v>33277364</v>
      </c>
      <c r="E69" s="20">
        <v>33277364</v>
      </c>
      <c r="F69" s="20">
        <v>3001022</v>
      </c>
      <c r="G69" s="20">
        <v>2300036</v>
      </c>
      <c r="H69" s="20"/>
      <c r="I69" s="20">
        <v>5301058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5301058</v>
      </c>
      <c r="W69" s="20">
        <v>8319341</v>
      </c>
      <c r="X69" s="20"/>
      <c r="Y69" s="19"/>
      <c r="Z69" s="22">
        <v>33277364</v>
      </c>
    </row>
    <row r="70" spans="1:26" ht="13.5" hidden="1">
      <c r="A70" s="38" t="s">
        <v>107</v>
      </c>
      <c r="B70" s="18"/>
      <c r="C70" s="18"/>
      <c r="D70" s="19">
        <v>13785040</v>
      </c>
      <c r="E70" s="20">
        <v>13785040</v>
      </c>
      <c r="F70" s="20">
        <v>711823</v>
      </c>
      <c r="G70" s="20">
        <v>642629</v>
      </c>
      <c r="H70" s="20"/>
      <c r="I70" s="20">
        <v>1354452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1354452</v>
      </c>
      <c r="W70" s="20">
        <v>3446259</v>
      </c>
      <c r="X70" s="20"/>
      <c r="Y70" s="19"/>
      <c r="Z70" s="22">
        <v>13785040</v>
      </c>
    </row>
    <row r="71" spans="1:26" ht="13.5" hidden="1">
      <c r="A71" s="38" t="s">
        <v>108</v>
      </c>
      <c r="B71" s="18"/>
      <c r="C71" s="18"/>
      <c r="D71" s="19">
        <v>6532894</v>
      </c>
      <c r="E71" s="20">
        <v>6532894</v>
      </c>
      <c r="F71" s="20">
        <v>1012002</v>
      </c>
      <c r="G71" s="20">
        <v>381661</v>
      </c>
      <c r="H71" s="20"/>
      <c r="I71" s="20">
        <v>1393663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1393663</v>
      </c>
      <c r="W71" s="20">
        <v>1633224</v>
      </c>
      <c r="X71" s="20"/>
      <c r="Y71" s="19"/>
      <c r="Z71" s="22">
        <v>6532894</v>
      </c>
    </row>
    <row r="72" spans="1:26" ht="13.5" hidden="1">
      <c r="A72" s="38" t="s">
        <v>109</v>
      </c>
      <c r="B72" s="18"/>
      <c r="C72" s="18"/>
      <c r="D72" s="19">
        <v>7145361</v>
      </c>
      <c r="E72" s="20">
        <v>7145361</v>
      </c>
      <c r="F72" s="20">
        <v>648175</v>
      </c>
      <c r="G72" s="20">
        <v>635625</v>
      </c>
      <c r="H72" s="20"/>
      <c r="I72" s="20">
        <v>1283800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1283800</v>
      </c>
      <c r="W72" s="20">
        <v>1786341</v>
      </c>
      <c r="X72" s="20"/>
      <c r="Y72" s="19"/>
      <c r="Z72" s="22">
        <v>7145361</v>
      </c>
    </row>
    <row r="73" spans="1:26" ht="13.5" hidden="1">
      <c r="A73" s="38" t="s">
        <v>110</v>
      </c>
      <c r="B73" s="18"/>
      <c r="C73" s="18"/>
      <c r="D73" s="19">
        <v>5814069</v>
      </c>
      <c r="E73" s="20">
        <v>5814069</v>
      </c>
      <c r="F73" s="20">
        <v>629022</v>
      </c>
      <c r="G73" s="20">
        <v>640121</v>
      </c>
      <c r="H73" s="20"/>
      <c r="I73" s="20">
        <v>1269143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1269143</v>
      </c>
      <c r="W73" s="20">
        <v>1453518</v>
      </c>
      <c r="X73" s="20"/>
      <c r="Y73" s="19"/>
      <c r="Z73" s="22">
        <v>5814069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574000</v>
      </c>
      <c r="E75" s="29">
        <v>574000</v>
      </c>
      <c r="F75" s="29">
        <v>686395</v>
      </c>
      <c r="G75" s="29">
        <v>863625</v>
      </c>
      <c r="H75" s="29"/>
      <c r="I75" s="29">
        <v>1550020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1550020</v>
      </c>
      <c r="W75" s="29">
        <v>143499</v>
      </c>
      <c r="X75" s="29"/>
      <c r="Y75" s="28"/>
      <c r="Z75" s="30">
        <v>574000</v>
      </c>
    </row>
    <row r="76" spans="1:26" ht="13.5" hidden="1">
      <c r="A76" s="41" t="s">
        <v>114</v>
      </c>
      <c r="B76" s="31"/>
      <c r="C76" s="31"/>
      <c r="D76" s="32">
        <v>35081448</v>
      </c>
      <c r="E76" s="33">
        <v>35081448</v>
      </c>
      <c r="F76" s="33">
        <v>1533024</v>
      </c>
      <c r="G76" s="33">
        <v>1294756</v>
      </c>
      <c r="H76" s="33">
        <v>1369117</v>
      </c>
      <c r="I76" s="33">
        <v>4196897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4196897</v>
      </c>
      <c r="W76" s="33">
        <v>8770362</v>
      </c>
      <c r="X76" s="33"/>
      <c r="Y76" s="32"/>
      <c r="Z76" s="34">
        <v>35081448</v>
      </c>
    </row>
    <row r="77" spans="1:26" ht="13.5" hidden="1">
      <c r="A77" s="36" t="s">
        <v>31</v>
      </c>
      <c r="B77" s="18"/>
      <c r="C77" s="18"/>
      <c r="D77" s="19">
        <v>7885560</v>
      </c>
      <c r="E77" s="20">
        <v>7885560</v>
      </c>
      <c r="F77" s="20">
        <v>384435</v>
      </c>
      <c r="G77" s="20">
        <v>266309</v>
      </c>
      <c r="H77" s="20">
        <v>519191</v>
      </c>
      <c r="I77" s="20">
        <v>1169935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1169935</v>
      </c>
      <c r="W77" s="20">
        <v>1971390</v>
      </c>
      <c r="X77" s="20"/>
      <c r="Y77" s="19"/>
      <c r="Z77" s="22">
        <v>7885560</v>
      </c>
    </row>
    <row r="78" spans="1:26" ht="13.5" hidden="1">
      <c r="A78" s="37" t="s">
        <v>32</v>
      </c>
      <c r="B78" s="18"/>
      <c r="C78" s="18"/>
      <c r="D78" s="19">
        <v>26621892</v>
      </c>
      <c r="E78" s="20">
        <v>26621892</v>
      </c>
      <c r="F78" s="20">
        <v>1148589</v>
      </c>
      <c r="G78" s="20">
        <v>1028447</v>
      </c>
      <c r="H78" s="20">
        <v>849926</v>
      </c>
      <c r="I78" s="20">
        <v>3026962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3026962</v>
      </c>
      <c r="W78" s="20">
        <v>6655473</v>
      </c>
      <c r="X78" s="20"/>
      <c r="Y78" s="19"/>
      <c r="Z78" s="22">
        <v>26621892</v>
      </c>
    </row>
    <row r="79" spans="1:26" ht="13.5" hidden="1">
      <c r="A79" s="38" t="s">
        <v>107</v>
      </c>
      <c r="B79" s="18"/>
      <c r="C79" s="18"/>
      <c r="D79" s="19">
        <v>11028036</v>
      </c>
      <c r="E79" s="20">
        <v>11028036</v>
      </c>
      <c r="F79" s="20">
        <v>336060</v>
      </c>
      <c r="G79" s="20">
        <v>340210</v>
      </c>
      <c r="H79" s="20">
        <v>245474</v>
      </c>
      <c r="I79" s="20">
        <v>921744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921744</v>
      </c>
      <c r="W79" s="20">
        <v>2757009</v>
      </c>
      <c r="X79" s="20"/>
      <c r="Y79" s="19"/>
      <c r="Z79" s="22">
        <v>11028036</v>
      </c>
    </row>
    <row r="80" spans="1:26" ht="13.5" hidden="1">
      <c r="A80" s="38" t="s">
        <v>108</v>
      </c>
      <c r="B80" s="18"/>
      <c r="C80" s="18"/>
      <c r="D80" s="19">
        <v>5226312</v>
      </c>
      <c r="E80" s="20">
        <v>5226312</v>
      </c>
      <c r="F80" s="20">
        <v>255360</v>
      </c>
      <c r="G80" s="20">
        <v>231458</v>
      </c>
      <c r="H80" s="20">
        <v>211253</v>
      </c>
      <c r="I80" s="20">
        <v>698071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698071</v>
      </c>
      <c r="W80" s="20">
        <v>1306578</v>
      </c>
      <c r="X80" s="20"/>
      <c r="Y80" s="19"/>
      <c r="Z80" s="22">
        <v>5226312</v>
      </c>
    </row>
    <row r="81" spans="1:26" ht="13.5" hidden="1">
      <c r="A81" s="38" t="s">
        <v>109</v>
      </c>
      <c r="B81" s="18"/>
      <c r="C81" s="18"/>
      <c r="D81" s="19">
        <v>5716284</v>
      </c>
      <c r="E81" s="20">
        <v>5716284</v>
      </c>
      <c r="F81" s="20">
        <v>250897</v>
      </c>
      <c r="G81" s="20">
        <v>202094</v>
      </c>
      <c r="H81" s="20">
        <v>179614</v>
      </c>
      <c r="I81" s="20">
        <v>632605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632605</v>
      </c>
      <c r="W81" s="20">
        <v>1429071</v>
      </c>
      <c r="X81" s="20"/>
      <c r="Y81" s="19"/>
      <c r="Z81" s="22">
        <v>5716284</v>
      </c>
    </row>
    <row r="82" spans="1:26" ht="13.5" hidden="1">
      <c r="A82" s="38" t="s">
        <v>110</v>
      </c>
      <c r="B82" s="18"/>
      <c r="C82" s="18"/>
      <c r="D82" s="19">
        <v>4651260</v>
      </c>
      <c r="E82" s="20">
        <v>4651260</v>
      </c>
      <c r="F82" s="20">
        <v>306272</v>
      </c>
      <c r="G82" s="20">
        <v>254685</v>
      </c>
      <c r="H82" s="20">
        <v>213585</v>
      </c>
      <c r="I82" s="20">
        <v>774542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774542</v>
      </c>
      <c r="W82" s="20">
        <v>1162815</v>
      </c>
      <c r="X82" s="20"/>
      <c r="Y82" s="19"/>
      <c r="Z82" s="22">
        <v>4651260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573996</v>
      </c>
      <c r="E84" s="29">
        <v>573996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143499</v>
      </c>
      <c r="X84" s="29"/>
      <c r="Y84" s="28"/>
      <c r="Z84" s="30">
        <v>573996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16086267</v>
      </c>
      <c r="E5" s="59">
        <v>16086267</v>
      </c>
      <c r="F5" s="59">
        <v>13164208</v>
      </c>
      <c r="G5" s="59">
        <v>-50950</v>
      </c>
      <c r="H5" s="59">
        <v>-46207</v>
      </c>
      <c r="I5" s="59">
        <v>13067051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13067051</v>
      </c>
      <c r="W5" s="59">
        <v>4023000</v>
      </c>
      <c r="X5" s="59">
        <v>9044051</v>
      </c>
      <c r="Y5" s="60">
        <v>224.81</v>
      </c>
      <c r="Z5" s="61">
        <v>16086267</v>
      </c>
    </row>
    <row r="6" spans="1:26" ht="13.5">
      <c r="A6" s="57" t="s">
        <v>32</v>
      </c>
      <c r="B6" s="18">
        <v>0</v>
      </c>
      <c r="C6" s="18">
        <v>0</v>
      </c>
      <c r="D6" s="58">
        <v>106690042</v>
      </c>
      <c r="E6" s="59">
        <v>106690042</v>
      </c>
      <c r="F6" s="59">
        <v>7493093</v>
      </c>
      <c r="G6" s="59">
        <v>8449022</v>
      </c>
      <c r="H6" s="59">
        <v>24525817</v>
      </c>
      <c r="I6" s="59">
        <v>40467932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40467932</v>
      </c>
      <c r="W6" s="59">
        <v>25750000</v>
      </c>
      <c r="X6" s="59">
        <v>14717932</v>
      </c>
      <c r="Y6" s="60">
        <v>57.16</v>
      </c>
      <c r="Z6" s="61">
        <v>106690042</v>
      </c>
    </row>
    <row r="7" spans="1:26" ht="13.5">
      <c r="A7" s="57" t="s">
        <v>33</v>
      </c>
      <c r="B7" s="18">
        <v>0</v>
      </c>
      <c r="C7" s="18">
        <v>0</v>
      </c>
      <c r="D7" s="58">
        <v>200000</v>
      </c>
      <c r="E7" s="59">
        <v>200000</v>
      </c>
      <c r="F7" s="59">
        <v>953</v>
      </c>
      <c r="G7" s="59">
        <v>4386</v>
      </c>
      <c r="H7" s="59">
        <v>108834</v>
      </c>
      <c r="I7" s="59">
        <v>114173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114173</v>
      </c>
      <c r="W7" s="59">
        <v>49000</v>
      </c>
      <c r="X7" s="59">
        <v>65173</v>
      </c>
      <c r="Y7" s="60">
        <v>133.01</v>
      </c>
      <c r="Z7" s="61">
        <v>200000</v>
      </c>
    </row>
    <row r="8" spans="1:26" ht="13.5">
      <c r="A8" s="57" t="s">
        <v>34</v>
      </c>
      <c r="B8" s="18">
        <v>0</v>
      </c>
      <c r="C8" s="18">
        <v>0</v>
      </c>
      <c r="D8" s="58">
        <v>73420353</v>
      </c>
      <c r="E8" s="59">
        <v>73420353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45500000</v>
      </c>
      <c r="X8" s="59">
        <v>-45500000</v>
      </c>
      <c r="Y8" s="60">
        <v>-100</v>
      </c>
      <c r="Z8" s="61">
        <v>73420353</v>
      </c>
    </row>
    <row r="9" spans="1:26" ht="13.5">
      <c r="A9" s="57" t="s">
        <v>35</v>
      </c>
      <c r="B9" s="18">
        <v>0</v>
      </c>
      <c r="C9" s="18">
        <v>0</v>
      </c>
      <c r="D9" s="58">
        <v>21711598</v>
      </c>
      <c r="E9" s="59">
        <v>21711598</v>
      </c>
      <c r="F9" s="59">
        <v>1865084</v>
      </c>
      <c r="G9" s="59">
        <v>1817883</v>
      </c>
      <c r="H9" s="59">
        <v>1883367</v>
      </c>
      <c r="I9" s="59">
        <v>5566334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5566334</v>
      </c>
      <c r="W9" s="59">
        <v>5788000</v>
      </c>
      <c r="X9" s="59">
        <v>-221666</v>
      </c>
      <c r="Y9" s="60">
        <v>-3.83</v>
      </c>
      <c r="Z9" s="61">
        <v>21711598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218108260</v>
      </c>
      <c r="E10" s="65">
        <f t="shared" si="0"/>
        <v>218108260</v>
      </c>
      <c r="F10" s="65">
        <f t="shared" si="0"/>
        <v>22523338</v>
      </c>
      <c r="G10" s="65">
        <f t="shared" si="0"/>
        <v>10220341</v>
      </c>
      <c r="H10" s="65">
        <f t="shared" si="0"/>
        <v>26471811</v>
      </c>
      <c r="I10" s="65">
        <f t="shared" si="0"/>
        <v>59215490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59215490</v>
      </c>
      <c r="W10" s="65">
        <f t="shared" si="0"/>
        <v>81110000</v>
      </c>
      <c r="X10" s="65">
        <f t="shared" si="0"/>
        <v>-21894510</v>
      </c>
      <c r="Y10" s="66">
        <f>+IF(W10&lt;&gt;0,(X10/W10)*100,0)</f>
        <v>-26.993601282209344</v>
      </c>
      <c r="Z10" s="67">
        <f t="shared" si="0"/>
        <v>218108260</v>
      </c>
    </row>
    <row r="11" spans="1:26" ht="13.5">
      <c r="A11" s="57" t="s">
        <v>36</v>
      </c>
      <c r="B11" s="18">
        <v>0</v>
      </c>
      <c r="C11" s="18">
        <v>0</v>
      </c>
      <c r="D11" s="58">
        <v>71968275</v>
      </c>
      <c r="E11" s="59">
        <v>71968275</v>
      </c>
      <c r="F11" s="59">
        <v>5628765</v>
      </c>
      <c r="G11" s="59">
        <v>5436335</v>
      </c>
      <c r="H11" s="59">
        <v>5465380</v>
      </c>
      <c r="I11" s="59">
        <v>16530480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16530480</v>
      </c>
      <c r="W11" s="59">
        <v>16500000</v>
      </c>
      <c r="X11" s="59">
        <v>30480</v>
      </c>
      <c r="Y11" s="60">
        <v>0.18</v>
      </c>
      <c r="Z11" s="61">
        <v>71968275</v>
      </c>
    </row>
    <row r="12" spans="1:26" ht="13.5">
      <c r="A12" s="57" t="s">
        <v>37</v>
      </c>
      <c r="B12" s="18">
        <v>0</v>
      </c>
      <c r="C12" s="18">
        <v>0</v>
      </c>
      <c r="D12" s="58">
        <v>5714645</v>
      </c>
      <c r="E12" s="59">
        <v>5714645</v>
      </c>
      <c r="F12" s="59">
        <v>349955</v>
      </c>
      <c r="G12" s="59">
        <v>387441</v>
      </c>
      <c r="H12" s="59">
        <v>341291</v>
      </c>
      <c r="I12" s="59">
        <v>1078687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1078687</v>
      </c>
      <c r="W12" s="59">
        <v>1428000</v>
      </c>
      <c r="X12" s="59">
        <v>-349313</v>
      </c>
      <c r="Y12" s="60">
        <v>-24.46</v>
      </c>
      <c r="Z12" s="61">
        <v>5714645</v>
      </c>
    </row>
    <row r="13" spans="1:26" ht="13.5">
      <c r="A13" s="57" t="s">
        <v>100</v>
      </c>
      <c r="B13" s="18">
        <v>0</v>
      </c>
      <c r="C13" s="18">
        <v>0</v>
      </c>
      <c r="D13" s="58">
        <v>11991000</v>
      </c>
      <c r="E13" s="59">
        <v>11991000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11991000</v>
      </c>
    </row>
    <row r="14" spans="1:26" ht="13.5">
      <c r="A14" s="57" t="s">
        <v>38</v>
      </c>
      <c r="B14" s="18">
        <v>0</v>
      </c>
      <c r="C14" s="18">
        <v>0</v>
      </c>
      <c r="D14" s="58">
        <v>512000</v>
      </c>
      <c r="E14" s="59">
        <v>512000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194000</v>
      </c>
      <c r="X14" s="59">
        <v>-194000</v>
      </c>
      <c r="Y14" s="60">
        <v>-100</v>
      </c>
      <c r="Z14" s="61">
        <v>512000</v>
      </c>
    </row>
    <row r="15" spans="1:26" ht="13.5">
      <c r="A15" s="57" t="s">
        <v>39</v>
      </c>
      <c r="B15" s="18">
        <v>0</v>
      </c>
      <c r="C15" s="18">
        <v>0</v>
      </c>
      <c r="D15" s="58">
        <v>42046958</v>
      </c>
      <c r="E15" s="59">
        <v>42046958</v>
      </c>
      <c r="F15" s="59">
        <v>4980346</v>
      </c>
      <c r="G15" s="59">
        <v>488865</v>
      </c>
      <c r="H15" s="59">
        <v>7464602</v>
      </c>
      <c r="I15" s="59">
        <v>12933813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12933813</v>
      </c>
      <c r="W15" s="59">
        <v>10390000</v>
      </c>
      <c r="X15" s="59">
        <v>2543813</v>
      </c>
      <c r="Y15" s="60">
        <v>24.48</v>
      </c>
      <c r="Z15" s="61">
        <v>42046958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112721</v>
      </c>
      <c r="G16" s="59">
        <v>170427</v>
      </c>
      <c r="H16" s="59">
        <v>184654</v>
      </c>
      <c r="I16" s="59">
        <v>467802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467802</v>
      </c>
      <c r="W16" s="59">
        <v>0</v>
      </c>
      <c r="X16" s="59">
        <v>467802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80603464</v>
      </c>
      <c r="E17" s="59">
        <v>80603464</v>
      </c>
      <c r="F17" s="59">
        <v>805876</v>
      </c>
      <c r="G17" s="59">
        <v>2734825</v>
      </c>
      <c r="H17" s="59">
        <v>4234765</v>
      </c>
      <c r="I17" s="59">
        <v>7775466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7775466</v>
      </c>
      <c r="W17" s="59">
        <v>17442000</v>
      </c>
      <c r="X17" s="59">
        <v>-9666534</v>
      </c>
      <c r="Y17" s="60">
        <v>-55.42</v>
      </c>
      <c r="Z17" s="61">
        <v>80603464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212836342</v>
      </c>
      <c r="E18" s="72">
        <f t="shared" si="1"/>
        <v>212836342</v>
      </c>
      <c r="F18" s="72">
        <f t="shared" si="1"/>
        <v>11877663</v>
      </c>
      <c r="G18" s="72">
        <f t="shared" si="1"/>
        <v>9217893</v>
      </c>
      <c r="H18" s="72">
        <f t="shared" si="1"/>
        <v>17690692</v>
      </c>
      <c r="I18" s="72">
        <f t="shared" si="1"/>
        <v>38786248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38786248</v>
      </c>
      <c r="W18" s="72">
        <f t="shared" si="1"/>
        <v>45954000</v>
      </c>
      <c r="X18" s="72">
        <f t="shared" si="1"/>
        <v>-7167752</v>
      </c>
      <c r="Y18" s="66">
        <f>+IF(W18&lt;&gt;0,(X18/W18)*100,0)</f>
        <v>-15.59766723244984</v>
      </c>
      <c r="Z18" s="73">
        <f t="shared" si="1"/>
        <v>212836342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5271918</v>
      </c>
      <c r="E19" s="76">
        <f t="shared" si="2"/>
        <v>5271918</v>
      </c>
      <c r="F19" s="76">
        <f t="shared" si="2"/>
        <v>10645675</v>
      </c>
      <c r="G19" s="76">
        <f t="shared" si="2"/>
        <v>1002448</v>
      </c>
      <c r="H19" s="76">
        <f t="shared" si="2"/>
        <v>8781119</v>
      </c>
      <c r="I19" s="76">
        <f t="shared" si="2"/>
        <v>20429242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20429242</v>
      </c>
      <c r="W19" s="76">
        <f>IF(E10=E18,0,W10-W18)</f>
        <v>35156000</v>
      </c>
      <c r="X19" s="76">
        <f t="shared" si="2"/>
        <v>-14726758</v>
      </c>
      <c r="Y19" s="77">
        <f>+IF(W19&lt;&gt;0,(X19/W19)*100,0)</f>
        <v>-41.889742860393675</v>
      </c>
      <c r="Z19" s="78">
        <f t="shared" si="2"/>
        <v>5271918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15218000</v>
      </c>
      <c r="X20" s="59">
        <v>-15218000</v>
      </c>
      <c r="Y20" s="60">
        <v>-100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3505500</v>
      </c>
      <c r="E21" s="81">
        <v>3505500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3505500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8777418</v>
      </c>
      <c r="E22" s="87">
        <f t="shared" si="3"/>
        <v>8777418</v>
      </c>
      <c r="F22" s="87">
        <f t="shared" si="3"/>
        <v>10645675</v>
      </c>
      <c r="G22" s="87">
        <f t="shared" si="3"/>
        <v>1002448</v>
      </c>
      <c r="H22" s="87">
        <f t="shared" si="3"/>
        <v>8781119</v>
      </c>
      <c r="I22" s="87">
        <f t="shared" si="3"/>
        <v>20429242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20429242</v>
      </c>
      <c r="W22" s="87">
        <f t="shared" si="3"/>
        <v>50374000</v>
      </c>
      <c r="X22" s="87">
        <f t="shared" si="3"/>
        <v>-29944758</v>
      </c>
      <c r="Y22" s="88">
        <f>+IF(W22&lt;&gt;0,(X22/W22)*100,0)</f>
        <v>-59.44486838448406</v>
      </c>
      <c r="Z22" s="89">
        <f t="shared" si="3"/>
        <v>8777418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8777418</v>
      </c>
      <c r="E24" s="76">
        <f t="shared" si="4"/>
        <v>8777418</v>
      </c>
      <c r="F24" s="76">
        <f t="shared" si="4"/>
        <v>10645675</v>
      </c>
      <c r="G24" s="76">
        <f t="shared" si="4"/>
        <v>1002448</v>
      </c>
      <c r="H24" s="76">
        <f t="shared" si="4"/>
        <v>8781119</v>
      </c>
      <c r="I24" s="76">
        <f t="shared" si="4"/>
        <v>20429242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20429242</v>
      </c>
      <c r="W24" s="76">
        <f t="shared" si="4"/>
        <v>50374000</v>
      </c>
      <c r="X24" s="76">
        <f t="shared" si="4"/>
        <v>-29944758</v>
      </c>
      <c r="Y24" s="77">
        <f>+IF(W24&lt;&gt;0,(X24/W24)*100,0)</f>
        <v>-59.44486838448406</v>
      </c>
      <c r="Z24" s="78">
        <f t="shared" si="4"/>
        <v>8777418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74435200</v>
      </c>
      <c r="E27" s="99">
        <v>74435200</v>
      </c>
      <c r="F27" s="99">
        <v>670</v>
      </c>
      <c r="G27" s="99">
        <v>2041009</v>
      </c>
      <c r="H27" s="99">
        <v>1691088</v>
      </c>
      <c r="I27" s="99">
        <v>3732767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3732767</v>
      </c>
      <c r="W27" s="99">
        <v>0</v>
      </c>
      <c r="X27" s="99">
        <v>3732767</v>
      </c>
      <c r="Y27" s="100">
        <v>0</v>
      </c>
      <c r="Z27" s="101">
        <v>74435200</v>
      </c>
    </row>
    <row r="28" spans="1:26" ht="13.5">
      <c r="A28" s="102" t="s">
        <v>44</v>
      </c>
      <c r="B28" s="18">
        <v>0</v>
      </c>
      <c r="C28" s="18">
        <v>0</v>
      </c>
      <c r="D28" s="58">
        <v>64998200</v>
      </c>
      <c r="E28" s="59">
        <v>64998200</v>
      </c>
      <c r="F28" s="59">
        <v>0</v>
      </c>
      <c r="G28" s="59">
        <v>2000517</v>
      </c>
      <c r="H28" s="59">
        <v>1659704</v>
      </c>
      <c r="I28" s="59">
        <v>3660221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3660221</v>
      </c>
      <c r="W28" s="59">
        <v>0</v>
      </c>
      <c r="X28" s="59">
        <v>3660221</v>
      </c>
      <c r="Y28" s="60">
        <v>0</v>
      </c>
      <c r="Z28" s="61">
        <v>64998200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9437000</v>
      </c>
      <c r="E31" s="59">
        <v>9437000</v>
      </c>
      <c r="F31" s="59">
        <v>670</v>
      </c>
      <c r="G31" s="59">
        <v>40492</v>
      </c>
      <c r="H31" s="59">
        <v>31384</v>
      </c>
      <c r="I31" s="59">
        <v>72546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72546</v>
      </c>
      <c r="W31" s="59">
        <v>0</v>
      </c>
      <c r="X31" s="59">
        <v>72546</v>
      </c>
      <c r="Y31" s="60">
        <v>0</v>
      </c>
      <c r="Z31" s="61">
        <v>9437000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74435200</v>
      </c>
      <c r="E32" s="99">
        <f t="shared" si="5"/>
        <v>74435200</v>
      </c>
      <c r="F32" s="99">
        <f t="shared" si="5"/>
        <v>670</v>
      </c>
      <c r="G32" s="99">
        <f t="shared" si="5"/>
        <v>2041009</v>
      </c>
      <c r="H32" s="99">
        <f t="shared" si="5"/>
        <v>1691088</v>
      </c>
      <c r="I32" s="99">
        <f t="shared" si="5"/>
        <v>3732767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3732767</v>
      </c>
      <c r="W32" s="99">
        <f t="shared" si="5"/>
        <v>0</v>
      </c>
      <c r="X32" s="99">
        <f t="shared" si="5"/>
        <v>3732767</v>
      </c>
      <c r="Y32" s="100">
        <f>+IF(W32&lt;&gt;0,(X32/W32)*100,0)</f>
        <v>0</v>
      </c>
      <c r="Z32" s="101">
        <f t="shared" si="5"/>
        <v>74435200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61039</v>
      </c>
      <c r="E35" s="59">
        <v>61039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15260</v>
      </c>
      <c r="X35" s="59">
        <v>-15260</v>
      </c>
      <c r="Y35" s="60">
        <v>-100</v>
      </c>
      <c r="Z35" s="61">
        <v>61039</v>
      </c>
    </row>
    <row r="36" spans="1:26" ht="13.5">
      <c r="A36" s="57" t="s">
        <v>53</v>
      </c>
      <c r="B36" s="18">
        <v>0</v>
      </c>
      <c r="C36" s="18">
        <v>0</v>
      </c>
      <c r="D36" s="58">
        <v>811969</v>
      </c>
      <c r="E36" s="59">
        <v>811969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202992</v>
      </c>
      <c r="X36" s="59">
        <v>-202992</v>
      </c>
      <c r="Y36" s="60">
        <v>-100</v>
      </c>
      <c r="Z36" s="61">
        <v>811969</v>
      </c>
    </row>
    <row r="37" spans="1:26" ht="13.5">
      <c r="A37" s="57" t="s">
        <v>54</v>
      </c>
      <c r="B37" s="18">
        <v>0</v>
      </c>
      <c r="C37" s="18">
        <v>0</v>
      </c>
      <c r="D37" s="58">
        <v>38920</v>
      </c>
      <c r="E37" s="59">
        <v>38920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9730</v>
      </c>
      <c r="X37" s="59">
        <v>-9730</v>
      </c>
      <c r="Y37" s="60">
        <v>-100</v>
      </c>
      <c r="Z37" s="61">
        <v>38920</v>
      </c>
    </row>
    <row r="38" spans="1:26" ht="13.5">
      <c r="A38" s="57" t="s">
        <v>55</v>
      </c>
      <c r="B38" s="18">
        <v>0</v>
      </c>
      <c r="C38" s="18">
        <v>0</v>
      </c>
      <c r="D38" s="58">
        <v>4152</v>
      </c>
      <c r="E38" s="59">
        <v>4152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1038</v>
      </c>
      <c r="X38" s="59">
        <v>-1038</v>
      </c>
      <c r="Y38" s="60">
        <v>-100</v>
      </c>
      <c r="Z38" s="61">
        <v>4152</v>
      </c>
    </row>
    <row r="39" spans="1:26" ht="13.5">
      <c r="A39" s="57" t="s">
        <v>56</v>
      </c>
      <c r="B39" s="18">
        <v>0</v>
      </c>
      <c r="C39" s="18">
        <v>0</v>
      </c>
      <c r="D39" s="58">
        <v>829936</v>
      </c>
      <c r="E39" s="59">
        <v>829936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207484</v>
      </c>
      <c r="X39" s="59">
        <v>-207484</v>
      </c>
      <c r="Y39" s="60">
        <v>-100</v>
      </c>
      <c r="Z39" s="61">
        <v>829936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35950</v>
      </c>
      <c r="E42" s="59">
        <v>35950</v>
      </c>
      <c r="F42" s="59">
        <v>15231312</v>
      </c>
      <c r="G42" s="59">
        <v>-3361590</v>
      </c>
      <c r="H42" s="59">
        <v>-3520886</v>
      </c>
      <c r="I42" s="59">
        <v>8348836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8348836</v>
      </c>
      <c r="W42" s="59">
        <v>19393</v>
      </c>
      <c r="X42" s="59">
        <v>8329443</v>
      </c>
      <c r="Y42" s="60">
        <v>42950.77</v>
      </c>
      <c r="Z42" s="61">
        <v>35950</v>
      </c>
    </row>
    <row r="43" spans="1:26" ht="13.5">
      <c r="A43" s="57" t="s">
        <v>59</v>
      </c>
      <c r="B43" s="18">
        <v>0</v>
      </c>
      <c r="C43" s="18">
        <v>0</v>
      </c>
      <c r="D43" s="58">
        <v>-37215</v>
      </c>
      <c r="E43" s="59">
        <v>-37215</v>
      </c>
      <c r="F43" s="59">
        <v>-15872171</v>
      </c>
      <c r="G43" s="59">
        <v>3855594</v>
      </c>
      <c r="H43" s="59">
        <v>3619497</v>
      </c>
      <c r="I43" s="59">
        <v>-8397080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-8397080</v>
      </c>
      <c r="W43" s="59">
        <v>-8820</v>
      </c>
      <c r="X43" s="59">
        <v>-8388260</v>
      </c>
      <c r="Y43" s="60">
        <v>95104.99</v>
      </c>
      <c r="Z43" s="61">
        <v>-37215</v>
      </c>
    </row>
    <row r="44" spans="1:26" ht="13.5">
      <c r="A44" s="57" t="s">
        <v>60</v>
      </c>
      <c r="B44" s="18">
        <v>0</v>
      </c>
      <c r="C44" s="18">
        <v>0</v>
      </c>
      <c r="D44" s="58">
        <v>-1343</v>
      </c>
      <c r="E44" s="59">
        <v>-1343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-338</v>
      </c>
      <c r="X44" s="59">
        <v>338</v>
      </c>
      <c r="Y44" s="60">
        <v>-100</v>
      </c>
      <c r="Z44" s="61">
        <v>-1343</v>
      </c>
    </row>
    <row r="45" spans="1:26" ht="13.5">
      <c r="A45" s="69" t="s">
        <v>61</v>
      </c>
      <c r="B45" s="21">
        <v>0</v>
      </c>
      <c r="C45" s="21">
        <v>0</v>
      </c>
      <c r="D45" s="98">
        <v>-2415</v>
      </c>
      <c r="E45" s="99">
        <v>-2415</v>
      </c>
      <c r="F45" s="99">
        <v>-31996</v>
      </c>
      <c r="G45" s="99">
        <v>462008</v>
      </c>
      <c r="H45" s="99">
        <v>560619</v>
      </c>
      <c r="I45" s="99">
        <v>560619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560619</v>
      </c>
      <c r="W45" s="99">
        <v>10428</v>
      </c>
      <c r="X45" s="99">
        <v>550191</v>
      </c>
      <c r="Y45" s="100">
        <v>5276.09</v>
      </c>
      <c r="Z45" s="101">
        <v>-2415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29701324</v>
      </c>
      <c r="C49" s="51">
        <v>0</v>
      </c>
      <c r="D49" s="128">
        <v>9182745</v>
      </c>
      <c r="E49" s="53">
        <v>8301319</v>
      </c>
      <c r="F49" s="53">
        <v>0</v>
      </c>
      <c r="G49" s="53">
        <v>0</v>
      </c>
      <c r="H49" s="53">
        <v>0</v>
      </c>
      <c r="I49" s="53">
        <v>10635646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5621383</v>
      </c>
      <c r="W49" s="53">
        <v>5781626</v>
      </c>
      <c r="X49" s="53">
        <v>27607262</v>
      </c>
      <c r="Y49" s="53">
        <v>194590504</v>
      </c>
      <c r="Z49" s="129">
        <v>291421809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3841254</v>
      </c>
      <c r="C51" s="51">
        <v>0</v>
      </c>
      <c r="D51" s="128">
        <v>7707625</v>
      </c>
      <c r="E51" s="53">
        <v>8354952</v>
      </c>
      <c r="F51" s="53">
        <v>0</v>
      </c>
      <c r="G51" s="53">
        <v>0</v>
      </c>
      <c r="H51" s="53">
        <v>0</v>
      </c>
      <c r="I51" s="53">
        <v>-3522505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7677289</v>
      </c>
      <c r="W51" s="53">
        <v>2437233</v>
      </c>
      <c r="X51" s="53">
        <v>4181414</v>
      </c>
      <c r="Y51" s="53">
        <v>6797500</v>
      </c>
      <c r="Z51" s="129">
        <v>37474762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0.0850358164112507</v>
      </c>
      <c r="E58" s="7">
        <f t="shared" si="6"/>
        <v>0.0850358164112507</v>
      </c>
      <c r="F58" s="7">
        <f t="shared" si="6"/>
        <v>14.139810378320949</v>
      </c>
      <c r="G58" s="7">
        <f t="shared" si="6"/>
        <v>39.55596921565261</v>
      </c>
      <c r="H58" s="7">
        <f t="shared" si="6"/>
        <v>14.70194575897921</v>
      </c>
      <c r="I58" s="7">
        <f t="shared" si="6"/>
        <v>18.765477931394702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18.765477931394702</v>
      </c>
      <c r="W58" s="7">
        <f t="shared" si="6"/>
        <v>0.08465549943606891</v>
      </c>
      <c r="X58" s="7">
        <f t="shared" si="6"/>
        <v>0</v>
      </c>
      <c r="Y58" s="7">
        <f t="shared" si="6"/>
        <v>0</v>
      </c>
      <c r="Z58" s="8">
        <f t="shared" si="6"/>
        <v>0.0850358164112507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0.09689009886507541</v>
      </c>
      <c r="E59" s="10">
        <f t="shared" si="7"/>
        <v>0.09689009886507541</v>
      </c>
      <c r="F59" s="10">
        <f t="shared" si="7"/>
        <v>3.6001862018588584</v>
      </c>
      <c r="G59" s="10">
        <f t="shared" si="7"/>
        <v>-1175.0480863591756</v>
      </c>
      <c r="H59" s="10">
        <f t="shared" si="7"/>
        <v>-1518.8542861471205</v>
      </c>
      <c r="I59" s="10">
        <f t="shared" si="7"/>
        <v>13.579498541790338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13.579498541790338</v>
      </c>
      <c r="W59" s="10">
        <f t="shared" si="7"/>
        <v>0.09681829480487199</v>
      </c>
      <c r="X59" s="10">
        <f t="shared" si="7"/>
        <v>0</v>
      </c>
      <c r="Y59" s="10">
        <f t="shared" si="7"/>
        <v>0</v>
      </c>
      <c r="Z59" s="11">
        <f t="shared" si="7"/>
        <v>0.09689009886507541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0.08164304593675199</v>
      </c>
      <c r="E60" s="13">
        <f t="shared" si="7"/>
        <v>0.08164304593675199</v>
      </c>
      <c r="F60" s="13">
        <f t="shared" si="7"/>
        <v>35.77721509662298</v>
      </c>
      <c r="G60" s="13">
        <f t="shared" si="7"/>
        <v>40.14204247544863</v>
      </c>
      <c r="H60" s="13">
        <f t="shared" si="7"/>
        <v>12.852864391836569</v>
      </c>
      <c r="I60" s="13">
        <f t="shared" si="7"/>
        <v>22.795086242608097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22.795086242608097</v>
      </c>
      <c r="W60" s="13">
        <f t="shared" si="7"/>
        <v>0.08155212683200318</v>
      </c>
      <c r="X60" s="13">
        <f t="shared" si="7"/>
        <v>0</v>
      </c>
      <c r="Y60" s="13">
        <f t="shared" si="7"/>
        <v>0</v>
      </c>
      <c r="Z60" s="14">
        <f t="shared" si="7"/>
        <v>0.08164304593675199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0.09714007297184468</v>
      </c>
      <c r="E61" s="13">
        <f t="shared" si="7"/>
        <v>0.09714007297184468</v>
      </c>
      <c r="F61" s="13">
        <f t="shared" si="7"/>
        <v>73.48021881257687</v>
      </c>
      <c r="G61" s="13">
        <f t="shared" si="7"/>
        <v>77.08238456371875</v>
      </c>
      <c r="H61" s="13">
        <f t="shared" si="7"/>
        <v>77.9377517340177</v>
      </c>
      <c r="I61" s="13">
        <f t="shared" si="7"/>
        <v>76.31537150395175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76.31537150395175</v>
      </c>
      <c r="W61" s="13">
        <f t="shared" si="7"/>
        <v>0.10055737704918033</v>
      </c>
      <c r="X61" s="13">
        <f t="shared" si="7"/>
        <v>0</v>
      </c>
      <c r="Y61" s="13">
        <f t="shared" si="7"/>
        <v>0</v>
      </c>
      <c r="Z61" s="14">
        <f t="shared" si="7"/>
        <v>0.09714007297184468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0.07963939611834417</v>
      </c>
      <c r="E62" s="13">
        <f t="shared" si="7"/>
        <v>0.07963939611834417</v>
      </c>
      <c r="F62" s="13">
        <f t="shared" si="7"/>
        <v>15.605079618528633</v>
      </c>
      <c r="G62" s="13">
        <f t="shared" si="7"/>
        <v>17.371923958655877</v>
      </c>
      <c r="H62" s="13">
        <f t="shared" si="7"/>
        <v>2.646841506766923</v>
      </c>
      <c r="I62" s="13">
        <f t="shared" si="7"/>
        <v>5.646355156749286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5.646355156749286</v>
      </c>
      <c r="W62" s="13">
        <f t="shared" si="7"/>
        <v>0.08387096774193549</v>
      </c>
      <c r="X62" s="13">
        <f t="shared" si="7"/>
        <v>0</v>
      </c>
      <c r="Y62" s="13">
        <f t="shared" si="7"/>
        <v>0</v>
      </c>
      <c r="Z62" s="14">
        <f t="shared" si="7"/>
        <v>0.07963939611834417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0.0727180443883742</v>
      </c>
      <c r="E63" s="13">
        <f t="shared" si="7"/>
        <v>0.0727180443883742</v>
      </c>
      <c r="F63" s="13">
        <f t="shared" si="7"/>
        <v>20.031682810365435</v>
      </c>
      <c r="G63" s="13">
        <f t="shared" si="7"/>
        <v>19.461357099502532</v>
      </c>
      <c r="H63" s="13">
        <f t="shared" si="7"/>
        <v>17.716180197967784</v>
      </c>
      <c r="I63" s="13">
        <f t="shared" si="7"/>
        <v>19.070036361460637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19.070036361460637</v>
      </c>
      <c r="W63" s="13">
        <f t="shared" si="7"/>
        <v>0.07271285034373347</v>
      </c>
      <c r="X63" s="13">
        <f t="shared" si="7"/>
        <v>0</v>
      </c>
      <c r="Y63" s="13">
        <f t="shared" si="7"/>
        <v>0</v>
      </c>
      <c r="Z63" s="14">
        <f t="shared" si="7"/>
        <v>0.0727180443883742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0.060643520321719234</v>
      </c>
      <c r="E64" s="13">
        <f t="shared" si="7"/>
        <v>0.060643520321719234</v>
      </c>
      <c r="F64" s="13">
        <f t="shared" si="7"/>
        <v>19.25100998502408</v>
      </c>
      <c r="G64" s="13">
        <f t="shared" si="7"/>
        <v>21.63954150279445</v>
      </c>
      <c r="H64" s="13">
        <f t="shared" si="7"/>
        <v>20.402420300855646</v>
      </c>
      <c r="I64" s="13">
        <f t="shared" si="7"/>
        <v>20.431017969624037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20.431017969624037</v>
      </c>
      <c r="W64" s="13">
        <f t="shared" si="7"/>
        <v>0.06062322946175637</v>
      </c>
      <c r="X64" s="13">
        <f t="shared" si="7"/>
        <v>0</v>
      </c>
      <c r="Y64" s="13">
        <f t="shared" si="7"/>
        <v>0</v>
      </c>
      <c r="Z64" s="14">
        <f t="shared" si="7"/>
        <v>0.060643520321719234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0.0936</v>
      </c>
      <c r="E66" s="16">
        <f t="shared" si="7"/>
        <v>0.0936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0.08534080298786181</v>
      </c>
      <c r="X66" s="16">
        <f t="shared" si="7"/>
        <v>0</v>
      </c>
      <c r="Y66" s="16">
        <f t="shared" si="7"/>
        <v>0</v>
      </c>
      <c r="Z66" s="17">
        <f t="shared" si="7"/>
        <v>0.0936</v>
      </c>
    </row>
    <row r="67" spans="1:26" ht="13.5" hidden="1">
      <c r="A67" s="40" t="s">
        <v>113</v>
      </c>
      <c r="B67" s="23"/>
      <c r="C67" s="23"/>
      <c r="D67" s="24">
        <v>142776309</v>
      </c>
      <c r="E67" s="25">
        <v>142776309</v>
      </c>
      <c r="F67" s="25">
        <v>22311162</v>
      </c>
      <c r="G67" s="25">
        <v>10087724</v>
      </c>
      <c r="H67" s="25">
        <v>26214809</v>
      </c>
      <c r="I67" s="25">
        <v>58613695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58613695</v>
      </c>
      <c r="W67" s="25">
        <v>35694078</v>
      </c>
      <c r="X67" s="25"/>
      <c r="Y67" s="24"/>
      <c r="Z67" s="26">
        <v>142776309</v>
      </c>
    </row>
    <row r="68" spans="1:26" ht="13.5" hidden="1">
      <c r="A68" s="36" t="s">
        <v>31</v>
      </c>
      <c r="B68" s="18"/>
      <c r="C68" s="18"/>
      <c r="D68" s="19">
        <v>16086267</v>
      </c>
      <c r="E68" s="20">
        <v>16086267</v>
      </c>
      <c r="F68" s="20">
        <v>13164208</v>
      </c>
      <c r="G68" s="20">
        <v>-50950</v>
      </c>
      <c r="H68" s="20">
        <v>-46207</v>
      </c>
      <c r="I68" s="20">
        <v>13067051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13067051</v>
      </c>
      <c r="W68" s="20">
        <v>4023000</v>
      </c>
      <c r="X68" s="20"/>
      <c r="Y68" s="19"/>
      <c r="Z68" s="22">
        <v>16086267</v>
      </c>
    </row>
    <row r="69" spans="1:26" ht="13.5" hidden="1">
      <c r="A69" s="37" t="s">
        <v>32</v>
      </c>
      <c r="B69" s="18"/>
      <c r="C69" s="18"/>
      <c r="D69" s="19">
        <v>106690042</v>
      </c>
      <c r="E69" s="20">
        <v>106690042</v>
      </c>
      <c r="F69" s="20">
        <v>7493093</v>
      </c>
      <c r="G69" s="20">
        <v>8449022</v>
      </c>
      <c r="H69" s="20">
        <v>24525817</v>
      </c>
      <c r="I69" s="20">
        <v>40467932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40467932</v>
      </c>
      <c r="W69" s="20">
        <v>26672511</v>
      </c>
      <c r="X69" s="20"/>
      <c r="Y69" s="19"/>
      <c r="Z69" s="22">
        <v>106690042</v>
      </c>
    </row>
    <row r="70" spans="1:26" ht="13.5" hidden="1">
      <c r="A70" s="38" t="s">
        <v>107</v>
      </c>
      <c r="B70" s="18"/>
      <c r="C70" s="18"/>
      <c r="D70" s="19">
        <v>34977326</v>
      </c>
      <c r="E70" s="20">
        <v>34977326</v>
      </c>
      <c r="F70" s="20">
        <v>2428014</v>
      </c>
      <c r="G70" s="20">
        <v>3098311</v>
      </c>
      <c r="H70" s="20">
        <v>2778230</v>
      </c>
      <c r="I70" s="20">
        <v>8304555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8304555</v>
      </c>
      <c r="W70" s="20">
        <v>9150000</v>
      </c>
      <c r="X70" s="20"/>
      <c r="Y70" s="19"/>
      <c r="Z70" s="22">
        <v>34977326</v>
      </c>
    </row>
    <row r="71" spans="1:26" ht="13.5" hidden="1">
      <c r="A71" s="38" t="s">
        <v>108</v>
      </c>
      <c r="B71" s="18"/>
      <c r="C71" s="18"/>
      <c r="D71" s="19">
        <v>36319964</v>
      </c>
      <c r="E71" s="20">
        <v>36319964</v>
      </c>
      <c r="F71" s="20">
        <v>2500109</v>
      </c>
      <c r="G71" s="20">
        <v>2783854</v>
      </c>
      <c r="H71" s="20">
        <v>19183166</v>
      </c>
      <c r="I71" s="20">
        <v>24467129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24467129</v>
      </c>
      <c r="W71" s="20">
        <v>7750000</v>
      </c>
      <c r="X71" s="20"/>
      <c r="Y71" s="19"/>
      <c r="Z71" s="22">
        <v>36319964</v>
      </c>
    </row>
    <row r="72" spans="1:26" ht="13.5" hidden="1">
      <c r="A72" s="38" t="s">
        <v>109</v>
      </c>
      <c r="B72" s="18"/>
      <c r="C72" s="18"/>
      <c r="D72" s="19">
        <v>22689004</v>
      </c>
      <c r="E72" s="20">
        <v>22689004</v>
      </c>
      <c r="F72" s="20">
        <v>1637481</v>
      </c>
      <c r="G72" s="20">
        <v>1639305</v>
      </c>
      <c r="H72" s="20">
        <v>1636933</v>
      </c>
      <c r="I72" s="20">
        <v>4913719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4913719</v>
      </c>
      <c r="W72" s="20">
        <v>5673000</v>
      </c>
      <c r="X72" s="20"/>
      <c r="Y72" s="19"/>
      <c r="Z72" s="22">
        <v>22689004</v>
      </c>
    </row>
    <row r="73" spans="1:26" ht="13.5" hidden="1">
      <c r="A73" s="38" t="s">
        <v>110</v>
      </c>
      <c r="B73" s="18"/>
      <c r="C73" s="18"/>
      <c r="D73" s="19">
        <v>12703748</v>
      </c>
      <c r="E73" s="20">
        <v>12703748</v>
      </c>
      <c r="F73" s="20">
        <v>927489</v>
      </c>
      <c r="G73" s="20">
        <v>927552</v>
      </c>
      <c r="H73" s="20">
        <v>927488</v>
      </c>
      <c r="I73" s="20">
        <v>2782529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2782529</v>
      </c>
      <c r="W73" s="20">
        <v>3177000</v>
      </c>
      <c r="X73" s="20"/>
      <c r="Y73" s="19"/>
      <c r="Z73" s="22">
        <v>12703748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20000000</v>
      </c>
      <c r="E75" s="29">
        <v>20000000</v>
      </c>
      <c r="F75" s="29">
        <v>1653861</v>
      </c>
      <c r="G75" s="29">
        <v>1689652</v>
      </c>
      <c r="H75" s="29">
        <v>1735199</v>
      </c>
      <c r="I75" s="29">
        <v>5078712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5078712</v>
      </c>
      <c r="W75" s="29">
        <v>5355000</v>
      </c>
      <c r="X75" s="29"/>
      <c r="Y75" s="28"/>
      <c r="Z75" s="30">
        <v>20000000</v>
      </c>
    </row>
    <row r="76" spans="1:26" ht="13.5" hidden="1">
      <c r="A76" s="41" t="s">
        <v>114</v>
      </c>
      <c r="B76" s="31"/>
      <c r="C76" s="31"/>
      <c r="D76" s="32">
        <v>121411</v>
      </c>
      <c r="E76" s="33">
        <v>121411</v>
      </c>
      <c r="F76" s="33">
        <v>3154756</v>
      </c>
      <c r="G76" s="33">
        <v>3990297</v>
      </c>
      <c r="H76" s="33">
        <v>3854087</v>
      </c>
      <c r="I76" s="33">
        <v>10999140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10999140</v>
      </c>
      <c r="W76" s="33">
        <v>30217</v>
      </c>
      <c r="X76" s="33"/>
      <c r="Y76" s="32"/>
      <c r="Z76" s="34">
        <v>121411</v>
      </c>
    </row>
    <row r="77" spans="1:26" ht="13.5" hidden="1">
      <c r="A77" s="36" t="s">
        <v>31</v>
      </c>
      <c r="B77" s="18"/>
      <c r="C77" s="18"/>
      <c r="D77" s="19">
        <v>15586</v>
      </c>
      <c r="E77" s="20">
        <v>15586</v>
      </c>
      <c r="F77" s="20">
        <v>473936</v>
      </c>
      <c r="G77" s="20">
        <v>598687</v>
      </c>
      <c r="H77" s="20">
        <v>701817</v>
      </c>
      <c r="I77" s="20">
        <v>1774440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1774440</v>
      </c>
      <c r="W77" s="20">
        <v>3895</v>
      </c>
      <c r="X77" s="20"/>
      <c r="Y77" s="19"/>
      <c r="Z77" s="22">
        <v>15586</v>
      </c>
    </row>
    <row r="78" spans="1:26" ht="13.5" hidden="1">
      <c r="A78" s="37" t="s">
        <v>32</v>
      </c>
      <c r="B78" s="18"/>
      <c r="C78" s="18"/>
      <c r="D78" s="19">
        <v>87105</v>
      </c>
      <c r="E78" s="20">
        <v>87105</v>
      </c>
      <c r="F78" s="20">
        <v>2680820</v>
      </c>
      <c r="G78" s="20">
        <v>3391610</v>
      </c>
      <c r="H78" s="20">
        <v>3152270</v>
      </c>
      <c r="I78" s="20">
        <v>9224700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9224700</v>
      </c>
      <c r="W78" s="20">
        <v>21752</v>
      </c>
      <c r="X78" s="20"/>
      <c r="Y78" s="19"/>
      <c r="Z78" s="22">
        <v>87105</v>
      </c>
    </row>
    <row r="79" spans="1:26" ht="13.5" hidden="1">
      <c r="A79" s="38" t="s">
        <v>107</v>
      </c>
      <c r="B79" s="18"/>
      <c r="C79" s="18"/>
      <c r="D79" s="19">
        <v>33977</v>
      </c>
      <c r="E79" s="20">
        <v>33977</v>
      </c>
      <c r="F79" s="20">
        <v>1784110</v>
      </c>
      <c r="G79" s="20">
        <v>2388252</v>
      </c>
      <c r="H79" s="20">
        <v>2165290</v>
      </c>
      <c r="I79" s="20">
        <v>6337652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6337652</v>
      </c>
      <c r="W79" s="20">
        <v>9201</v>
      </c>
      <c r="X79" s="20"/>
      <c r="Y79" s="19"/>
      <c r="Z79" s="22">
        <v>33977</v>
      </c>
    </row>
    <row r="80" spans="1:26" ht="13.5" hidden="1">
      <c r="A80" s="38" t="s">
        <v>108</v>
      </c>
      <c r="B80" s="18"/>
      <c r="C80" s="18"/>
      <c r="D80" s="19">
        <v>28925</v>
      </c>
      <c r="E80" s="20">
        <v>28925</v>
      </c>
      <c r="F80" s="20">
        <v>390144</v>
      </c>
      <c r="G80" s="20">
        <v>483609</v>
      </c>
      <c r="H80" s="20">
        <v>507748</v>
      </c>
      <c r="I80" s="20">
        <v>1381501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1381501</v>
      </c>
      <c r="W80" s="20">
        <v>6500</v>
      </c>
      <c r="X80" s="20"/>
      <c r="Y80" s="19"/>
      <c r="Z80" s="22">
        <v>28925</v>
      </c>
    </row>
    <row r="81" spans="1:26" ht="13.5" hidden="1">
      <c r="A81" s="38" t="s">
        <v>109</v>
      </c>
      <c r="B81" s="18"/>
      <c r="C81" s="18"/>
      <c r="D81" s="19">
        <v>16499</v>
      </c>
      <c r="E81" s="20">
        <v>16499</v>
      </c>
      <c r="F81" s="20">
        <v>328015</v>
      </c>
      <c r="G81" s="20">
        <v>319031</v>
      </c>
      <c r="H81" s="20">
        <v>290002</v>
      </c>
      <c r="I81" s="20">
        <v>937048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937048</v>
      </c>
      <c r="W81" s="20">
        <v>4125</v>
      </c>
      <c r="X81" s="20"/>
      <c r="Y81" s="19"/>
      <c r="Z81" s="22">
        <v>16499</v>
      </c>
    </row>
    <row r="82" spans="1:26" ht="13.5" hidden="1">
      <c r="A82" s="38" t="s">
        <v>110</v>
      </c>
      <c r="B82" s="18"/>
      <c r="C82" s="18"/>
      <c r="D82" s="19">
        <v>7704</v>
      </c>
      <c r="E82" s="20">
        <v>7704</v>
      </c>
      <c r="F82" s="20">
        <v>178551</v>
      </c>
      <c r="G82" s="20">
        <v>200718</v>
      </c>
      <c r="H82" s="20">
        <v>189230</v>
      </c>
      <c r="I82" s="20">
        <v>568499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568499</v>
      </c>
      <c r="W82" s="20">
        <v>1926</v>
      </c>
      <c r="X82" s="20"/>
      <c r="Y82" s="19"/>
      <c r="Z82" s="22">
        <v>7704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18720</v>
      </c>
      <c r="E84" s="29">
        <v>18720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4570</v>
      </c>
      <c r="X84" s="29"/>
      <c r="Y84" s="28"/>
      <c r="Z84" s="30">
        <v>18720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2442067</v>
      </c>
      <c r="C7" s="18">
        <v>0</v>
      </c>
      <c r="D7" s="58">
        <v>1970000</v>
      </c>
      <c r="E7" s="59">
        <v>1970000</v>
      </c>
      <c r="F7" s="59">
        <v>219399</v>
      </c>
      <c r="G7" s="59">
        <v>220388</v>
      </c>
      <c r="H7" s="59">
        <v>221336</v>
      </c>
      <c r="I7" s="59">
        <v>661123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661123</v>
      </c>
      <c r="W7" s="59">
        <v>592576</v>
      </c>
      <c r="X7" s="59">
        <v>68547</v>
      </c>
      <c r="Y7" s="60">
        <v>11.57</v>
      </c>
      <c r="Z7" s="61">
        <v>1970000</v>
      </c>
    </row>
    <row r="8" spans="1:26" ht="13.5">
      <c r="A8" s="57" t="s">
        <v>34</v>
      </c>
      <c r="B8" s="18">
        <v>86206986</v>
      </c>
      <c r="C8" s="18">
        <v>0</v>
      </c>
      <c r="D8" s="58">
        <v>92297000</v>
      </c>
      <c r="E8" s="59">
        <v>92297000</v>
      </c>
      <c r="F8" s="59">
        <v>35666000</v>
      </c>
      <c r="G8" s="59">
        <v>3332000</v>
      </c>
      <c r="H8" s="59">
        <v>0</v>
      </c>
      <c r="I8" s="59">
        <v>38998000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38998000</v>
      </c>
      <c r="W8" s="59">
        <v>31699000</v>
      </c>
      <c r="X8" s="59">
        <v>7299000</v>
      </c>
      <c r="Y8" s="60">
        <v>23.03</v>
      </c>
      <c r="Z8" s="61">
        <v>92297000</v>
      </c>
    </row>
    <row r="9" spans="1:26" ht="13.5">
      <c r="A9" s="57" t="s">
        <v>35</v>
      </c>
      <c r="B9" s="18">
        <v>67651</v>
      </c>
      <c r="C9" s="18">
        <v>0</v>
      </c>
      <c r="D9" s="58">
        <v>759066</v>
      </c>
      <c r="E9" s="59">
        <v>759066</v>
      </c>
      <c r="F9" s="59">
        <v>18835</v>
      </c>
      <c r="G9" s="59">
        <v>24062</v>
      </c>
      <c r="H9" s="59">
        <v>5035</v>
      </c>
      <c r="I9" s="59">
        <v>47932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47932</v>
      </c>
      <c r="W9" s="59">
        <v>12000</v>
      </c>
      <c r="X9" s="59">
        <v>35932</v>
      </c>
      <c r="Y9" s="60">
        <v>299.43</v>
      </c>
      <c r="Z9" s="61">
        <v>759066</v>
      </c>
    </row>
    <row r="10" spans="1:26" ht="25.5">
      <c r="A10" s="62" t="s">
        <v>99</v>
      </c>
      <c r="B10" s="63">
        <f>SUM(B5:B9)</f>
        <v>88716704</v>
      </c>
      <c r="C10" s="63">
        <f>SUM(C5:C9)</f>
        <v>0</v>
      </c>
      <c r="D10" s="64">
        <f aca="true" t="shared" si="0" ref="D10:Z10">SUM(D5:D9)</f>
        <v>95026066</v>
      </c>
      <c r="E10" s="65">
        <f t="shared" si="0"/>
        <v>95026066</v>
      </c>
      <c r="F10" s="65">
        <f t="shared" si="0"/>
        <v>35904234</v>
      </c>
      <c r="G10" s="65">
        <f t="shared" si="0"/>
        <v>3576450</v>
      </c>
      <c r="H10" s="65">
        <f t="shared" si="0"/>
        <v>226371</v>
      </c>
      <c r="I10" s="65">
        <f t="shared" si="0"/>
        <v>39707055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39707055</v>
      </c>
      <c r="W10" s="65">
        <f t="shared" si="0"/>
        <v>32303576</v>
      </c>
      <c r="X10" s="65">
        <f t="shared" si="0"/>
        <v>7403479</v>
      </c>
      <c r="Y10" s="66">
        <f>+IF(W10&lt;&gt;0,(X10/W10)*100,0)</f>
        <v>22.918450266930197</v>
      </c>
      <c r="Z10" s="67">
        <f t="shared" si="0"/>
        <v>95026066</v>
      </c>
    </row>
    <row r="11" spans="1:26" ht="13.5">
      <c r="A11" s="57" t="s">
        <v>36</v>
      </c>
      <c r="B11" s="18">
        <v>41868446</v>
      </c>
      <c r="C11" s="18">
        <v>0</v>
      </c>
      <c r="D11" s="58">
        <v>45688452</v>
      </c>
      <c r="E11" s="59">
        <v>45688452</v>
      </c>
      <c r="F11" s="59">
        <v>4388931</v>
      </c>
      <c r="G11" s="59">
        <v>3316637</v>
      </c>
      <c r="H11" s="59">
        <v>3665050</v>
      </c>
      <c r="I11" s="59">
        <v>11370618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11370618</v>
      </c>
      <c r="W11" s="59">
        <v>10330390</v>
      </c>
      <c r="X11" s="59">
        <v>1040228</v>
      </c>
      <c r="Y11" s="60">
        <v>10.07</v>
      </c>
      <c r="Z11" s="61">
        <v>45688452</v>
      </c>
    </row>
    <row r="12" spans="1:26" ht="13.5">
      <c r="A12" s="57" t="s">
        <v>37</v>
      </c>
      <c r="B12" s="18">
        <v>8619554</v>
      </c>
      <c r="C12" s="18">
        <v>0</v>
      </c>
      <c r="D12" s="58">
        <v>7903641</v>
      </c>
      <c r="E12" s="59">
        <v>7903641</v>
      </c>
      <c r="F12" s="59">
        <v>665598</v>
      </c>
      <c r="G12" s="59">
        <v>724201</v>
      </c>
      <c r="H12" s="59">
        <v>744813</v>
      </c>
      <c r="I12" s="59">
        <v>2134612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2134612</v>
      </c>
      <c r="W12" s="59">
        <v>1974000</v>
      </c>
      <c r="X12" s="59">
        <v>160612</v>
      </c>
      <c r="Y12" s="60">
        <v>8.14</v>
      </c>
      <c r="Z12" s="61">
        <v>7903641</v>
      </c>
    </row>
    <row r="13" spans="1:26" ht="13.5">
      <c r="A13" s="57" t="s">
        <v>100</v>
      </c>
      <c r="B13" s="18">
        <v>1650574</v>
      </c>
      <c r="C13" s="18">
        <v>0</v>
      </c>
      <c r="D13" s="58">
        <v>1451500</v>
      </c>
      <c r="E13" s="59">
        <v>1451500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1451500</v>
      </c>
    </row>
    <row r="14" spans="1:26" ht="13.5">
      <c r="A14" s="57" t="s">
        <v>38</v>
      </c>
      <c r="B14" s="18">
        <v>33833</v>
      </c>
      <c r="C14" s="18">
        <v>0</v>
      </c>
      <c r="D14" s="58">
        <v>70000</v>
      </c>
      <c r="E14" s="59">
        <v>70000</v>
      </c>
      <c r="F14" s="59">
        <v>3434</v>
      </c>
      <c r="G14" s="59">
        <v>3913</v>
      </c>
      <c r="H14" s="59">
        <v>4310</v>
      </c>
      <c r="I14" s="59">
        <v>11657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11657</v>
      </c>
      <c r="W14" s="59">
        <v>22200</v>
      </c>
      <c r="X14" s="59">
        <v>-10543</v>
      </c>
      <c r="Y14" s="60">
        <v>-47.49</v>
      </c>
      <c r="Z14" s="61">
        <v>70000</v>
      </c>
    </row>
    <row r="15" spans="1:26" ht="13.5">
      <c r="A15" s="57" t="s">
        <v>39</v>
      </c>
      <c r="B15" s="18">
        <v>1631058</v>
      </c>
      <c r="C15" s="18">
        <v>0</v>
      </c>
      <c r="D15" s="58">
        <v>730000</v>
      </c>
      <c r="E15" s="59">
        <v>730000</v>
      </c>
      <c r="F15" s="59">
        <v>165275</v>
      </c>
      <c r="G15" s="59">
        <v>231803</v>
      </c>
      <c r="H15" s="59">
        <v>6840</v>
      </c>
      <c r="I15" s="59">
        <v>403918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403918</v>
      </c>
      <c r="W15" s="59">
        <v>209605</v>
      </c>
      <c r="X15" s="59">
        <v>194313</v>
      </c>
      <c r="Y15" s="60">
        <v>92.7</v>
      </c>
      <c r="Z15" s="61">
        <v>730000</v>
      </c>
    </row>
    <row r="16" spans="1:26" ht="13.5">
      <c r="A16" s="68" t="s">
        <v>40</v>
      </c>
      <c r="B16" s="18">
        <v>20255474</v>
      </c>
      <c r="C16" s="18">
        <v>0</v>
      </c>
      <c r="D16" s="58">
        <v>0</v>
      </c>
      <c r="E16" s="59">
        <v>0</v>
      </c>
      <c r="F16" s="59">
        <v>507333</v>
      </c>
      <c r="G16" s="59">
        <v>1001813</v>
      </c>
      <c r="H16" s="59">
        <v>734046</v>
      </c>
      <c r="I16" s="59">
        <v>2243192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2243192</v>
      </c>
      <c r="W16" s="59">
        <v>0</v>
      </c>
      <c r="X16" s="59">
        <v>2243192</v>
      </c>
      <c r="Y16" s="60">
        <v>0</v>
      </c>
      <c r="Z16" s="61">
        <v>0</v>
      </c>
    </row>
    <row r="17" spans="1:26" ht="13.5">
      <c r="A17" s="57" t="s">
        <v>41</v>
      </c>
      <c r="B17" s="18">
        <v>19705648</v>
      </c>
      <c r="C17" s="18">
        <v>0</v>
      </c>
      <c r="D17" s="58">
        <v>32127892</v>
      </c>
      <c r="E17" s="59">
        <v>32127892</v>
      </c>
      <c r="F17" s="59">
        <v>2798038</v>
      </c>
      <c r="G17" s="59">
        <v>2645592</v>
      </c>
      <c r="H17" s="59">
        <v>2800109</v>
      </c>
      <c r="I17" s="59">
        <v>8243739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8243739</v>
      </c>
      <c r="W17" s="59">
        <v>10036263</v>
      </c>
      <c r="X17" s="59">
        <v>-1792524</v>
      </c>
      <c r="Y17" s="60">
        <v>-17.86</v>
      </c>
      <c r="Z17" s="61">
        <v>32127892</v>
      </c>
    </row>
    <row r="18" spans="1:26" ht="13.5">
      <c r="A18" s="69" t="s">
        <v>42</v>
      </c>
      <c r="B18" s="70">
        <f>SUM(B11:B17)</f>
        <v>93764587</v>
      </c>
      <c r="C18" s="70">
        <f>SUM(C11:C17)</f>
        <v>0</v>
      </c>
      <c r="D18" s="71">
        <f aca="true" t="shared" si="1" ref="D18:Z18">SUM(D11:D17)</f>
        <v>87971485</v>
      </c>
      <c r="E18" s="72">
        <f t="shared" si="1"/>
        <v>87971485</v>
      </c>
      <c r="F18" s="72">
        <f t="shared" si="1"/>
        <v>8528609</v>
      </c>
      <c r="G18" s="72">
        <f t="shared" si="1"/>
        <v>7923959</v>
      </c>
      <c r="H18" s="72">
        <f t="shared" si="1"/>
        <v>7955168</v>
      </c>
      <c r="I18" s="72">
        <f t="shared" si="1"/>
        <v>24407736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24407736</v>
      </c>
      <c r="W18" s="72">
        <f t="shared" si="1"/>
        <v>22572458</v>
      </c>
      <c r="X18" s="72">
        <f t="shared" si="1"/>
        <v>1835278</v>
      </c>
      <c r="Y18" s="66">
        <f>+IF(W18&lt;&gt;0,(X18/W18)*100,0)</f>
        <v>8.13060766355175</v>
      </c>
      <c r="Z18" s="73">
        <f t="shared" si="1"/>
        <v>87971485</v>
      </c>
    </row>
    <row r="19" spans="1:26" ht="13.5">
      <c r="A19" s="69" t="s">
        <v>43</v>
      </c>
      <c r="B19" s="74">
        <f>+B10-B18</f>
        <v>-5047883</v>
      </c>
      <c r="C19" s="74">
        <f>+C10-C18</f>
        <v>0</v>
      </c>
      <c r="D19" s="75">
        <f aca="true" t="shared" si="2" ref="D19:Z19">+D10-D18</f>
        <v>7054581</v>
      </c>
      <c r="E19" s="76">
        <f t="shared" si="2"/>
        <v>7054581</v>
      </c>
      <c r="F19" s="76">
        <f t="shared" si="2"/>
        <v>27375625</v>
      </c>
      <c r="G19" s="76">
        <f t="shared" si="2"/>
        <v>-4347509</v>
      </c>
      <c r="H19" s="76">
        <f t="shared" si="2"/>
        <v>-7728797</v>
      </c>
      <c r="I19" s="76">
        <f t="shared" si="2"/>
        <v>15299319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15299319</v>
      </c>
      <c r="W19" s="76">
        <f>IF(E10=E18,0,W10-W18)</f>
        <v>9731118</v>
      </c>
      <c r="X19" s="76">
        <f t="shared" si="2"/>
        <v>5568201</v>
      </c>
      <c r="Y19" s="77">
        <f>+IF(W19&lt;&gt;0,(X19/W19)*100,0)</f>
        <v>57.22056807861131</v>
      </c>
      <c r="Z19" s="78">
        <f t="shared" si="2"/>
        <v>7054581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-7055000</v>
      </c>
      <c r="E21" s="81">
        <v>-7055000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-6005000</v>
      </c>
      <c r="X21" s="81">
        <v>6005000</v>
      </c>
      <c r="Y21" s="82">
        <v>-100</v>
      </c>
      <c r="Z21" s="83">
        <v>-7055000</v>
      </c>
    </row>
    <row r="22" spans="1:26" ht="25.5">
      <c r="A22" s="84" t="s">
        <v>102</v>
      </c>
      <c r="B22" s="85">
        <f>SUM(B19:B21)</f>
        <v>-5047883</v>
      </c>
      <c r="C22" s="85">
        <f>SUM(C19:C21)</f>
        <v>0</v>
      </c>
      <c r="D22" s="86">
        <f aca="true" t="shared" si="3" ref="D22:Z22">SUM(D19:D21)</f>
        <v>-419</v>
      </c>
      <c r="E22" s="87">
        <f t="shared" si="3"/>
        <v>-419</v>
      </c>
      <c r="F22" s="87">
        <f t="shared" si="3"/>
        <v>27375625</v>
      </c>
      <c r="G22" s="87">
        <f t="shared" si="3"/>
        <v>-4347509</v>
      </c>
      <c r="H22" s="87">
        <f t="shared" si="3"/>
        <v>-7728797</v>
      </c>
      <c r="I22" s="87">
        <f t="shared" si="3"/>
        <v>15299319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15299319</v>
      </c>
      <c r="W22" s="87">
        <f t="shared" si="3"/>
        <v>3726118</v>
      </c>
      <c r="X22" s="87">
        <f t="shared" si="3"/>
        <v>11573201</v>
      </c>
      <c r="Y22" s="88">
        <f>+IF(W22&lt;&gt;0,(X22/W22)*100,0)</f>
        <v>310.5967390190005</v>
      </c>
      <c r="Z22" s="89">
        <f t="shared" si="3"/>
        <v>-419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-5047883</v>
      </c>
      <c r="C24" s="74">
        <f>SUM(C22:C23)</f>
        <v>0</v>
      </c>
      <c r="D24" s="75">
        <f aca="true" t="shared" si="4" ref="D24:Z24">SUM(D22:D23)</f>
        <v>-419</v>
      </c>
      <c r="E24" s="76">
        <f t="shared" si="4"/>
        <v>-419</v>
      </c>
      <c r="F24" s="76">
        <f t="shared" si="4"/>
        <v>27375625</v>
      </c>
      <c r="G24" s="76">
        <f t="shared" si="4"/>
        <v>-4347509</v>
      </c>
      <c r="H24" s="76">
        <f t="shared" si="4"/>
        <v>-7728797</v>
      </c>
      <c r="I24" s="76">
        <f t="shared" si="4"/>
        <v>15299319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15299319</v>
      </c>
      <c r="W24" s="76">
        <f t="shared" si="4"/>
        <v>3726118</v>
      </c>
      <c r="X24" s="76">
        <f t="shared" si="4"/>
        <v>11573201</v>
      </c>
      <c r="Y24" s="77">
        <f>+IF(W24&lt;&gt;0,(X24/W24)*100,0)</f>
        <v>310.5967390190005</v>
      </c>
      <c r="Z24" s="78">
        <f t="shared" si="4"/>
        <v>-419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7055000</v>
      </c>
      <c r="E27" s="99">
        <v>7055000</v>
      </c>
      <c r="F27" s="99">
        <v>256069</v>
      </c>
      <c r="G27" s="99">
        <v>338356</v>
      </c>
      <c r="H27" s="99">
        <v>1400</v>
      </c>
      <c r="I27" s="99">
        <v>595825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595825</v>
      </c>
      <c r="W27" s="99">
        <v>6005000</v>
      </c>
      <c r="X27" s="99">
        <v>-5409175</v>
      </c>
      <c r="Y27" s="100">
        <v>-90.08</v>
      </c>
      <c r="Z27" s="101">
        <v>7055000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1400</v>
      </c>
      <c r="I28" s="59">
        <v>1400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1400</v>
      </c>
      <c r="W28" s="59">
        <v>0</v>
      </c>
      <c r="X28" s="59">
        <v>1400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7055000</v>
      </c>
      <c r="E29" s="59">
        <v>7055000</v>
      </c>
      <c r="F29" s="59">
        <v>256069</v>
      </c>
      <c r="G29" s="59">
        <v>338356</v>
      </c>
      <c r="H29" s="59">
        <v>0</v>
      </c>
      <c r="I29" s="59">
        <v>594425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594425</v>
      </c>
      <c r="W29" s="59">
        <v>0</v>
      </c>
      <c r="X29" s="59">
        <v>594425</v>
      </c>
      <c r="Y29" s="60">
        <v>0</v>
      </c>
      <c r="Z29" s="61">
        <v>7055000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7055000</v>
      </c>
      <c r="E32" s="99">
        <f t="shared" si="5"/>
        <v>7055000</v>
      </c>
      <c r="F32" s="99">
        <f t="shared" si="5"/>
        <v>256069</v>
      </c>
      <c r="G32" s="99">
        <f t="shared" si="5"/>
        <v>338356</v>
      </c>
      <c r="H32" s="99">
        <f t="shared" si="5"/>
        <v>1400</v>
      </c>
      <c r="I32" s="99">
        <f t="shared" si="5"/>
        <v>595825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595825</v>
      </c>
      <c r="W32" s="99">
        <f t="shared" si="5"/>
        <v>0</v>
      </c>
      <c r="X32" s="99">
        <f t="shared" si="5"/>
        <v>595825</v>
      </c>
      <c r="Y32" s="100">
        <f>+IF(W32&lt;&gt;0,(X32/W32)*100,0)</f>
        <v>0</v>
      </c>
      <c r="Z32" s="101">
        <f t="shared" si="5"/>
        <v>7055000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47341868</v>
      </c>
      <c r="E35" s="59">
        <v>47341868</v>
      </c>
      <c r="F35" s="59">
        <v>55461393</v>
      </c>
      <c r="G35" s="59">
        <v>48966321</v>
      </c>
      <c r="H35" s="59">
        <v>40778849</v>
      </c>
      <c r="I35" s="59">
        <v>40778849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40778849</v>
      </c>
      <c r="W35" s="59">
        <v>11835467</v>
      </c>
      <c r="X35" s="59">
        <v>28943382</v>
      </c>
      <c r="Y35" s="60">
        <v>244.55</v>
      </c>
      <c r="Z35" s="61">
        <v>47341868</v>
      </c>
    </row>
    <row r="36" spans="1:26" ht="13.5">
      <c r="A36" s="57" t="s">
        <v>53</v>
      </c>
      <c r="B36" s="18">
        <v>0</v>
      </c>
      <c r="C36" s="18">
        <v>0</v>
      </c>
      <c r="D36" s="58">
        <v>7400000</v>
      </c>
      <c r="E36" s="59">
        <v>7400000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1850000</v>
      </c>
      <c r="X36" s="59">
        <v>-1850000</v>
      </c>
      <c r="Y36" s="60">
        <v>-100</v>
      </c>
      <c r="Z36" s="61">
        <v>7400000</v>
      </c>
    </row>
    <row r="37" spans="1:26" ht="13.5">
      <c r="A37" s="57" t="s">
        <v>54</v>
      </c>
      <c r="B37" s="18">
        <v>0</v>
      </c>
      <c r="C37" s="18">
        <v>0</v>
      </c>
      <c r="D37" s="58">
        <v>22668256</v>
      </c>
      <c r="E37" s="59">
        <v>22668256</v>
      </c>
      <c r="F37" s="59">
        <v>16544941</v>
      </c>
      <c r="G37" s="59">
        <v>16976629</v>
      </c>
      <c r="H37" s="59">
        <v>16516561</v>
      </c>
      <c r="I37" s="59">
        <v>16516561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16516561</v>
      </c>
      <c r="W37" s="59">
        <v>5667064</v>
      </c>
      <c r="X37" s="59">
        <v>10849497</v>
      </c>
      <c r="Y37" s="60">
        <v>191.45</v>
      </c>
      <c r="Z37" s="61">
        <v>22668256</v>
      </c>
    </row>
    <row r="38" spans="1:26" ht="13.5">
      <c r="A38" s="57" t="s">
        <v>55</v>
      </c>
      <c r="B38" s="18">
        <v>0</v>
      </c>
      <c r="C38" s="18">
        <v>0</v>
      </c>
      <c r="D38" s="58">
        <v>3000000</v>
      </c>
      <c r="E38" s="59">
        <v>3000000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750000</v>
      </c>
      <c r="X38" s="59">
        <v>-750000</v>
      </c>
      <c r="Y38" s="60">
        <v>-100</v>
      </c>
      <c r="Z38" s="61">
        <v>3000000</v>
      </c>
    </row>
    <row r="39" spans="1:26" ht="13.5">
      <c r="A39" s="57" t="s">
        <v>56</v>
      </c>
      <c r="B39" s="18">
        <v>0</v>
      </c>
      <c r="C39" s="18">
        <v>0</v>
      </c>
      <c r="D39" s="58">
        <v>29073612</v>
      </c>
      <c r="E39" s="59">
        <v>29073612</v>
      </c>
      <c r="F39" s="59">
        <v>38916452</v>
      </c>
      <c r="G39" s="59">
        <v>31989692</v>
      </c>
      <c r="H39" s="59">
        <v>24262288</v>
      </c>
      <c r="I39" s="59">
        <v>24262288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24262288</v>
      </c>
      <c r="W39" s="59">
        <v>7268403</v>
      </c>
      <c r="X39" s="59">
        <v>16993885</v>
      </c>
      <c r="Y39" s="60">
        <v>233.8</v>
      </c>
      <c r="Z39" s="61">
        <v>29073612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9196531</v>
      </c>
      <c r="E42" s="59">
        <v>9196531</v>
      </c>
      <c r="F42" s="59">
        <v>28261916</v>
      </c>
      <c r="G42" s="59">
        <v>-6494888</v>
      </c>
      <c r="H42" s="59">
        <v>-8187575</v>
      </c>
      <c r="I42" s="59">
        <v>13579453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13579453</v>
      </c>
      <c r="W42" s="59">
        <v>9932545</v>
      </c>
      <c r="X42" s="59">
        <v>3646908</v>
      </c>
      <c r="Y42" s="60">
        <v>36.72</v>
      </c>
      <c r="Z42" s="61">
        <v>9196531</v>
      </c>
    </row>
    <row r="43" spans="1:26" ht="13.5">
      <c r="A43" s="57" t="s">
        <v>59</v>
      </c>
      <c r="B43" s="18">
        <v>0</v>
      </c>
      <c r="C43" s="18">
        <v>0</v>
      </c>
      <c r="D43" s="58">
        <v>-7055000</v>
      </c>
      <c r="E43" s="59">
        <v>-7055000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-6005000</v>
      </c>
      <c r="X43" s="59">
        <v>6005000</v>
      </c>
      <c r="Y43" s="60">
        <v>-100</v>
      </c>
      <c r="Z43" s="61">
        <v>-7055000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45455816</v>
      </c>
      <c r="E45" s="99">
        <v>45455816</v>
      </c>
      <c r="F45" s="99">
        <v>28261916</v>
      </c>
      <c r="G45" s="99">
        <v>21767028</v>
      </c>
      <c r="H45" s="99">
        <v>13579453</v>
      </c>
      <c r="I45" s="99">
        <v>13579453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13579453</v>
      </c>
      <c r="W45" s="99">
        <v>47241830</v>
      </c>
      <c r="X45" s="99">
        <v>-33662377</v>
      </c>
      <c r="Y45" s="100">
        <v>-71.26</v>
      </c>
      <c r="Z45" s="101">
        <v>45455816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52552308</v>
      </c>
      <c r="Z49" s="129">
        <v>52552308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1259140</v>
      </c>
      <c r="C51" s="51">
        <v>0</v>
      </c>
      <c r="D51" s="128">
        <v>205084</v>
      </c>
      <c r="E51" s="53">
        <v>1860</v>
      </c>
      <c r="F51" s="53">
        <v>0</v>
      </c>
      <c r="G51" s="53">
        <v>0</v>
      </c>
      <c r="H51" s="53">
        <v>0</v>
      </c>
      <c r="I51" s="53">
        <v>1322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15049155</v>
      </c>
      <c r="Z51" s="129">
        <v>16516561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9472791</v>
      </c>
      <c r="C5" s="18">
        <v>0</v>
      </c>
      <c r="D5" s="58">
        <v>7156818</v>
      </c>
      <c r="E5" s="59">
        <v>7156818</v>
      </c>
      <c r="F5" s="59">
        <v>1059088</v>
      </c>
      <c r="G5" s="59">
        <v>1073246</v>
      </c>
      <c r="H5" s="59">
        <v>1050337</v>
      </c>
      <c r="I5" s="59">
        <v>3182671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3182671</v>
      </c>
      <c r="W5" s="59">
        <v>1684749</v>
      </c>
      <c r="X5" s="59">
        <v>1497922</v>
      </c>
      <c r="Y5" s="60">
        <v>88.91</v>
      </c>
      <c r="Z5" s="61">
        <v>7156818</v>
      </c>
    </row>
    <row r="6" spans="1:26" ht="13.5">
      <c r="A6" s="57" t="s">
        <v>32</v>
      </c>
      <c r="B6" s="18">
        <v>37544476</v>
      </c>
      <c r="C6" s="18">
        <v>0</v>
      </c>
      <c r="D6" s="58">
        <v>46421300</v>
      </c>
      <c r="E6" s="59">
        <v>46421300</v>
      </c>
      <c r="F6" s="59">
        <v>2669054</v>
      </c>
      <c r="G6" s="59">
        <v>2584887</v>
      </c>
      <c r="H6" s="59">
        <v>2641309</v>
      </c>
      <c r="I6" s="59">
        <v>7895250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7895250</v>
      </c>
      <c r="W6" s="59">
        <v>11354970</v>
      </c>
      <c r="X6" s="59">
        <v>-3459720</v>
      </c>
      <c r="Y6" s="60">
        <v>-30.47</v>
      </c>
      <c r="Z6" s="61">
        <v>46421300</v>
      </c>
    </row>
    <row r="7" spans="1:26" ht="13.5">
      <c r="A7" s="57" t="s">
        <v>33</v>
      </c>
      <c r="B7" s="18">
        <v>3717802</v>
      </c>
      <c r="C7" s="18">
        <v>0</v>
      </c>
      <c r="D7" s="58">
        <v>3500000</v>
      </c>
      <c r="E7" s="59">
        <v>3500000</v>
      </c>
      <c r="F7" s="59">
        <v>290120</v>
      </c>
      <c r="G7" s="59">
        <v>318609</v>
      </c>
      <c r="H7" s="59">
        <v>330172</v>
      </c>
      <c r="I7" s="59">
        <v>938901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938901</v>
      </c>
      <c r="W7" s="59">
        <v>1208499</v>
      </c>
      <c r="X7" s="59">
        <v>-269598</v>
      </c>
      <c r="Y7" s="60">
        <v>-22.31</v>
      </c>
      <c r="Z7" s="61">
        <v>3500000</v>
      </c>
    </row>
    <row r="8" spans="1:26" ht="13.5">
      <c r="A8" s="57" t="s">
        <v>34</v>
      </c>
      <c r="B8" s="18">
        <v>55781945</v>
      </c>
      <c r="C8" s="18">
        <v>0</v>
      </c>
      <c r="D8" s="58">
        <v>53929000</v>
      </c>
      <c r="E8" s="59">
        <v>53929000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13482249</v>
      </c>
      <c r="X8" s="59">
        <v>-13482249</v>
      </c>
      <c r="Y8" s="60">
        <v>-100</v>
      </c>
      <c r="Z8" s="61">
        <v>53929000</v>
      </c>
    </row>
    <row r="9" spans="1:26" ht="13.5">
      <c r="A9" s="57" t="s">
        <v>35</v>
      </c>
      <c r="B9" s="18">
        <v>1062330</v>
      </c>
      <c r="C9" s="18">
        <v>0</v>
      </c>
      <c r="D9" s="58">
        <v>1518233</v>
      </c>
      <c r="E9" s="59">
        <v>1518233</v>
      </c>
      <c r="F9" s="59">
        <v>20675</v>
      </c>
      <c r="G9" s="59">
        <v>72535</v>
      </c>
      <c r="H9" s="59">
        <v>20675</v>
      </c>
      <c r="I9" s="59">
        <v>113885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113885</v>
      </c>
      <c r="W9" s="59">
        <v>341139</v>
      </c>
      <c r="X9" s="59">
        <v>-227254</v>
      </c>
      <c r="Y9" s="60">
        <v>-66.62</v>
      </c>
      <c r="Z9" s="61">
        <v>1518233</v>
      </c>
    </row>
    <row r="10" spans="1:26" ht="25.5">
      <c r="A10" s="62" t="s">
        <v>99</v>
      </c>
      <c r="B10" s="63">
        <f>SUM(B5:B9)</f>
        <v>107579344</v>
      </c>
      <c r="C10" s="63">
        <f>SUM(C5:C9)</f>
        <v>0</v>
      </c>
      <c r="D10" s="64">
        <f aca="true" t="shared" si="0" ref="D10:Z10">SUM(D5:D9)</f>
        <v>112525351</v>
      </c>
      <c r="E10" s="65">
        <f t="shared" si="0"/>
        <v>112525351</v>
      </c>
      <c r="F10" s="65">
        <f t="shared" si="0"/>
        <v>4038937</v>
      </c>
      <c r="G10" s="65">
        <f t="shared" si="0"/>
        <v>4049277</v>
      </c>
      <c r="H10" s="65">
        <f t="shared" si="0"/>
        <v>4042493</v>
      </c>
      <c r="I10" s="65">
        <f t="shared" si="0"/>
        <v>12130707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12130707</v>
      </c>
      <c r="W10" s="65">
        <f t="shared" si="0"/>
        <v>28071606</v>
      </c>
      <c r="X10" s="65">
        <f t="shared" si="0"/>
        <v>-15940899</v>
      </c>
      <c r="Y10" s="66">
        <f>+IF(W10&lt;&gt;0,(X10/W10)*100,0)</f>
        <v>-56.786558631522546</v>
      </c>
      <c r="Z10" s="67">
        <f t="shared" si="0"/>
        <v>112525351</v>
      </c>
    </row>
    <row r="11" spans="1:26" ht="13.5">
      <c r="A11" s="57" t="s">
        <v>36</v>
      </c>
      <c r="B11" s="18">
        <v>23531297</v>
      </c>
      <c r="C11" s="18">
        <v>0</v>
      </c>
      <c r="D11" s="58">
        <v>37975000</v>
      </c>
      <c r="E11" s="59">
        <v>37975000</v>
      </c>
      <c r="F11" s="59">
        <v>2969227</v>
      </c>
      <c r="G11" s="59">
        <v>2887522</v>
      </c>
      <c r="H11" s="59">
        <v>3293625</v>
      </c>
      <c r="I11" s="59">
        <v>9150374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9150374</v>
      </c>
      <c r="W11" s="59">
        <v>8415165</v>
      </c>
      <c r="X11" s="59">
        <v>735209</v>
      </c>
      <c r="Y11" s="60">
        <v>8.74</v>
      </c>
      <c r="Z11" s="61">
        <v>37975000</v>
      </c>
    </row>
    <row r="12" spans="1:26" ht="13.5">
      <c r="A12" s="57" t="s">
        <v>37</v>
      </c>
      <c r="B12" s="18">
        <v>3190517</v>
      </c>
      <c r="C12" s="18">
        <v>0</v>
      </c>
      <c r="D12" s="58">
        <v>3700000</v>
      </c>
      <c r="E12" s="59">
        <v>3700000</v>
      </c>
      <c r="F12" s="59">
        <v>258407</v>
      </c>
      <c r="G12" s="59">
        <v>258407</v>
      </c>
      <c r="H12" s="59">
        <v>258441</v>
      </c>
      <c r="I12" s="59">
        <v>775255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775255</v>
      </c>
      <c r="W12" s="59">
        <v>925041</v>
      </c>
      <c r="X12" s="59">
        <v>-149786</v>
      </c>
      <c r="Y12" s="60">
        <v>-16.19</v>
      </c>
      <c r="Z12" s="61">
        <v>3700000</v>
      </c>
    </row>
    <row r="13" spans="1:26" ht="13.5">
      <c r="A13" s="57" t="s">
        <v>100</v>
      </c>
      <c r="B13" s="18">
        <v>18248545</v>
      </c>
      <c r="C13" s="18">
        <v>0</v>
      </c>
      <c r="D13" s="58">
        <v>11700000</v>
      </c>
      <c r="E13" s="59">
        <v>11700000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1688247</v>
      </c>
      <c r="X13" s="59">
        <v>-1688247</v>
      </c>
      <c r="Y13" s="60">
        <v>-100</v>
      </c>
      <c r="Z13" s="61">
        <v>11700000</v>
      </c>
    </row>
    <row r="14" spans="1:26" ht="13.5">
      <c r="A14" s="57" t="s">
        <v>38</v>
      </c>
      <c r="B14" s="18">
        <v>585176</v>
      </c>
      <c r="C14" s="18">
        <v>0</v>
      </c>
      <c r="D14" s="58">
        <v>125000</v>
      </c>
      <c r="E14" s="59">
        <v>125000</v>
      </c>
      <c r="F14" s="59">
        <v>0</v>
      </c>
      <c r="G14" s="59">
        <v>0</v>
      </c>
      <c r="H14" s="59">
        <v>90</v>
      </c>
      <c r="I14" s="59">
        <v>90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90</v>
      </c>
      <c r="W14" s="59">
        <v>31368</v>
      </c>
      <c r="X14" s="59">
        <v>-31278</v>
      </c>
      <c r="Y14" s="60">
        <v>-99.71</v>
      </c>
      <c r="Z14" s="61">
        <v>125000</v>
      </c>
    </row>
    <row r="15" spans="1:26" ht="13.5">
      <c r="A15" s="57" t="s">
        <v>39</v>
      </c>
      <c r="B15" s="18">
        <v>22663930</v>
      </c>
      <c r="C15" s="18">
        <v>0</v>
      </c>
      <c r="D15" s="58">
        <v>24109000</v>
      </c>
      <c r="E15" s="59">
        <v>24109000</v>
      </c>
      <c r="F15" s="59">
        <v>112353</v>
      </c>
      <c r="G15" s="59">
        <v>3923499</v>
      </c>
      <c r="H15" s="59">
        <v>2576636</v>
      </c>
      <c r="I15" s="59">
        <v>6612488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6612488</v>
      </c>
      <c r="W15" s="59">
        <v>602724</v>
      </c>
      <c r="X15" s="59">
        <v>6009764</v>
      </c>
      <c r="Y15" s="60">
        <v>997.1</v>
      </c>
      <c r="Z15" s="61">
        <v>24109000</v>
      </c>
    </row>
    <row r="16" spans="1:26" ht="13.5">
      <c r="A16" s="68" t="s">
        <v>40</v>
      </c>
      <c r="B16" s="18">
        <v>6619301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34568364</v>
      </c>
      <c r="C17" s="18">
        <v>0</v>
      </c>
      <c r="D17" s="58">
        <v>43090000</v>
      </c>
      <c r="E17" s="59">
        <v>43090000</v>
      </c>
      <c r="F17" s="59">
        <v>1168060</v>
      </c>
      <c r="G17" s="59">
        <v>2117544</v>
      </c>
      <c r="H17" s="59">
        <v>1727060</v>
      </c>
      <c r="I17" s="59">
        <v>5012664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5012664</v>
      </c>
      <c r="W17" s="59">
        <v>728742</v>
      </c>
      <c r="X17" s="59">
        <v>4283922</v>
      </c>
      <c r="Y17" s="60">
        <v>587.85</v>
      </c>
      <c r="Z17" s="61">
        <v>43090000</v>
      </c>
    </row>
    <row r="18" spans="1:26" ht="13.5">
      <c r="A18" s="69" t="s">
        <v>42</v>
      </c>
      <c r="B18" s="70">
        <f>SUM(B11:B17)</f>
        <v>109407130</v>
      </c>
      <c r="C18" s="70">
        <f>SUM(C11:C17)</f>
        <v>0</v>
      </c>
      <c r="D18" s="71">
        <f aca="true" t="shared" si="1" ref="D18:Z18">SUM(D11:D17)</f>
        <v>120699000</v>
      </c>
      <c r="E18" s="72">
        <f t="shared" si="1"/>
        <v>120699000</v>
      </c>
      <c r="F18" s="72">
        <f t="shared" si="1"/>
        <v>4508047</v>
      </c>
      <c r="G18" s="72">
        <f t="shared" si="1"/>
        <v>9186972</v>
      </c>
      <c r="H18" s="72">
        <f t="shared" si="1"/>
        <v>7855852</v>
      </c>
      <c r="I18" s="72">
        <f t="shared" si="1"/>
        <v>21550871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21550871</v>
      </c>
      <c r="W18" s="72">
        <f t="shared" si="1"/>
        <v>12391287</v>
      </c>
      <c r="X18" s="72">
        <f t="shared" si="1"/>
        <v>9159584</v>
      </c>
      <c r="Y18" s="66">
        <f>+IF(W18&lt;&gt;0,(X18/W18)*100,0)</f>
        <v>73.91955331193604</v>
      </c>
      <c r="Z18" s="73">
        <f t="shared" si="1"/>
        <v>120699000</v>
      </c>
    </row>
    <row r="19" spans="1:26" ht="13.5">
      <c r="A19" s="69" t="s">
        <v>43</v>
      </c>
      <c r="B19" s="74">
        <f>+B10-B18</f>
        <v>-1827786</v>
      </c>
      <c r="C19" s="74">
        <f>+C10-C18</f>
        <v>0</v>
      </c>
      <c r="D19" s="75">
        <f aca="true" t="shared" si="2" ref="D19:Z19">+D10-D18</f>
        <v>-8173649</v>
      </c>
      <c r="E19" s="76">
        <f t="shared" si="2"/>
        <v>-8173649</v>
      </c>
      <c r="F19" s="76">
        <f t="shared" si="2"/>
        <v>-469110</v>
      </c>
      <c r="G19" s="76">
        <f t="shared" si="2"/>
        <v>-5137695</v>
      </c>
      <c r="H19" s="76">
        <f t="shared" si="2"/>
        <v>-3813359</v>
      </c>
      <c r="I19" s="76">
        <f t="shared" si="2"/>
        <v>-9420164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-9420164</v>
      </c>
      <c r="W19" s="76">
        <f>IF(E10=E18,0,W10-W18)</f>
        <v>15680319</v>
      </c>
      <c r="X19" s="76">
        <f t="shared" si="2"/>
        <v>-25100483</v>
      </c>
      <c r="Y19" s="77">
        <f>+IF(W19&lt;&gt;0,(X19/W19)*100,0)</f>
        <v>-160.07635431396517</v>
      </c>
      <c r="Z19" s="78">
        <f t="shared" si="2"/>
        <v>-8173649</v>
      </c>
    </row>
    <row r="20" spans="1:26" ht="13.5">
      <c r="A20" s="57" t="s">
        <v>44</v>
      </c>
      <c r="B20" s="18">
        <v>22528553</v>
      </c>
      <c r="C20" s="18">
        <v>0</v>
      </c>
      <c r="D20" s="58">
        <v>35889000</v>
      </c>
      <c r="E20" s="59">
        <v>35889000</v>
      </c>
      <c r="F20" s="59">
        <v>3877000</v>
      </c>
      <c r="G20" s="59">
        <v>0</v>
      </c>
      <c r="H20" s="59">
        <v>0</v>
      </c>
      <c r="I20" s="59">
        <v>3877000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3877000</v>
      </c>
      <c r="W20" s="59">
        <v>8972250</v>
      </c>
      <c r="X20" s="59">
        <v>-5095250</v>
      </c>
      <c r="Y20" s="60">
        <v>-56.79</v>
      </c>
      <c r="Z20" s="61">
        <v>35889000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20700767</v>
      </c>
      <c r="C22" s="85">
        <f>SUM(C19:C21)</f>
        <v>0</v>
      </c>
      <c r="D22" s="86">
        <f aca="true" t="shared" si="3" ref="D22:Z22">SUM(D19:D21)</f>
        <v>27715351</v>
      </c>
      <c r="E22" s="87">
        <f t="shared" si="3"/>
        <v>27715351</v>
      </c>
      <c r="F22" s="87">
        <f t="shared" si="3"/>
        <v>3407890</v>
      </c>
      <c r="G22" s="87">
        <f t="shared" si="3"/>
        <v>-5137695</v>
      </c>
      <c r="H22" s="87">
        <f t="shared" si="3"/>
        <v>-3813359</v>
      </c>
      <c r="I22" s="87">
        <f t="shared" si="3"/>
        <v>-5543164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-5543164</v>
      </c>
      <c r="W22" s="87">
        <f t="shared" si="3"/>
        <v>24652569</v>
      </c>
      <c r="X22" s="87">
        <f t="shared" si="3"/>
        <v>-30195733</v>
      </c>
      <c r="Y22" s="88">
        <f>+IF(W22&lt;&gt;0,(X22/W22)*100,0)</f>
        <v>-122.48513735018854</v>
      </c>
      <c r="Z22" s="89">
        <f t="shared" si="3"/>
        <v>27715351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20700767</v>
      </c>
      <c r="C24" s="74">
        <f>SUM(C22:C23)</f>
        <v>0</v>
      </c>
      <c r="D24" s="75">
        <f aca="true" t="shared" si="4" ref="D24:Z24">SUM(D22:D23)</f>
        <v>27715351</v>
      </c>
      <c r="E24" s="76">
        <f t="shared" si="4"/>
        <v>27715351</v>
      </c>
      <c r="F24" s="76">
        <f t="shared" si="4"/>
        <v>3407890</v>
      </c>
      <c r="G24" s="76">
        <f t="shared" si="4"/>
        <v>-5137695</v>
      </c>
      <c r="H24" s="76">
        <f t="shared" si="4"/>
        <v>-3813359</v>
      </c>
      <c r="I24" s="76">
        <f t="shared" si="4"/>
        <v>-5543164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-5543164</v>
      </c>
      <c r="W24" s="76">
        <f t="shared" si="4"/>
        <v>24652569</v>
      </c>
      <c r="X24" s="76">
        <f t="shared" si="4"/>
        <v>-30195733</v>
      </c>
      <c r="Y24" s="77">
        <f>+IF(W24&lt;&gt;0,(X24/W24)*100,0)</f>
        <v>-122.48513735018854</v>
      </c>
      <c r="Z24" s="78">
        <f t="shared" si="4"/>
        <v>27715351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43035079</v>
      </c>
      <c r="E27" s="99">
        <v>43035079</v>
      </c>
      <c r="F27" s="99">
        <v>0</v>
      </c>
      <c r="G27" s="99">
        <v>0</v>
      </c>
      <c r="H27" s="99">
        <v>661880</v>
      </c>
      <c r="I27" s="99">
        <v>661880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661880</v>
      </c>
      <c r="W27" s="99">
        <v>1555284</v>
      </c>
      <c r="X27" s="99">
        <v>-893404</v>
      </c>
      <c r="Y27" s="100">
        <v>-57.44</v>
      </c>
      <c r="Z27" s="101">
        <v>43035079</v>
      </c>
    </row>
    <row r="28" spans="1:26" ht="13.5">
      <c r="A28" s="102" t="s">
        <v>44</v>
      </c>
      <c r="B28" s="18">
        <v>0</v>
      </c>
      <c r="C28" s="18">
        <v>0</v>
      </c>
      <c r="D28" s="58">
        <v>35890501</v>
      </c>
      <c r="E28" s="59">
        <v>35890501</v>
      </c>
      <c r="F28" s="59">
        <v>0</v>
      </c>
      <c r="G28" s="59">
        <v>0</v>
      </c>
      <c r="H28" s="59">
        <v>603876</v>
      </c>
      <c r="I28" s="59">
        <v>603876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603876</v>
      </c>
      <c r="W28" s="59">
        <v>0</v>
      </c>
      <c r="X28" s="59">
        <v>603876</v>
      </c>
      <c r="Y28" s="60">
        <v>0</v>
      </c>
      <c r="Z28" s="61">
        <v>35890501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7144578</v>
      </c>
      <c r="E31" s="59">
        <v>7144578</v>
      </c>
      <c r="F31" s="59">
        <v>0</v>
      </c>
      <c r="G31" s="59">
        <v>0</v>
      </c>
      <c r="H31" s="59">
        <v>58004</v>
      </c>
      <c r="I31" s="59">
        <v>58004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58004</v>
      </c>
      <c r="W31" s="59">
        <v>0</v>
      </c>
      <c r="X31" s="59">
        <v>58004</v>
      </c>
      <c r="Y31" s="60">
        <v>0</v>
      </c>
      <c r="Z31" s="61">
        <v>7144578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43035079</v>
      </c>
      <c r="E32" s="99">
        <f t="shared" si="5"/>
        <v>43035079</v>
      </c>
      <c r="F32" s="99">
        <f t="shared" si="5"/>
        <v>0</v>
      </c>
      <c r="G32" s="99">
        <f t="shared" si="5"/>
        <v>0</v>
      </c>
      <c r="H32" s="99">
        <f t="shared" si="5"/>
        <v>661880</v>
      </c>
      <c r="I32" s="99">
        <f t="shared" si="5"/>
        <v>661880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661880</v>
      </c>
      <c r="W32" s="99">
        <f t="shared" si="5"/>
        <v>0</v>
      </c>
      <c r="X32" s="99">
        <f t="shared" si="5"/>
        <v>661880</v>
      </c>
      <c r="Y32" s="100">
        <f>+IF(W32&lt;&gt;0,(X32/W32)*100,0)</f>
        <v>0</v>
      </c>
      <c r="Z32" s="101">
        <f t="shared" si="5"/>
        <v>43035079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44665107</v>
      </c>
      <c r="E35" s="59">
        <v>44665107</v>
      </c>
      <c r="F35" s="59">
        <v>0</v>
      </c>
      <c r="G35" s="59">
        <v>0</v>
      </c>
      <c r="H35" s="59">
        <v>40424820</v>
      </c>
      <c r="I35" s="59">
        <v>40424820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40424820</v>
      </c>
      <c r="W35" s="59">
        <v>11166277</v>
      </c>
      <c r="X35" s="59">
        <v>29258543</v>
      </c>
      <c r="Y35" s="60">
        <v>262.03</v>
      </c>
      <c r="Z35" s="61">
        <v>44665107</v>
      </c>
    </row>
    <row r="36" spans="1:26" ht="13.5">
      <c r="A36" s="57" t="s">
        <v>53</v>
      </c>
      <c r="B36" s="18">
        <v>0</v>
      </c>
      <c r="C36" s="18">
        <v>0</v>
      </c>
      <c r="D36" s="58">
        <v>597216011</v>
      </c>
      <c r="E36" s="59">
        <v>597216011</v>
      </c>
      <c r="F36" s="59">
        <v>0</v>
      </c>
      <c r="G36" s="59">
        <v>0</v>
      </c>
      <c r="H36" s="59">
        <v>196586</v>
      </c>
      <c r="I36" s="59">
        <v>196586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196586</v>
      </c>
      <c r="W36" s="59">
        <v>149304003</v>
      </c>
      <c r="X36" s="59">
        <v>-149107417</v>
      </c>
      <c r="Y36" s="60">
        <v>-99.87</v>
      </c>
      <c r="Z36" s="61">
        <v>597216011</v>
      </c>
    </row>
    <row r="37" spans="1:26" ht="13.5">
      <c r="A37" s="57" t="s">
        <v>54</v>
      </c>
      <c r="B37" s="18">
        <v>0</v>
      </c>
      <c r="C37" s="18">
        <v>0</v>
      </c>
      <c r="D37" s="58">
        <v>18105492</v>
      </c>
      <c r="E37" s="59">
        <v>18105492</v>
      </c>
      <c r="F37" s="59">
        <v>0</v>
      </c>
      <c r="G37" s="59">
        <v>0</v>
      </c>
      <c r="H37" s="59">
        <v>35273076</v>
      </c>
      <c r="I37" s="59">
        <v>35273076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35273076</v>
      </c>
      <c r="W37" s="59">
        <v>4526373</v>
      </c>
      <c r="X37" s="59">
        <v>30746703</v>
      </c>
      <c r="Y37" s="60">
        <v>679.28</v>
      </c>
      <c r="Z37" s="61">
        <v>18105492</v>
      </c>
    </row>
    <row r="38" spans="1:26" ht="13.5">
      <c r="A38" s="57" t="s">
        <v>55</v>
      </c>
      <c r="B38" s="18">
        <v>0</v>
      </c>
      <c r="C38" s="18">
        <v>0</v>
      </c>
      <c r="D38" s="58">
        <v>13775626</v>
      </c>
      <c r="E38" s="59">
        <v>13775626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3443907</v>
      </c>
      <c r="X38" s="59">
        <v>-3443907</v>
      </c>
      <c r="Y38" s="60">
        <v>-100</v>
      </c>
      <c r="Z38" s="61">
        <v>13775626</v>
      </c>
    </row>
    <row r="39" spans="1:26" ht="13.5">
      <c r="A39" s="57" t="s">
        <v>56</v>
      </c>
      <c r="B39" s="18">
        <v>0</v>
      </c>
      <c r="C39" s="18">
        <v>0</v>
      </c>
      <c r="D39" s="58">
        <v>610000000</v>
      </c>
      <c r="E39" s="59">
        <v>610000000</v>
      </c>
      <c r="F39" s="59">
        <v>0</v>
      </c>
      <c r="G39" s="59">
        <v>0</v>
      </c>
      <c r="H39" s="59">
        <v>5348330</v>
      </c>
      <c r="I39" s="59">
        <v>5348330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5348330</v>
      </c>
      <c r="W39" s="59">
        <v>152500000</v>
      </c>
      <c r="X39" s="59">
        <v>-147151670</v>
      </c>
      <c r="Y39" s="60">
        <v>-96.49</v>
      </c>
      <c r="Z39" s="61">
        <v>610000000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48750794</v>
      </c>
      <c r="C42" s="18">
        <v>0</v>
      </c>
      <c r="D42" s="58">
        <v>-13949924</v>
      </c>
      <c r="E42" s="59">
        <v>-13949924</v>
      </c>
      <c r="F42" s="59">
        <v>23427519</v>
      </c>
      <c r="G42" s="59">
        <v>-5371810</v>
      </c>
      <c r="H42" s="59">
        <v>-5095832</v>
      </c>
      <c r="I42" s="59">
        <v>12959877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12959877</v>
      </c>
      <c r="W42" s="59">
        <v>-3487482</v>
      </c>
      <c r="X42" s="59">
        <v>16447359</v>
      </c>
      <c r="Y42" s="60">
        <v>-471.61</v>
      </c>
      <c r="Z42" s="61">
        <v>-13949924</v>
      </c>
    </row>
    <row r="43" spans="1:26" ht="13.5">
      <c r="A43" s="57" t="s">
        <v>59</v>
      </c>
      <c r="B43" s="18">
        <v>-32828966</v>
      </c>
      <c r="C43" s="18">
        <v>0</v>
      </c>
      <c r="D43" s="58">
        <v>-33027708</v>
      </c>
      <c r="E43" s="59">
        <v>-33027708</v>
      </c>
      <c r="F43" s="59">
        <v>-203251</v>
      </c>
      <c r="G43" s="59">
        <v>-730993</v>
      </c>
      <c r="H43" s="59">
        <v>-661880</v>
      </c>
      <c r="I43" s="59">
        <v>-1596124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-1596124</v>
      </c>
      <c r="W43" s="59">
        <v>-8256927</v>
      </c>
      <c r="X43" s="59">
        <v>6660803</v>
      </c>
      <c r="Y43" s="60">
        <v>-80.67</v>
      </c>
      <c r="Z43" s="61">
        <v>-33027708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33549300</v>
      </c>
      <c r="C45" s="21">
        <v>0</v>
      </c>
      <c r="D45" s="98">
        <v>-46977632</v>
      </c>
      <c r="E45" s="99">
        <v>-46977632</v>
      </c>
      <c r="F45" s="99">
        <v>40851740</v>
      </c>
      <c r="G45" s="99">
        <v>34748937</v>
      </c>
      <c r="H45" s="99">
        <v>28991225</v>
      </c>
      <c r="I45" s="99">
        <v>28991225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28991225</v>
      </c>
      <c r="W45" s="99">
        <v>-11744409</v>
      </c>
      <c r="X45" s="99">
        <v>40735634</v>
      </c>
      <c r="Y45" s="100">
        <v>-346.85</v>
      </c>
      <c r="Z45" s="101">
        <v>-46977632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2947570</v>
      </c>
      <c r="C49" s="51">
        <v>0</v>
      </c>
      <c r="D49" s="128">
        <v>2626700</v>
      </c>
      <c r="E49" s="53">
        <v>3103509</v>
      </c>
      <c r="F49" s="53">
        <v>0</v>
      </c>
      <c r="G49" s="53">
        <v>0</v>
      </c>
      <c r="H49" s="53">
        <v>0</v>
      </c>
      <c r="I49" s="53">
        <v>1340220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1198441</v>
      </c>
      <c r="W49" s="53">
        <v>1283091</v>
      </c>
      <c r="X49" s="53">
        <v>7216850</v>
      </c>
      <c r="Y49" s="53">
        <v>29436245</v>
      </c>
      <c r="Z49" s="129">
        <v>49152626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38505</v>
      </c>
      <c r="C51" s="51">
        <v>0</v>
      </c>
      <c r="D51" s="128">
        <v>54254</v>
      </c>
      <c r="E51" s="53">
        <v>0</v>
      </c>
      <c r="F51" s="53">
        <v>0</v>
      </c>
      <c r="G51" s="53">
        <v>0</v>
      </c>
      <c r="H51" s="53">
        <v>0</v>
      </c>
      <c r="I51" s="53">
        <v>10000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102759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71.4570245012327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62.39620164682569</v>
      </c>
      <c r="G58" s="7">
        <f t="shared" si="6"/>
        <v>65.36897373605606</v>
      </c>
      <c r="H58" s="7">
        <f t="shared" si="6"/>
        <v>64.69084522188747</v>
      </c>
      <c r="I58" s="7">
        <f t="shared" si="6"/>
        <v>64.14254082512414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64.14254082512414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59.01150991297074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31.364626924297127</v>
      </c>
      <c r="G59" s="10">
        <f t="shared" si="7"/>
        <v>42.75105614183514</v>
      </c>
      <c r="H59" s="10">
        <f t="shared" si="7"/>
        <v>38.95911502689137</v>
      </c>
      <c r="I59" s="10">
        <f t="shared" si="7"/>
        <v>37.710621047541515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37.710621047541515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74.59713381004438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74.70961621608255</v>
      </c>
      <c r="G60" s="13">
        <f t="shared" si="7"/>
        <v>74.7599411502321</v>
      </c>
      <c r="H60" s="13">
        <f t="shared" si="7"/>
        <v>74.92326721334005</v>
      </c>
      <c r="I60" s="13">
        <f t="shared" si="7"/>
        <v>74.79756815806972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74.79756815806972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34.99160179145424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223.44786767285308</v>
      </c>
      <c r="G61" s="13">
        <f t="shared" si="7"/>
        <v>230.14058144237902</v>
      </c>
      <c r="H61" s="13">
        <f t="shared" si="7"/>
        <v>261.1176468258212</v>
      </c>
      <c r="I61" s="13">
        <f t="shared" si="7"/>
        <v>237.14727793696272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237.14727793696272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36.39770843650941</v>
      </c>
      <c r="G62" s="13">
        <f t="shared" si="7"/>
        <v>39.229130222108</v>
      </c>
      <c r="H62" s="13">
        <f t="shared" si="7"/>
        <v>40.80319151941866</v>
      </c>
      <c r="I62" s="13">
        <f t="shared" si="7"/>
        <v>38.87131428852596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38.87131428852596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29.365660042867596</v>
      </c>
      <c r="G63" s="13">
        <f t="shared" si="7"/>
        <v>34.08853292018332</v>
      </c>
      <c r="H63" s="13">
        <f t="shared" si="7"/>
        <v>26.07831089155378</v>
      </c>
      <c r="I63" s="13">
        <f t="shared" si="7"/>
        <v>29.846495986114125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29.846495986114125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29.058730372422737</v>
      </c>
      <c r="G64" s="13">
        <f t="shared" si="7"/>
        <v>25.32753804961152</v>
      </c>
      <c r="H64" s="13">
        <f t="shared" si="7"/>
        <v>25.956277829051867</v>
      </c>
      <c r="I64" s="13">
        <f t="shared" si="7"/>
        <v>26.779780650411833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26.779780650411833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47017267</v>
      </c>
      <c r="C67" s="23"/>
      <c r="D67" s="24">
        <v>53578118</v>
      </c>
      <c r="E67" s="25">
        <v>53578118</v>
      </c>
      <c r="F67" s="25">
        <v>3728142</v>
      </c>
      <c r="G67" s="25">
        <v>3658133</v>
      </c>
      <c r="H67" s="25">
        <v>3691646</v>
      </c>
      <c r="I67" s="25">
        <v>11077921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11077921</v>
      </c>
      <c r="W67" s="25">
        <v>13394530</v>
      </c>
      <c r="X67" s="25"/>
      <c r="Y67" s="24"/>
      <c r="Z67" s="26">
        <v>53578118</v>
      </c>
    </row>
    <row r="68" spans="1:26" ht="13.5" hidden="1">
      <c r="A68" s="36" t="s">
        <v>31</v>
      </c>
      <c r="B68" s="18">
        <v>9472791</v>
      </c>
      <c r="C68" s="18"/>
      <c r="D68" s="19">
        <v>7156818</v>
      </c>
      <c r="E68" s="20">
        <v>7156818</v>
      </c>
      <c r="F68" s="20">
        <v>1059088</v>
      </c>
      <c r="G68" s="20">
        <v>1073246</v>
      </c>
      <c r="H68" s="20">
        <v>1050337</v>
      </c>
      <c r="I68" s="20">
        <v>3182671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3182671</v>
      </c>
      <c r="W68" s="20">
        <v>1684749</v>
      </c>
      <c r="X68" s="20"/>
      <c r="Y68" s="19"/>
      <c r="Z68" s="22">
        <v>7156818</v>
      </c>
    </row>
    <row r="69" spans="1:26" ht="13.5" hidden="1">
      <c r="A69" s="37" t="s">
        <v>32</v>
      </c>
      <c r="B69" s="18">
        <v>37544476</v>
      </c>
      <c r="C69" s="18"/>
      <c r="D69" s="19">
        <v>46421300</v>
      </c>
      <c r="E69" s="20">
        <v>46421300</v>
      </c>
      <c r="F69" s="20">
        <v>2669054</v>
      </c>
      <c r="G69" s="20">
        <v>2584887</v>
      </c>
      <c r="H69" s="20">
        <v>2641309</v>
      </c>
      <c r="I69" s="20">
        <v>7895250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7895250</v>
      </c>
      <c r="W69" s="20">
        <v>11605325</v>
      </c>
      <c r="X69" s="20"/>
      <c r="Y69" s="19"/>
      <c r="Z69" s="22">
        <v>46421300</v>
      </c>
    </row>
    <row r="70" spans="1:26" ht="13.5" hidden="1">
      <c r="A70" s="38" t="s">
        <v>107</v>
      </c>
      <c r="B70" s="18">
        <v>14670986</v>
      </c>
      <c r="C70" s="18"/>
      <c r="D70" s="19">
        <v>23503000</v>
      </c>
      <c r="E70" s="20">
        <v>23503000</v>
      </c>
      <c r="F70" s="20">
        <v>601479</v>
      </c>
      <c r="G70" s="20">
        <v>551353</v>
      </c>
      <c r="H70" s="20">
        <v>504918</v>
      </c>
      <c r="I70" s="20">
        <v>1657750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1657750</v>
      </c>
      <c r="W70" s="20">
        <v>5875398</v>
      </c>
      <c r="X70" s="20"/>
      <c r="Y70" s="19"/>
      <c r="Z70" s="22">
        <v>23503000</v>
      </c>
    </row>
    <row r="71" spans="1:26" ht="13.5" hidden="1">
      <c r="A71" s="38" t="s">
        <v>108</v>
      </c>
      <c r="B71" s="18">
        <v>7395630</v>
      </c>
      <c r="C71" s="18"/>
      <c r="D71" s="19">
        <v>8172621</v>
      </c>
      <c r="E71" s="20">
        <v>8172621</v>
      </c>
      <c r="F71" s="20">
        <v>640087</v>
      </c>
      <c r="G71" s="20">
        <v>603085</v>
      </c>
      <c r="H71" s="20">
        <v>707876</v>
      </c>
      <c r="I71" s="20">
        <v>1951048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1951048</v>
      </c>
      <c r="W71" s="20">
        <v>1793154</v>
      </c>
      <c r="X71" s="20"/>
      <c r="Y71" s="19"/>
      <c r="Z71" s="22">
        <v>8172621</v>
      </c>
    </row>
    <row r="72" spans="1:26" ht="13.5" hidden="1">
      <c r="A72" s="38" t="s">
        <v>109</v>
      </c>
      <c r="B72" s="18">
        <v>7722008</v>
      </c>
      <c r="C72" s="18"/>
      <c r="D72" s="19">
        <v>7369228</v>
      </c>
      <c r="E72" s="20">
        <v>7369228</v>
      </c>
      <c r="F72" s="20">
        <v>736687</v>
      </c>
      <c r="G72" s="20">
        <v>738392</v>
      </c>
      <c r="H72" s="20">
        <v>737241</v>
      </c>
      <c r="I72" s="20">
        <v>2212320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2212320</v>
      </c>
      <c r="W72" s="20">
        <v>1842306</v>
      </c>
      <c r="X72" s="20"/>
      <c r="Y72" s="19"/>
      <c r="Z72" s="22">
        <v>7369228</v>
      </c>
    </row>
    <row r="73" spans="1:26" ht="13.5" hidden="1">
      <c r="A73" s="38" t="s">
        <v>110</v>
      </c>
      <c r="B73" s="18">
        <v>7755852</v>
      </c>
      <c r="C73" s="18"/>
      <c r="D73" s="19">
        <v>7376451</v>
      </c>
      <c r="E73" s="20">
        <v>7376451</v>
      </c>
      <c r="F73" s="20">
        <v>690801</v>
      </c>
      <c r="G73" s="20">
        <v>692057</v>
      </c>
      <c r="H73" s="20">
        <v>691274</v>
      </c>
      <c r="I73" s="20">
        <v>2074132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2074132</v>
      </c>
      <c r="W73" s="20">
        <v>1844112</v>
      </c>
      <c r="X73" s="20"/>
      <c r="Y73" s="19"/>
      <c r="Z73" s="22">
        <v>7376451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>
        <v>33597140</v>
      </c>
      <c r="C76" s="31"/>
      <c r="D76" s="32"/>
      <c r="E76" s="33"/>
      <c r="F76" s="33">
        <v>2326219</v>
      </c>
      <c r="G76" s="33">
        <v>2391284</v>
      </c>
      <c r="H76" s="33">
        <v>2388157</v>
      </c>
      <c r="I76" s="33">
        <v>7105660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7105660</v>
      </c>
      <c r="W76" s="33"/>
      <c r="X76" s="33"/>
      <c r="Y76" s="32"/>
      <c r="Z76" s="34"/>
    </row>
    <row r="77" spans="1:26" ht="13.5" hidden="1">
      <c r="A77" s="36" t="s">
        <v>31</v>
      </c>
      <c r="B77" s="18">
        <v>5590037</v>
      </c>
      <c r="C77" s="18"/>
      <c r="D77" s="19"/>
      <c r="E77" s="20"/>
      <c r="F77" s="20">
        <v>332179</v>
      </c>
      <c r="G77" s="20">
        <v>458824</v>
      </c>
      <c r="H77" s="20">
        <v>409202</v>
      </c>
      <c r="I77" s="20">
        <v>1200205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1200205</v>
      </c>
      <c r="W77" s="20"/>
      <c r="X77" s="20"/>
      <c r="Y77" s="19"/>
      <c r="Z77" s="22"/>
    </row>
    <row r="78" spans="1:26" ht="13.5" hidden="1">
      <c r="A78" s="37" t="s">
        <v>32</v>
      </c>
      <c r="B78" s="18">
        <v>28007103</v>
      </c>
      <c r="C78" s="18"/>
      <c r="D78" s="19"/>
      <c r="E78" s="20"/>
      <c r="F78" s="20">
        <v>1994040</v>
      </c>
      <c r="G78" s="20">
        <v>1932460</v>
      </c>
      <c r="H78" s="20">
        <v>1978955</v>
      </c>
      <c r="I78" s="20">
        <v>5905455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5905455</v>
      </c>
      <c r="W78" s="20"/>
      <c r="X78" s="20"/>
      <c r="Y78" s="19"/>
      <c r="Z78" s="22"/>
    </row>
    <row r="79" spans="1:26" ht="13.5" hidden="1">
      <c r="A79" s="38" t="s">
        <v>107</v>
      </c>
      <c r="B79" s="18">
        <v>5133613</v>
      </c>
      <c r="C79" s="18"/>
      <c r="D79" s="19"/>
      <c r="E79" s="20"/>
      <c r="F79" s="20">
        <v>1343992</v>
      </c>
      <c r="G79" s="20">
        <v>1268887</v>
      </c>
      <c r="H79" s="20">
        <v>1318430</v>
      </c>
      <c r="I79" s="20">
        <v>3931309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3931309</v>
      </c>
      <c r="W79" s="20"/>
      <c r="X79" s="20"/>
      <c r="Y79" s="19"/>
      <c r="Z79" s="22"/>
    </row>
    <row r="80" spans="1:26" ht="13.5" hidden="1">
      <c r="A80" s="38" t="s">
        <v>108</v>
      </c>
      <c r="B80" s="18">
        <v>7395630</v>
      </c>
      <c r="C80" s="18"/>
      <c r="D80" s="19"/>
      <c r="E80" s="20"/>
      <c r="F80" s="20">
        <v>232977</v>
      </c>
      <c r="G80" s="20">
        <v>236585</v>
      </c>
      <c r="H80" s="20">
        <v>288836</v>
      </c>
      <c r="I80" s="20">
        <v>758398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758398</v>
      </c>
      <c r="W80" s="20"/>
      <c r="X80" s="20"/>
      <c r="Y80" s="19"/>
      <c r="Z80" s="22"/>
    </row>
    <row r="81" spans="1:26" ht="13.5" hidden="1">
      <c r="A81" s="38" t="s">
        <v>109</v>
      </c>
      <c r="B81" s="18">
        <v>7722008</v>
      </c>
      <c r="C81" s="18"/>
      <c r="D81" s="19"/>
      <c r="E81" s="20"/>
      <c r="F81" s="20">
        <v>216333</v>
      </c>
      <c r="G81" s="20">
        <v>251707</v>
      </c>
      <c r="H81" s="20">
        <v>192260</v>
      </c>
      <c r="I81" s="20">
        <v>660300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660300</v>
      </c>
      <c r="W81" s="20"/>
      <c r="X81" s="20"/>
      <c r="Y81" s="19"/>
      <c r="Z81" s="22"/>
    </row>
    <row r="82" spans="1:26" ht="13.5" hidden="1">
      <c r="A82" s="38" t="s">
        <v>110</v>
      </c>
      <c r="B82" s="18">
        <v>7755852</v>
      </c>
      <c r="C82" s="18"/>
      <c r="D82" s="19"/>
      <c r="E82" s="20"/>
      <c r="F82" s="20">
        <v>200738</v>
      </c>
      <c r="G82" s="20">
        <v>175281</v>
      </c>
      <c r="H82" s="20">
        <v>179429</v>
      </c>
      <c r="I82" s="20">
        <v>555448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555448</v>
      </c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51192830</v>
      </c>
      <c r="E5" s="59">
        <v>51192830</v>
      </c>
      <c r="F5" s="59">
        <v>8721678</v>
      </c>
      <c r="G5" s="59">
        <v>2538617</v>
      </c>
      <c r="H5" s="59">
        <v>3589416</v>
      </c>
      <c r="I5" s="59">
        <v>14849711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14849711</v>
      </c>
      <c r="W5" s="59">
        <v>11836771</v>
      </c>
      <c r="X5" s="59">
        <v>3012940</v>
      </c>
      <c r="Y5" s="60">
        <v>25.45</v>
      </c>
      <c r="Z5" s="61">
        <v>51192830</v>
      </c>
    </row>
    <row r="6" spans="1:26" ht="13.5">
      <c r="A6" s="57" t="s">
        <v>32</v>
      </c>
      <c r="B6" s="18">
        <v>0</v>
      </c>
      <c r="C6" s="18">
        <v>0</v>
      </c>
      <c r="D6" s="58">
        <v>378929419</v>
      </c>
      <c r="E6" s="59">
        <v>378929419</v>
      </c>
      <c r="F6" s="59">
        <v>27939282</v>
      </c>
      <c r="G6" s="59">
        <v>33042231</v>
      </c>
      <c r="H6" s="59">
        <v>31885352</v>
      </c>
      <c r="I6" s="59">
        <v>92866865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92866865</v>
      </c>
      <c r="W6" s="59">
        <v>96587000</v>
      </c>
      <c r="X6" s="59">
        <v>-3720135</v>
      </c>
      <c r="Y6" s="60">
        <v>-3.85</v>
      </c>
      <c r="Z6" s="61">
        <v>378929419</v>
      </c>
    </row>
    <row r="7" spans="1:26" ht="13.5">
      <c r="A7" s="57" t="s">
        <v>33</v>
      </c>
      <c r="B7" s="18">
        <v>0</v>
      </c>
      <c r="C7" s="18">
        <v>0</v>
      </c>
      <c r="D7" s="58">
        <v>530000</v>
      </c>
      <c r="E7" s="59">
        <v>530000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112928</v>
      </c>
      <c r="X7" s="59">
        <v>-112928</v>
      </c>
      <c r="Y7" s="60">
        <v>-100</v>
      </c>
      <c r="Z7" s="61">
        <v>530000</v>
      </c>
    </row>
    <row r="8" spans="1:26" ht="13.5">
      <c r="A8" s="57" t="s">
        <v>34</v>
      </c>
      <c r="B8" s="18">
        <v>0</v>
      </c>
      <c r="C8" s="18">
        <v>0</v>
      </c>
      <c r="D8" s="58">
        <v>705000</v>
      </c>
      <c r="E8" s="59">
        <v>705000</v>
      </c>
      <c r="F8" s="59">
        <v>66220000</v>
      </c>
      <c r="G8" s="59">
        <v>0</v>
      </c>
      <c r="H8" s="59">
        <v>0</v>
      </c>
      <c r="I8" s="59">
        <v>66220000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66220000</v>
      </c>
      <c r="W8" s="59">
        <v>69728000</v>
      </c>
      <c r="X8" s="59">
        <v>-3508000</v>
      </c>
      <c r="Y8" s="60">
        <v>-5.03</v>
      </c>
      <c r="Z8" s="61">
        <v>705000</v>
      </c>
    </row>
    <row r="9" spans="1:26" ht="13.5">
      <c r="A9" s="57" t="s">
        <v>35</v>
      </c>
      <c r="B9" s="18">
        <v>0</v>
      </c>
      <c r="C9" s="18">
        <v>0</v>
      </c>
      <c r="D9" s="58">
        <v>16212933</v>
      </c>
      <c r="E9" s="59">
        <v>16212933</v>
      </c>
      <c r="F9" s="59">
        <v>1851903</v>
      </c>
      <c r="G9" s="59">
        <v>1305343</v>
      </c>
      <c r="H9" s="59">
        <v>1393560</v>
      </c>
      <c r="I9" s="59">
        <v>4550806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4550806</v>
      </c>
      <c r="W9" s="59">
        <v>5189000</v>
      </c>
      <c r="X9" s="59">
        <v>-638194</v>
      </c>
      <c r="Y9" s="60">
        <v>-12.3</v>
      </c>
      <c r="Z9" s="61">
        <v>16212933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447570182</v>
      </c>
      <c r="E10" s="65">
        <f t="shared" si="0"/>
        <v>447570182</v>
      </c>
      <c r="F10" s="65">
        <f t="shared" si="0"/>
        <v>104732863</v>
      </c>
      <c r="G10" s="65">
        <f t="shared" si="0"/>
        <v>36886191</v>
      </c>
      <c r="H10" s="65">
        <f t="shared" si="0"/>
        <v>36868328</v>
      </c>
      <c r="I10" s="65">
        <f t="shared" si="0"/>
        <v>178487382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178487382</v>
      </c>
      <c r="W10" s="65">
        <f t="shared" si="0"/>
        <v>183453699</v>
      </c>
      <c r="X10" s="65">
        <f t="shared" si="0"/>
        <v>-4966317</v>
      </c>
      <c r="Y10" s="66">
        <f>+IF(W10&lt;&gt;0,(X10/W10)*100,0)</f>
        <v>-2.7071228473839604</v>
      </c>
      <c r="Z10" s="67">
        <f t="shared" si="0"/>
        <v>447570182</v>
      </c>
    </row>
    <row r="11" spans="1:26" ht="13.5">
      <c r="A11" s="57" t="s">
        <v>36</v>
      </c>
      <c r="B11" s="18">
        <v>0</v>
      </c>
      <c r="C11" s="18">
        <v>0</v>
      </c>
      <c r="D11" s="58">
        <v>187362817</v>
      </c>
      <c r="E11" s="59">
        <v>187362817</v>
      </c>
      <c r="F11" s="59">
        <v>13576501</v>
      </c>
      <c r="G11" s="59">
        <v>13478698</v>
      </c>
      <c r="H11" s="59">
        <v>13465085</v>
      </c>
      <c r="I11" s="59">
        <v>40520284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40520284</v>
      </c>
      <c r="W11" s="59">
        <v>54030000</v>
      </c>
      <c r="X11" s="59">
        <v>-13509716</v>
      </c>
      <c r="Y11" s="60">
        <v>-25</v>
      </c>
      <c r="Z11" s="61">
        <v>187362817</v>
      </c>
    </row>
    <row r="12" spans="1:26" ht="13.5">
      <c r="A12" s="57" t="s">
        <v>37</v>
      </c>
      <c r="B12" s="18">
        <v>0</v>
      </c>
      <c r="C12" s="18">
        <v>0</v>
      </c>
      <c r="D12" s="58">
        <v>17412000</v>
      </c>
      <c r="E12" s="59">
        <v>17412000</v>
      </c>
      <c r="F12" s="59">
        <v>1355620</v>
      </c>
      <c r="G12" s="59">
        <v>1356812</v>
      </c>
      <c r="H12" s="59">
        <v>1376518</v>
      </c>
      <c r="I12" s="59">
        <v>4088950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4088950</v>
      </c>
      <c r="W12" s="59">
        <v>3960000</v>
      </c>
      <c r="X12" s="59">
        <v>128950</v>
      </c>
      <c r="Y12" s="60">
        <v>3.26</v>
      </c>
      <c r="Z12" s="61">
        <v>17412000</v>
      </c>
    </row>
    <row r="13" spans="1:26" ht="13.5">
      <c r="A13" s="57" t="s">
        <v>100</v>
      </c>
      <c r="B13" s="18">
        <v>0</v>
      </c>
      <c r="C13" s="18">
        <v>0</v>
      </c>
      <c r="D13" s="58">
        <v>24000000</v>
      </c>
      <c r="E13" s="59">
        <v>24000000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6000000</v>
      </c>
      <c r="X13" s="59">
        <v>-6000000</v>
      </c>
      <c r="Y13" s="60">
        <v>-100</v>
      </c>
      <c r="Z13" s="61">
        <v>24000000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238824916</v>
      </c>
      <c r="E15" s="59">
        <v>238824916</v>
      </c>
      <c r="F15" s="59">
        <v>426417</v>
      </c>
      <c r="G15" s="59">
        <v>27797676</v>
      </c>
      <c r="H15" s="59">
        <v>23981425</v>
      </c>
      <c r="I15" s="59">
        <v>52205518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52205518</v>
      </c>
      <c r="W15" s="59">
        <v>48000000</v>
      </c>
      <c r="X15" s="59">
        <v>4205518</v>
      </c>
      <c r="Y15" s="60">
        <v>8.76</v>
      </c>
      <c r="Z15" s="61">
        <v>238824916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105856734</v>
      </c>
      <c r="E17" s="59">
        <v>105856734</v>
      </c>
      <c r="F17" s="59">
        <v>5175913</v>
      </c>
      <c r="G17" s="59">
        <v>926713</v>
      </c>
      <c r="H17" s="59">
        <v>7206260</v>
      </c>
      <c r="I17" s="59">
        <v>13308886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13308886</v>
      </c>
      <c r="W17" s="59">
        <v>29256000</v>
      </c>
      <c r="X17" s="59">
        <v>-15947114</v>
      </c>
      <c r="Y17" s="60">
        <v>-54.51</v>
      </c>
      <c r="Z17" s="61">
        <v>105856734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573456467</v>
      </c>
      <c r="E18" s="72">
        <f t="shared" si="1"/>
        <v>573456467</v>
      </c>
      <c r="F18" s="72">
        <f t="shared" si="1"/>
        <v>20534451</v>
      </c>
      <c r="G18" s="72">
        <f t="shared" si="1"/>
        <v>43559899</v>
      </c>
      <c r="H18" s="72">
        <f t="shared" si="1"/>
        <v>46029288</v>
      </c>
      <c r="I18" s="72">
        <f t="shared" si="1"/>
        <v>110123638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110123638</v>
      </c>
      <c r="W18" s="72">
        <f t="shared" si="1"/>
        <v>141246000</v>
      </c>
      <c r="X18" s="72">
        <f t="shared" si="1"/>
        <v>-31122362</v>
      </c>
      <c r="Y18" s="66">
        <f>+IF(W18&lt;&gt;0,(X18/W18)*100,0)</f>
        <v>-22.034154595528367</v>
      </c>
      <c r="Z18" s="73">
        <f t="shared" si="1"/>
        <v>573456467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-125886285</v>
      </c>
      <c r="E19" s="76">
        <f t="shared" si="2"/>
        <v>-125886285</v>
      </c>
      <c r="F19" s="76">
        <f t="shared" si="2"/>
        <v>84198412</v>
      </c>
      <c r="G19" s="76">
        <f t="shared" si="2"/>
        <v>-6673708</v>
      </c>
      <c r="H19" s="76">
        <f t="shared" si="2"/>
        <v>-9160960</v>
      </c>
      <c r="I19" s="76">
        <f t="shared" si="2"/>
        <v>68363744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68363744</v>
      </c>
      <c r="W19" s="76">
        <f>IF(E10=E18,0,W10-W18)</f>
        <v>42207699</v>
      </c>
      <c r="X19" s="76">
        <f t="shared" si="2"/>
        <v>26156045</v>
      </c>
      <c r="Y19" s="77">
        <f>+IF(W19&lt;&gt;0,(X19/W19)*100,0)</f>
        <v>61.969843463866624</v>
      </c>
      <c r="Z19" s="78">
        <f t="shared" si="2"/>
        <v>-125886285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-125886285</v>
      </c>
      <c r="E22" s="87">
        <f t="shared" si="3"/>
        <v>-125886285</v>
      </c>
      <c r="F22" s="87">
        <f t="shared" si="3"/>
        <v>84198412</v>
      </c>
      <c r="G22" s="87">
        <f t="shared" si="3"/>
        <v>-6673708</v>
      </c>
      <c r="H22" s="87">
        <f t="shared" si="3"/>
        <v>-9160960</v>
      </c>
      <c r="I22" s="87">
        <f t="shared" si="3"/>
        <v>68363744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68363744</v>
      </c>
      <c r="W22" s="87">
        <f t="shared" si="3"/>
        <v>42207699</v>
      </c>
      <c r="X22" s="87">
        <f t="shared" si="3"/>
        <v>26156045</v>
      </c>
      <c r="Y22" s="88">
        <f>+IF(W22&lt;&gt;0,(X22/W22)*100,0)</f>
        <v>61.969843463866624</v>
      </c>
      <c r="Z22" s="89">
        <f t="shared" si="3"/>
        <v>-125886285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-125886285</v>
      </c>
      <c r="E24" s="76">
        <f t="shared" si="4"/>
        <v>-125886285</v>
      </c>
      <c r="F24" s="76">
        <f t="shared" si="4"/>
        <v>84198412</v>
      </c>
      <c r="G24" s="76">
        <f t="shared" si="4"/>
        <v>-6673708</v>
      </c>
      <c r="H24" s="76">
        <f t="shared" si="4"/>
        <v>-9160960</v>
      </c>
      <c r="I24" s="76">
        <f t="shared" si="4"/>
        <v>68363744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68363744</v>
      </c>
      <c r="W24" s="76">
        <f t="shared" si="4"/>
        <v>42207699</v>
      </c>
      <c r="X24" s="76">
        <f t="shared" si="4"/>
        <v>26156045</v>
      </c>
      <c r="Y24" s="77">
        <f>+IF(W24&lt;&gt;0,(X24/W24)*100,0)</f>
        <v>61.969843463866624</v>
      </c>
      <c r="Z24" s="78">
        <f t="shared" si="4"/>
        <v>-125886285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22162000</v>
      </c>
      <c r="X27" s="99">
        <v>-22162000</v>
      </c>
      <c r="Y27" s="100">
        <v>-100</v>
      </c>
      <c r="Z27" s="101">
        <v>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132881000</v>
      </c>
      <c r="E35" s="59">
        <v>132881000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33220250</v>
      </c>
      <c r="X35" s="59">
        <v>-33220250</v>
      </c>
      <c r="Y35" s="60">
        <v>-100</v>
      </c>
      <c r="Z35" s="61">
        <v>132881000</v>
      </c>
    </row>
    <row r="36" spans="1:26" ht="13.5">
      <c r="A36" s="57" t="s">
        <v>53</v>
      </c>
      <c r="B36" s="18">
        <v>0</v>
      </c>
      <c r="C36" s="18">
        <v>0</v>
      </c>
      <c r="D36" s="58">
        <v>3053273000</v>
      </c>
      <c r="E36" s="59">
        <v>3053273000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763318250</v>
      </c>
      <c r="X36" s="59">
        <v>-763318250</v>
      </c>
      <c r="Y36" s="60">
        <v>-100</v>
      </c>
      <c r="Z36" s="61">
        <v>3053273000</v>
      </c>
    </row>
    <row r="37" spans="1:26" ht="13.5">
      <c r="A37" s="57" t="s">
        <v>54</v>
      </c>
      <c r="B37" s="18">
        <v>0</v>
      </c>
      <c r="C37" s="18">
        <v>0</v>
      </c>
      <c r="D37" s="58">
        <v>3100691000</v>
      </c>
      <c r="E37" s="59">
        <v>3100691000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775172750</v>
      </c>
      <c r="X37" s="59">
        <v>-775172750</v>
      </c>
      <c r="Y37" s="60">
        <v>-100</v>
      </c>
      <c r="Z37" s="61">
        <v>3100691000</v>
      </c>
    </row>
    <row r="38" spans="1:26" ht="13.5">
      <c r="A38" s="57" t="s">
        <v>55</v>
      </c>
      <c r="B38" s="18">
        <v>0</v>
      </c>
      <c r="C38" s="18">
        <v>0</v>
      </c>
      <c r="D38" s="58">
        <v>85463000</v>
      </c>
      <c r="E38" s="59">
        <v>85463000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21365750</v>
      </c>
      <c r="X38" s="59">
        <v>-21365750</v>
      </c>
      <c r="Y38" s="60">
        <v>-100</v>
      </c>
      <c r="Z38" s="61">
        <v>85463000</v>
      </c>
    </row>
    <row r="39" spans="1:26" ht="13.5">
      <c r="A39" s="57" t="s">
        <v>56</v>
      </c>
      <c r="B39" s="18">
        <v>0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96594000</v>
      </c>
      <c r="E42" s="59">
        <v>96594000</v>
      </c>
      <c r="F42" s="59">
        <v>50763388</v>
      </c>
      <c r="G42" s="59">
        <v>-23790242</v>
      </c>
      <c r="H42" s="59">
        <v>-15134528</v>
      </c>
      <c r="I42" s="59">
        <v>11838618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11838618</v>
      </c>
      <c r="W42" s="59">
        <v>68914000</v>
      </c>
      <c r="X42" s="59">
        <v>-57075382</v>
      </c>
      <c r="Y42" s="60">
        <v>-82.82</v>
      </c>
      <c r="Z42" s="61">
        <v>96594000</v>
      </c>
    </row>
    <row r="43" spans="1:26" ht="13.5">
      <c r="A43" s="57" t="s">
        <v>59</v>
      </c>
      <c r="B43" s="18">
        <v>0</v>
      </c>
      <c r="C43" s="18">
        <v>0</v>
      </c>
      <c r="D43" s="58">
        <v>-101399000</v>
      </c>
      <c r="E43" s="59">
        <v>-101399000</v>
      </c>
      <c r="F43" s="59">
        <v>-5929197</v>
      </c>
      <c r="G43" s="59">
        <v>-766992</v>
      </c>
      <c r="H43" s="59">
        <v>-2410839</v>
      </c>
      <c r="I43" s="59">
        <v>-9107028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-9107028</v>
      </c>
      <c r="W43" s="59">
        <v>-22162000</v>
      </c>
      <c r="X43" s="59">
        <v>13054972</v>
      </c>
      <c r="Y43" s="60">
        <v>-58.91</v>
      </c>
      <c r="Z43" s="61">
        <v>-101399000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-35000000</v>
      </c>
      <c r="G44" s="59">
        <v>16000000</v>
      </c>
      <c r="H44" s="59">
        <v>15000000</v>
      </c>
      <c r="I44" s="59">
        <v>-4000000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-4000000</v>
      </c>
      <c r="W44" s="59">
        <v>0</v>
      </c>
      <c r="X44" s="59">
        <v>-4000000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-4805000</v>
      </c>
      <c r="E45" s="99">
        <v>-4805000</v>
      </c>
      <c r="F45" s="99">
        <v>16510928</v>
      </c>
      <c r="G45" s="99">
        <v>7953694</v>
      </c>
      <c r="H45" s="99">
        <v>5408327</v>
      </c>
      <c r="I45" s="99">
        <v>5408327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5408327</v>
      </c>
      <c r="W45" s="99">
        <v>46752000</v>
      </c>
      <c r="X45" s="99">
        <v>-41343673</v>
      </c>
      <c r="Y45" s="100">
        <v>-88.43</v>
      </c>
      <c r="Z45" s="101">
        <v>-4805000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23965911</v>
      </c>
      <c r="C51" s="51">
        <v>0</v>
      </c>
      <c r="D51" s="128">
        <v>1898471</v>
      </c>
      <c r="E51" s="53">
        <v>748578</v>
      </c>
      <c r="F51" s="53">
        <v>0</v>
      </c>
      <c r="G51" s="53">
        <v>0</v>
      </c>
      <c r="H51" s="53">
        <v>0</v>
      </c>
      <c r="I51" s="53">
        <v>75881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37169410</v>
      </c>
      <c r="Z51" s="129">
        <v>63858251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80.51188364685727</v>
      </c>
      <c r="E58" s="7">
        <f t="shared" si="6"/>
        <v>80.51188364685727</v>
      </c>
      <c r="F58" s="7">
        <f t="shared" si="6"/>
        <v>69.94861822466821</v>
      </c>
      <c r="G58" s="7">
        <f t="shared" si="6"/>
        <v>61.47167195439119</v>
      </c>
      <c r="H58" s="7">
        <f t="shared" si="6"/>
        <v>91.53617562961107</v>
      </c>
      <c r="I58" s="7">
        <f t="shared" si="6"/>
        <v>74.26025809542452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74.26025809542452</v>
      </c>
      <c r="W58" s="7">
        <f t="shared" si="6"/>
        <v>80.51280374807598</v>
      </c>
      <c r="X58" s="7">
        <f t="shared" si="6"/>
        <v>0</v>
      </c>
      <c r="Y58" s="7">
        <f t="shared" si="6"/>
        <v>0</v>
      </c>
      <c r="Z58" s="8">
        <f t="shared" si="6"/>
        <v>80.51188364685727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80.00339109988644</v>
      </c>
      <c r="E59" s="10">
        <f t="shared" si="7"/>
        <v>80.00339109988644</v>
      </c>
      <c r="F59" s="10">
        <f t="shared" si="7"/>
        <v>26.545912380622173</v>
      </c>
      <c r="G59" s="10">
        <f t="shared" si="7"/>
        <v>134.61928286149504</v>
      </c>
      <c r="H59" s="10">
        <f t="shared" si="7"/>
        <v>177.1223229628441</v>
      </c>
      <c r="I59" s="10">
        <f t="shared" si="7"/>
        <v>81.41824443586815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81.41824443586815</v>
      </c>
      <c r="W59" s="10">
        <f t="shared" si="7"/>
        <v>86.50163123034145</v>
      </c>
      <c r="X59" s="10">
        <f t="shared" si="7"/>
        <v>0</v>
      </c>
      <c r="Y59" s="10">
        <f t="shared" si="7"/>
        <v>0</v>
      </c>
      <c r="Z59" s="11">
        <f t="shared" si="7"/>
        <v>80.00339109988644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80.11096124473777</v>
      </c>
      <c r="E60" s="13">
        <f t="shared" si="7"/>
        <v>80.11096124473777</v>
      </c>
      <c r="F60" s="13">
        <f t="shared" si="7"/>
        <v>84.24323860577377</v>
      </c>
      <c r="G60" s="13">
        <f t="shared" si="7"/>
        <v>56.678660711499774</v>
      </c>
      <c r="H60" s="13">
        <f t="shared" si="7"/>
        <v>83.01063761190404</v>
      </c>
      <c r="I60" s="13">
        <f t="shared" si="7"/>
        <v>74.01249519944493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74.01249519944493</v>
      </c>
      <c r="W60" s="13">
        <f t="shared" si="7"/>
        <v>80.11096018766808</v>
      </c>
      <c r="X60" s="13">
        <f t="shared" si="7"/>
        <v>0</v>
      </c>
      <c r="Y60" s="13">
        <f t="shared" si="7"/>
        <v>0</v>
      </c>
      <c r="Z60" s="14">
        <f t="shared" si="7"/>
        <v>80.11096124473777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79.96858926008468</v>
      </c>
      <c r="E61" s="13">
        <f t="shared" si="7"/>
        <v>79.96858926008468</v>
      </c>
      <c r="F61" s="13">
        <f t="shared" si="7"/>
        <v>95.31791829970147</v>
      </c>
      <c r="G61" s="13">
        <f t="shared" si="7"/>
        <v>60.79627462123415</v>
      </c>
      <c r="H61" s="13">
        <f t="shared" si="7"/>
        <v>97.59432375245242</v>
      </c>
      <c r="I61" s="13">
        <f t="shared" si="7"/>
        <v>83.259579092748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83.259579092748</v>
      </c>
      <c r="W61" s="13">
        <f t="shared" si="7"/>
        <v>78.76416876574307</v>
      </c>
      <c r="X61" s="13">
        <f t="shared" si="7"/>
        <v>0</v>
      </c>
      <c r="Y61" s="13">
        <f t="shared" si="7"/>
        <v>0</v>
      </c>
      <c r="Z61" s="14">
        <f t="shared" si="7"/>
        <v>79.96858926008468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79.99795595900196</v>
      </c>
      <c r="E62" s="13">
        <f t="shared" si="7"/>
        <v>79.99795595900196</v>
      </c>
      <c r="F62" s="13">
        <f t="shared" si="7"/>
        <v>55.82737678092796</v>
      </c>
      <c r="G62" s="13">
        <f t="shared" si="7"/>
        <v>34.47639036093596</v>
      </c>
      <c r="H62" s="13">
        <f t="shared" si="7"/>
        <v>49.927147043895594</v>
      </c>
      <c r="I62" s="13">
        <f t="shared" si="7"/>
        <v>46.873215259742494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46.873215259742494</v>
      </c>
      <c r="W62" s="13">
        <f t="shared" si="7"/>
        <v>77.59264196214343</v>
      </c>
      <c r="X62" s="13">
        <f t="shared" si="7"/>
        <v>0</v>
      </c>
      <c r="Y62" s="13">
        <f t="shared" si="7"/>
        <v>0</v>
      </c>
      <c r="Z62" s="14">
        <f t="shared" si="7"/>
        <v>79.99795595900196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79.99722231866949</v>
      </c>
      <c r="E63" s="13">
        <f t="shared" si="7"/>
        <v>79.99722231866949</v>
      </c>
      <c r="F63" s="13">
        <f t="shared" si="7"/>
        <v>55.40946549091596</v>
      </c>
      <c r="G63" s="13">
        <f t="shared" si="7"/>
        <v>47.43120888730836</v>
      </c>
      <c r="H63" s="13">
        <f t="shared" si="7"/>
        <v>57.745252859476736</v>
      </c>
      <c r="I63" s="13">
        <f t="shared" si="7"/>
        <v>53.525016498591825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53.525016498591825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79.99722231866949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82.97152282724102</v>
      </c>
      <c r="E64" s="13">
        <f t="shared" si="7"/>
        <v>82.97152282724102</v>
      </c>
      <c r="F64" s="13">
        <f t="shared" si="7"/>
        <v>51.905719056065294</v>
      </c>
      <c r="G64" s="13">
        <f t="shared" si="7"/>
        <v>49.79268360377097</v>
      </c>
      <c r="H64" s="13">
        <f t="shared" si="7"/>
        <v>59.40293180081926</v>
      </c>
      <c r="I64" s="13">
        <f t="shared" si="7"/>
        <v>53.69355796759419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53.69355796759419</v>
      </c>
      <c r="W64" s="13">
        <f t="shared" si="7"/>
        <v>78.83359603692863</v>
      </c>
      <c r="X64" s="13">
        <f t="shared" si="7"/>
        <v>0</v>
      </c>
      <c r="Y64" s="13">
        <f t="shared" si="7"/>
        <v>0</v>
      </c>
      <c r="Z64" s="14">
        <f t="shared" si="7"/>
        <v>82.97152282724102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125</v>
      </c>
      <c r="E66" s="16">
        <f t="shared" si="7"/>
        <v>125</v>
      </c>
      <c r="F66" s="16">
        <f t="shared" si="7"/>
        <v>28.01984860009417</v>
      </c>
      <c r="G66" s="16">
        <f t="shared" si="7"/>
        <v>8.127384406324314</v>
      </c>
      <c r="H66" s="16">
        <f t="shared" si="7"/>
        <v>23.129700411624523</v>
      </c>
      <c r="I66" s="16">
        <f t="shared" si="7"/>
        <v>19.68718056247215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19.68718056247215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125</v>
      </c>
    </row>
    <row r="67" spans="1:26" ht="13.5" hidden="1">
      <c r="A67" s="40" t="s">
        <v>113</v>
      </c>
      <c r="B67" s="23"/>
      <c r="C67" s="23"/>
      <c r="D67" s="24">
        <v>434122249</v>
      </c>
      <c r="E67" s="25">
        <v>434122249</v>
      </c>
      <c r="F67" s="25">
        <v>37157922</v>
      </c>
      <c r="G67" s="25">
        <v>36093030</v>
      </c>
      <c r="H67" s="25">
        <v>35991744</v>
      </c>
      <c r="I67" s="25">
        <v>109242696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109242696</v>
      </c>
      <c r="W67" s="25">
        <v>108530564</v>
      </c>
      <c r="X67" s="25"/>
      <c r="Y67" s="24"/>
      <c r="Z67" s="26">
        <v>434122249</v>
      </c>
    </row>
    <row r="68" spans="1:26" ht="13.5" hidden="1">
      <c r="A68" s="36" t="s">
        <v>31</v>
      </c>
      <c r="B68" s="18"/>
      <c r="C68" s="18"/>
      <c r="D68" s="19">
        <v>51192830</v>
      </c>
      <c r="E68" s="20">
        <v>51192830</v>
      </c>
      <c r="F68" s="20">
        <v>8721678</v>
      </c>
      <c r="G68" s="20">
        <v>2538617</v>
      </c>
      <c r="H68" s="20">
        <v>3589416</v>
      </c>
      <c r="I68" s="20">
        <v>14849711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14849711</v>
      </c>
      <c r="W68" s="20">
        <v>11836771</v>
      </c>
      <c r="X68" s="20"/>
      <c r="Y68" s="19"/>
      <c r="Z68" s="22">
        <v>51192830</v>
      </c>
    </row>
    <row r="69" spans="1:26" ht="13.5" hidden="1">
      <c r="A69" s="37" t="s">
        <v>32</v>
      </c>
      <c r="B69" s="18"/>
      <c r="C69" s="18"/>
      <c r="D69" s="19">
        <v>378929419</v>
      </c>
      <c r="E69" s="20">
        <v>378929419</v>
      </c>
      <c r="F69" s="20">
        <v>27939282</v>
      </c>
      <c r="G69" s="20">
        <v>33042231</v>
      </c>
      <c r="H69" s="20">
        <v>31885352</v>
      </c>
      <c r="I69" s="20">
        <v>92866865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92866865</v>
      </c>
      <c r="W69" s="20">
        <v>94732356</v>
      </c>
      <c r="X69" s="20"/>
      <c r="Y69" s="19"/>
      <c r="Z69" s="22">
        <v>378929419</v>
      </c>
    </row>
    <row r="70" spans="1:26" ht="13.5" hidden="1">
      <c r="A70" s="38" t="s">
        <v>107</v>
      </c>
      <c r="B70" s="18"/>
      <c r="C70" s="18"/>
      <c r="D70" s="19">
        <v>250253258</v>
      </c>
      <c r="E70" s="20">
        <v>250253258</v>
      </c>
      <c r="F70" s="20">
        <v>18486542</v>
      </c>
      <c r="G70" s="20">
        <v>23475519</v>
      </c>
      <c r="H70" s="20">
        <v>21236565</v>
      </c>
      <c r="I70" s="20">
        <v>63198626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63198626</v>
      </c>
      <c r="W70" s="20">
        <v>63520000</v>
      </c>
      <c r="X70" s="20"/>
      <c r="Y70" s="19"/>
      <c r="Z70" s="22">
        <v>250253258</v>
      </c>
    </row>
    <row r="71" spans="1:26" ht="13.5" hidden="1">
      <c r="A71" s="38" t="s">
        <v>108</v>
      </c>
      <c r="B71" s="18"/>
      <c r="C71" s="18"/>
      <c r="D71" s="19">
        <v>87317231</v>
      </c>
      <c r="E71" s="20">
        <v>87317231</v>
      </c>
      <c r="F71" s="20">
        <v>5900365</v>
      </c>
      <c r="G71" s="20">
        <v>6012036</v>
      </c>
      <c r="H71" s="20">
        <v>7104722</v>
      </c>
      <c r="I71" s="20">
        <v>19017123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19017123</v>
      </c>
      <c r="W71" s="20">
        <v>22506000</v>
      </c>
      <c r="X71" s="20"/>
      <c r="Y71" s="19"/>
      <c r="Z71" s="22">
        <v>87317231</v>
      </c>
    </row>
    <row r="72" spans="1:26" ht="13.5" hidden="1">
      <c r="A72" s="38" t="s">
        <v>109</v>
      </c>
      <c r="B72" s="18"/>
      <c r="C72" s="18"/>
      <c r="D72" s="19">
        <v>24480850</v>
      </c>
      <c r="E72" s="20">
        <v>24480850</v>
      </c>
      <c r="F72" s="20">
        <v>2130497</v>
      </c>
      <c r="G72" s="20">
        <v>2131489</v>
      </c>
      <c r="H72" s="20">
        <v>2126438</v>
      </c>
      <c r="I72" s="20">
        <v>6388424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6388424</v>
      </c>
      <c r="W72" s="20">
        <v>6120000</v>
      </c>
      <c r="X72" s="20"/>
      <c r="Y72" s="19"/>
      <c r="Z72" s="22">
        <v>24480850</v>
      </c>
    </row>
    <row r="73" spans="1:26" ht="13.5" hidden="1">
      <c r="A73" s="38" t="s">
        <v>110</v>
      </c>
      <c r="B73" s="18"/>
      <c r="C73" s="18"/>
      <c r="D73" s="19">
        <v>16878080</v>
      </c>
      <c r="E73" s="20">
        <v>16878080</v>
      </c>
      <c r="F73" s="20">
        <v>1421878</v>
      </c>
      <c r="G73" s="20">
        <v>1423187</v>
      </c>
      <c r="H73" s="20">
        <v>1417627</v>
      </c>
      <c r="I73" s="20">
        <v>4262692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4262692</v>
      </c>
      <c r="W73" s="20">
        <v>4441000</v>
      </c>
      <c r="X73" s="20"/>
      <c r="Y73" s="19"/>
      <c r="Z73" s="22">
        <v>16878080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4000000</v>
      </c>
      <c r="E75" s="29">
        <v>4000000</v>
      </c>
      <c r="F75" s="29">
        <v>496962</v>
      </c>
      <c r="G75" s="29">
        <v>512182</v>
      </c>
      <c r="H75" s="29">
        <v>516976</v>
      </c>
      <c r="I75" s="29">
        <v>1526120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1526120</v>
      </c>
      <c r="W75" s="29">
        <v>1251000</v>
      </c>
      <c r="X75" s="29"/>
      <c r="Y75" s="28"/>
      <c r="Z75" s="30">
        <v>4000000</v>
      </c>
    </row>
    <row r="76" spans="1:26" ht="13.5" hidden="1">
      <c r="A76" s="41" t="s">
        <v>114</v>
      </c>
      <c r="B76" s="31"/>
      <c r="C76" s="31"/>
      <c r="D76" s="32">
        <v>349520000</v>
      </c>
      <c r="E76" s="33">
        <v>349520000</v>
      </c>
      <c r="F76" s="33">
        <v>25991453</v>
      </c>
      <c r="G76" s="33">
        <v>22186989</v>
      </c>
      <c r="H76" s="33">
        <v>32945466</v>
      </c>
      <c r="I76" s="33">
        <v>81123908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81123908</v>
      </c>
      <c r="W76" s="33">
        <v>87381000</v>
      </c>
      <c r="X76" s="33"/>
      <c r="Y76" s="32"/>
      <c r="Z76" s="34">
        <v>349520000</v>
      </c>
    </row>
    <row r="77" spans="1:26" ht="13.5" hidden="1">
      <c r="A77" s="36" t="s">
        <v>31</v>
      </c>
      <c r="B77" s="18"/>
      <c r="C77" s="18"/>
      <c r="D77" s="19">
        <v>40956000</v>
      </c>
      <c r="E77" s="20">
        <v>40956000</v>
      </c>
      <c r="F77" s="20">
        <v>2315249</v>
      </c>
      <c r="G77" s="20">
        <v>3417468</v>
      </c>
      <c r="H77" s="20">
        <v>6357657</v>
      </c>
      <c r="I77" s="20">
        <v>12090374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12090374</v>
      </c>
      <c r="W77" s="20">
        <v>10239000</v>
      </c>
      <c r="X77" s="20"/>
      <c r="Y77" s="19"/>
      <c r="Z77" s="22">
        <v>40956000</v>
      </c>
    </row>
    <row r="78" spans="1:26" ht="13.5" hidden="1">
      <c r="A78" s="37" t="s">
        <v>32</v>
      </c>
      <c r="B78" s="18"/>
      <c r="C78" s="18"/>
      <c r="D78" s="19">
        <v>303564000</v>
      </c>
      <c r="E78" s="20">
        <v>303564000</v>
      </c>
      <c r="F78" s="20">
        <v>23536956</v>
      </c>
      <c r="G78" s="20">
        <v>18727894</v>
      </c>
      <c r="H78" s="20">
        <v>26468234</v>
      </c>
      <c r="I78" s="20">
        <v>68733084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68733084</v>
      </c>
      <c r="W78" s="20">
        <v>75891000</v>
      </c>
      <c r="X78" s="20"/>
      <c r="Y78" s="19"/>
      <c r="Z78" s="22">
        <v>303564000</v>
      </c>
    </row>
    <row r="79" spans="1:26" ht="13.5" hidden="1">
      <c r="A79" s="38" t="s">
        <v>107</v>
      </c>
      <c r="B79" s="18"/>
      <c r="C79" s="18"/>
      <c r="D79" s="19">
        <v>200124000</v>
      </c>
      <c r="E79" s="20">
        <v>200124000</v>
      </c>
      <c r="F79" s="20">
        <v>17620987</v>
      </c>
      <c r="G79" s="20">
        <v>14272241</v>
      </c>
      <c r="H79" s="20">
        <v>20725682</v>
      </c>
      <c r="I79" s="20">
        <v>52618910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52618910</v>
      </c>
      <c r="W79" s="20">
        <v>50031000</v>
      </c>
      <c r="X79" s="20"/>
      <c r="Y79" s="19"/>
      <c r="Z79" s="22">
        <v>200124000</v>
      </c>
    </row>
    <row r="80" spans="1:26" ht="13.5" hidden="1">
      <c r="A80" s="38" t="s">
        <v>108</v>
      </c>
      <c r="B80" s="18"/>
      <c r="C80" s="18"/>
      <c r="D80" s="19">
        <v>69852000</v>
      </c>
      <c r="E80" s="20">
        <v>69852000</v>
      </c>
      <c r="F80" s="20">
        <v>3294019</v>
      </c>
      <c r="G80" s="20">
        <v>2072733</v>
      </c>
      <c r="H80" s="20">
        <v>3547185</v>
      </c>
      <c r="I80" s="20">
        <v>8913937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8913937</v>
      </c>
      <c r="W80" s="20">
        <v>17463000</v>
      </c>
      <c r="X80" s="20"/>
      <c r="Y80" s="19"/>
      <c r="Z80" s="22">
        <v>69852000</v>
      </c>
    </row>
    <row r="81" spans="1:26" ht="13.5" hidden="1">
      <c r="A81" s="38" t="s">
        <v>109</v>
      </c>
      <c r="B81" s="18"/>
      <c r="C81" s="18"/>
      <c r="D81" s="19">
        <v>19584000</v>
      </c>
      <c r="E81" s="20">
        <v>19584000</v>
      </c>
      <c r="F81" s="20">
        <v>1180497</v>
      </c>
      <c r="G81" s="20">
        <v>1010991</v>
      </c>
      <c r="H81" s="20">
        <v>1227917</v>
      </c>
      <c r="I81" s="20">
        <v>3419405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3419405</v>
      </c>
      <c r="W81" s="20">
        <v>4896000</v>
      </c>
      <c r="X81" s="20"/>
      <c r="Y81" s="19"/>
      <c r="Z81" s="22">
        <v>19584000</v>
      </c>
    </row>
    <row r="82" spans="1:26" ht="13.5" hidden="1">
      <c r="A82" s="38" t="s">
        <v>110</v>
      </c>
      <c r="B82" s="18"/>
      <c r="C82" s="18"/>
      <c r="D82" s="19">
        <v>14004000</v>
      </c>
      <c r="E82" s="20">
        <v>14004000</v>
      </c>
      <c r="F82" s="20">
        <v>738036</v>
      </c>
      <c r="G82" s="20">
        <v>708643</v>
      </c>
      <c r="H82" s="20">
        <v>842112</v>
      </c>
      <c r="I82" s="20">
        <v>2288791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2288791</v>
      </c>
      <c r="W82" s="20">
        <v>3501000</v>
      </c>
      <c r="X82" s="20"/>
      <c r="Y82" s="19"/>
      <c r="Z82" s="22">
        <v>14004000</v>
      </c>
    </row>
    <row r="83" spans="1:26" ht="13.5" hidden="1">
      <c r="A83" s="38" t="s">
        <v>111</v>
      </c>
      <c r="B83" s="18"/>
      <c r="C83" s="18"/>
      <c r="D83" s="19"/>
      <c r="E83" s="20"/>
      <c r="F83" s="20">
        <v>703417</v>
      </c>
      <c r="G83" s="20">
        <v>663286</v>
      </c>
      <c r="H83" s="20">
        <v>125338</v>
      </c>
      <c r="I83" s="20">
        <v>1492041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1492041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5000000</v>
      </c>
      <c r="E84" s="29">
        <v>5000000</v>
      </c>
      <c r="F84" s="29">
        <v>139248</v>
      </c>
      <c r="G84" s="29">
        <v>41627</v>
      </c>
      <c r="H84" s="29">
        <v>119575</v>
      </c>
      <c r="I84" s="29">
        <v>300450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300450</v>
      </c>
      <c r="W84" s="29">
        <v>1251000</v>
      </c>
      <c r="X84" s="29"/>
      <c r="Y84" s="28"/>
      <c r="Z84" s="30">
        <v>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42923019</v>
      </c>
      <c r="C5" s="18">
        <v>0</v>
      </c>
      <c r="D5" s="58">
        <v>51296513</v>
      </c>
      <c r="E5" s="59">
        <v>51296513</v>
      </c>
      <c r="F5" s="59">
        <v>5217379</v>
      </c>
      <c r="G5" s="59">
        <v>5221145</v>
      </c>
      <c r="H5" s="59">
        <v>5433782</v>
      </c>
      <c r="I5" s="59">
        <v>15872306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15872306</v>
      </c>
      <c r="W5" s="59">
        <v>12824250</v>
      </c>
      <c r="X5" s="59">
        <v>3048056</v>
      </c>
      <c r="Y5" s="60">
        <v>23.77</v>
      </c>
      <c r="Z5" s="61">
        <v>51296513</v>
      </c>
    </row>
    <row r="6" spans="1:26" ht="13.5">
      <c r="A6" s="57" t="s">
        <v>32</v>
      </c>
      <c r="B6" s="18">
        <v>315690954</v>
      </c>
      <c r="C6" s="18">
        <v>0</v>
      </c>
      <c r="D6" s="58">
        <v>257872319</v>
      </c>
      <c r="E6" s="59">
        <v>257872319</v>
      </c>
      <c r="F6" s="59">
        <v>3723586</v>
      </c>
      <c r="G6" s="59">
        <v>20359740</v>
      </c>
      <c r="H6" s="59">
        <v>25429041</v>
      </c>
      <c r="I6" s="59">
        <v>49512367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49512367</v>
      </c>
      <c r="W6" s="59">
        <v>64078109</v>
      </c>
      <c r="X6" s="59">
        <v>-14565742</v>
      </c>
      <c r="Y6" s="60">
        <v>-22.73</v>
      </c>
      <c r="Z6" s="61">
        <v>257872319</v>
      </c>
    </row>
    <row r="7" spans="1:26" ht="13.5">
      <c r="A7" s="57" t="s">
        <v>33</v>
      </c>
      <c r="B7" s="18">
        <v>2057449</v>
      </c>
      <c r="C7" s="18">
        <v>0</v>
      </c>
      <c r="D7" s="58">
        <v>2756600</v>
      </c>
      <c r="E7" s="59">
        <v>2756600</v>
      </c>
      <c r="F7" s="59">
        <v>63557</v>
      </c>
      <c r="G7" s="59">
        <v>111336</v>
      </c>
      <c r="H7" s="59">
        <v>55583</v>
      </c>
      <c r="I7" s="59">
        <v>230476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230476</v>
      </c>
      <c r="W7" s="59">
        <v>0</v>
      </c>
      <c r="X7" s="59">
        <v>230476</v>
      </c>
      <c r="Y7" s="60">
        <v>0</v>
      </c>
      <c r="Z7" s="61">
        <v>2756600</v>
      </c>
    </row>
    <row r="8" spans="1:26" ht="13.5">
      <c r="A8" s="57" t="s">
        <v>34</v>
      </c>
      <c r="B8" s="18">
        <v>147282325</v>
      </c>
      <c r="C8" s="18">
        <v>0</v>
      </c>
      <c r="D8" s="58">
        <v>163765000</v>
      </c>
      <c r="E8" s="59">
        <v>163765000</v>
      </c>
      <c r="F8" s="59">
        <v>65023000</v>
      </c>
      <c r="G8" s="59">
        <v>1334000</v>
      </c>
      <c r="H8" s="59">
        <v>0</v>
      </c>
      <c r="I8" s="59">
        <v>66357000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66357000</v>
      </c>
      <c r="W8" s="59">
        <v>57050923</v>
      </c>
      <c r="X8" s="59">
        <v>9306077</v>
      </c>
      <c r="Y8" s="60">
        <v>16.31</v>
      </c>
      <c r="Z8" s="61">
        <v>163765000</v>
      </c>
    </row>
    <row r="9" spans="1:26" ht="13.5">
      <c r="A9" s="57" t="s">
        <v>35</v>
      </c>
      <c r="B9" s="18">
        <v>31067736</v>
      </c>
      <c r="C9" s="18">
        <v>0</v>
      </c>
      <c r="D9" s="58">
        <v>7994500</v>
      </c>
      <c r="E9" s="59">
        <v>7994500</v>
      </c>
      <c r="F9" s="59">
        <v>4918050</v>
      </c>
      <c r="G9" s="59">
        <v>3440882</v>
      </c>
      <c r="H9" s="59">
        <v>3791301</v>
      </c>
      <c r="I9" s="59">
        <v>12150233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12150233</v>
      </c>
      <c r="W9" s="59">
        <v>1410784</v>
      </c>
      <c r="X9" s="59">
        <v>10739449</v>
      </c>
      <c r="Y9" s="60">
        <v>761.24</v>
      </c>
      <c r="Z9" s="61">
        <v>7994500</v>
      </c>
    </row>
    <row r="10" spans="1:26" ht="25.5">
      <c r="A10" s="62" t="s">
        <v>99</v>
      </c>
      <c r="B10" s="63">
        <f>SUM(B5:B9)</f>
        <v>539021483</v>
      </c>
      <c r="C10" s="63">
        <f>SUM(C5:C9)</f>
        <v>0</v>
      </c>
      <c r="D10" s="64">
        <f aca="true" t="shared" si="0" ref="D10:Z10">SUM(D5:D9)</f>
        <v>483684932</v>
      </c>
      <c r="E10" s="65">
        <f t="shared" si="0"/>
        <v>483684932</v>
      </c>
      <c r="F10" s="65">
        <f t="shared" si="0"/>
        <v>78945572</v>
      </c>
      <c r="G10" s="65">
        <f t="shared" si="0"/>
        <v>30467103</v>
      </c>
      <c r="H10" s="65">
        <f t="shared" si="0"/>
        <v>34709707</v>
      </c>
      <c r="I10" s="65">
        <f t="shared" si="0"/>
        <v>144122382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144122382</v>
      </c>
      <c r="W10" s="65">
        <f t="shared" si="0"/>
        <v>135364066</v>
      </c>
      <c r="X10" s="65">
        <f t="shared" si="0"/>
        <v>8758316</v>
      </c>
      <c r="Y10" s="66">
        <f>+IF(W10&lt;&gt;0,(X10/W10)*100,0)</f>
        <v>6.4701927614969845</v>
      </c>
      <c r="Z10" s="67">
        <f t="shared" si="0"/>
        <v>483684932</v>
      </c>
    </row>
    <row r="11" spans="1:26" ht="13.5">
      <c r="A11" s="57" t="s">
        <v>36</v>
      </c>
      <c r="B11" s="18">
        <v>175490908</v>
      </c>
      <c r="C11" s="18">
        <v>0</v>
      </c>
      <c r="D11" s="58">
        <v>138927907</v>
      </c>
      <c r="E11" s="59">
        <v>138927907</v>
      </c>
      <c r="F11" s="59">
        <v>14863395</v>
      </c>
      <c r="G11" s="59">
        <v>14686859</v>
      </c>
      <c r="H11" s="59">
        <v>15302831</v>
      </c>
      <c r="I11" s="59">
        <v>44853085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44853085</v>
      </c>
      <c r="W11" s="59">
        <v>34723749</v>
      </c>
      <c r="X11" s="59">
        <v>10129336</v>
      </c>
      <c r="Y11" s="60">
        <v>29.17</v>
      </c>
      <c r="Z11" s="61">
        <v>138927907</v>
      </c>
    </row>
    <row r="12" spans="1:26" ht="13.5">
      <c r="A12" s="57" t="s">
        <v>37</v>
      </c>
      <c r="B12" s="18">
        <v>10084329</v>
      </c>
      <c r="C12" s="18">
        <v>0</v>
      </c>
      <c r="D12" s="58">
        <v>10441707</v>
      </c>
      <c r="E12" s="59">
        <v>10441707</v>
      </c>
      <c r="F12" s="59">
        <v>842175</v>
      </c>
      <c r="G12" s="59">
        <v>843675</v>
      </c>
      <c r="H12" s="59">
        <v>843075</v>
      </c>
      <c r="I12" s="59">
        <v>2528925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2528925</v>
      </c>
      <c r="W12" s="59">
        <v>2610501</v>
      </c>
      <c r="X12" s="59">
        <v>-81576</v>
      </c>
      <c r="Y12" s="60">
        <v>-3.12</v>
      </c>
      <c r="Z12" s="61">
        <v>10441707</v>
      </c>
    </row>
    <row r="13" spans="1:26" ht="13.5">
      <c r="A13" s="57" t="s">
        <v>100</v>
      </c>
      <c r="B13" s="18">
        <v>101495200</v>
      </c>
      <c r="C13" s="18">
        <v>0</v>
      </c>
      <c r="D13" s="58">
        <v>95000000</v>
      </c>
      <c r="E13" s="59">
        <v>95000000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23750001</v>
      </c>
      <c r="X13" s="59">
        <v>-23750001</v>
      </c>
      <c r="Y13" s="60">
        <v>-100</v>
      </c>
      <c r="Z13" s="61">
        <v>95000000</v>
      </c>
    </row>
    <row r="14" spans="1:26" ht="13.5">
      <c r="A14" s="57" t="s">
        <v>38</v>
      </c>
      <c r="B14" s="18">
        <v>1826968</v>
      </c>
      <c r="C14" s="18">
        <v>0</v>
      </c>
      <c r="D14" s="58">
        <v>3000000</v>
      </c>
      <c r="E14" s="59">
        <v>3000000</v>
      </c>
      <c r="F14" s="59">
        <v>100000</v>
      </c>
      <c r="G14" s="59">
        <v>100000</v>
      </c>
      <c r="H14" s="59">
        <v>1500000</v>
      </c>
      <c r="I14" s="59">
        <v>1700000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1700000</v>
      </c>
      <c r="W14" s="59">
        <v>800000</v>
      </c>
      <c r="X14" s="59">
        <v>900000</v>
      </c>
      <c r="Y14" s="60">
        <v>112.5</v>
      </c>
      <c r="Z14" s="61">
        <v>3000000</v>
      </c>
    </row>
    <row r="15" spans="1:26" ht="13.5">
      <c r="A15" s="57" t="s">
        <v>39</v>
      </c>
      <c r="B15" s="18">
        <v>149690322</v>
      </c>
      <c r="C15" s="18">
        <v>0</v>
      </c>
      <c r="D15" s="58">
        <v>173501194</v>
      </c>
      <c r="E15" s="59">
        <v>173501194</v>
      </c>
      <c r="F15" s="59">
        <v>39081401</v>
      </c>
      <c r="G15" s="59">
        <v>1854728</v>
      </c>
      <c r="H15" s="59">
        <v>3518117</v>
      </c>
      <c r="I15" s="59">
        <v>44454246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44454246</v>
      </c>
      <c r="W15" s="59">
        <v>44104231</v>
      </c>
      <c r="X15" s="59">
        <v>350015</v>
      </c>
      <c r="Y15" s="60">
        <v>0.79</v>
      </c>
      <c r="Z15" s="61">
        <v>173501194</v>
      </c>
    </row>
    <row r="16" spans="1:26" ht="13.5">
      <c r="A16" s="68" t="s">
        <v>40</v>
      </c>
      <c r="B16" s="18">
        <v>0</v>
      </c>
      <c r="C16" s="18">
        <v>0</v>
      </c>
      <c r="D16" s="58">
        <v>38526420</v>
      </c>
      <c r="E16" s="59">
        <v>38526420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9631500</v>
      </c>
      <c r="X16" s="59">
        <v>-9631500</v>
      </c>
      <c r="Y16" s="60">
        <v>-100</v>
      </c>
      <c r="Z16" s="61">
        <v>38526420</v>
      </c>
    </row>
    <row r="17" spans="1:26" ht="13.5">
      <c r="A17" s="57" t="s">
        <v>41</v>
      </c>
      <c r="B17" s="18">
        <v>151680165</v>
      </c>
      <c r="C17" s="18">
        <v>0</v>
      </c>
      <c r="D17" s="58">
        <v>128063708</v>
      </c>
      <c r="E17" s="59">
        <v>128063708</v>
      </c>
      <c r="F17" s="59">
        <v>11519354</v>
      </c>
      <c r="G17" s="59">
        <v>8757260</v>
      </c>
      <c r="H17" s="59">
        <v>6648037</v>
      </c>
      <c r="I17" s="59">
        <v>26924651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26924651</v>
      </c>
      <c r="W17" s="59">
        <v>46158993</v>
      </c>
      <c r="X17" s="59">
        <v>-19234342</v>
      </c>
      <c r="Y17" s="60">
        <v>-41.67</v>
      </c>
      <c r="Z17" s="61">
        <v>128063708</v>
      </c>
    </row>
    <row r="18" spans="1:26" ht="13.5">
      <c r="A18" s="69" t="s">
        <v>42</v>
      </c>
      <c r="B18" s="70">
        <f>SUM(B11:B17)</f>
        <v>590267892</v>
      </c>
      <c r="C18" s="70">
        <f>SUM(C11:C17)</f>
        <v>0</v>
      </c>
      <c r="D18" s="71">
        <f aca="true" t="shared" si="1" ref="D18:Z18">SUM(D11:D17)</f>
        <v>587460936</v>
      </c>
      <c r="E18" s="72">
        <f t="shared" si="1"/>
        <v>587460936</v>
      </c>
      <c r="F18" s="72">
        <f t="shared" si="1"/>
        <v>66406325</v>
      </c>
      <c r="G18" s="72">
        <f t="shared" si="1"/>
        <v>26242522</v>
      </c>
      <c r="H18" s="72">
        <f t="shared" si="1"/>
        <v>27812060</v>
      </c>
      <c r="I18" s="72">
        <f t="shared" si="1"/>
        <v>120460907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120460907</v>
      </c>
      <c r="W18" s="72">
        <f t="shared" si="1"/>
        <v>161778975</v>
      </c>
      <c r="X18" s="72">
        <f t="shared" si="1"/>
        <v>-41318068</v>
      </c>
      <c r="Y18" s="66">
        <f>+IF(W18&lt;&gt;0,(X18/W18)*100,0)</f>
        <v>-25.5398255552058</v>
      </c>
      <c r="Z18" s="73">
        <f t="shared" si="1"/>
        <v>587460936</v>
      </c>
    </row>
    <row r="19" spans="1:26" ht="13.5">
      <c r="A19" s="69" t="s">
        <v>43</v>
      </c>
      <c r="B19" s="74">
        <f>+B10-B18</f>
        <v>-51246409</v>
      </c>
      <c r="C19" s="74">
        <f>+C10-C18</f>
        <v>0</v>
      </c>
      <c r="D19" s="75">
        <f aca="true" t="shared" si="2" ref="D19:Z19">+D10-D18</f>
        <v>-103776004</v>
      </c>
      <c r="E19" s="76">
        <f t="shared" si="2"/>
        <v>-103776004</v>
      </c>
      <c r="F19" s="76">
        <f t="shared" si="2"/>
        <v>12539247</v>
      </c>
      <c r="G19" s="76">
        <f t="shared" si="2"/>
        <v>4224581</v>
      </c>
      <c r="H19" s="76">
        <f t="shared" si="2"/>
        <v>6897647</v>
      </c>
      <c r="I19" s="76">
        <f t="shared" si="2"/>
        <v>23661475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23661475</v>
      </c>
      <c r="W19" s="76">
        <f>IF(E10=E18,0,W10-W18)</f>
        <v>-26414909</v>
      </c>
      <c r="X19" s="76">
        <f t="shared" si="2"/>
        <v>50076384</v>
      </c>
      <c r="Y19" s="77">
        <f>+IF(W19&lt;&gt;0,(X19/W19)*100,0)</f>
        <v>-189.57621243366768</v>
      </c>
      <c r="Z19" s="78">
        <f t="shared" si="2"/>
        <v>-103776004</v>
      </c>
    </row>
    <row r="20" spans="1:26" ht="13.5">
      <c r="A20" s="57" t="s">
        <v>44</v>
      </c>
      <c r="B20" s="18">
        <v>0</v>
      </c>
      <c r="C20" s="18">
        <v>0</v>
      </c>
      <c r="D20" s="58">
        <v>44881000</v>
      </c>
      <c r="E20" s="59">
        <v>44881000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22440500</v>
      </c>
      <c r="X20" s="59">
        <v>-22440500</v>
      </c>
      <c r="Y20" s="60">
        <v>-100</v>
      </c>
      <c r="Z20" s="61">
        <v>44881000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-51246409</v>
      </c>
      <c r="C22" s="85">
        <f>SUM(C19:C21)</f>
        <v>0</v>
      </c>
      <c r="D22" s="86">
        <f aca="true" t="shared" si="3" ref="D22:Z22">SUM(D19:D21)</f>
        <v>-58895004</v>
      </c>
      <c r="E22" s="87">
        <f t="shared" si="3"/>
        <v>-58895004</v>
      </c>
      <c r="F22" s="87">
        <f t="shared" si="3"/>
        <v>12539247</v>
      </c>
      <c r="G22" s="87">
        <f t="shared" si="3"/>
        <v>4224581</v>
      </c>
      <c r="H22" s="87">
        <f t="shared" si="3"/>
        <v>6897647</v>
      </c>
      <c r="I22" s="87">
        <f t="shared" si="3"/>
        <v>23661475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23661475</v>
      </c>
      <c r="W22" s="87">
        <f t="shared" si="3"/>
        <v>-3974409</v>
      </c>
      <c r="X22" s="87">
        <f t="shared" si="3"/>
        <v>27635884</v>
      </c>
      <c r="Y22" s="88">
        <f>+IF(W22&lt;&gt;0,(X22/W22)*100,0)</f>
        <v>-695.3457482609364</v>
      </c>
      <c r="Z22" s="89">
        <f t="shared" si="3"/>
        <v>-58895004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-51246409</v>
      </c>
      <c r="C24" s="74">
        <f>SUM(C22:C23)</f>
        <v>0</v>
      </c>
      <c r="D24" s="75">
        <f aca="true" t="shared" si="4" ref="D24:Z24">SUM(D22:D23)</f>
        <v>-58895004</v>
      </c>
      <c r="E24" s="76">
        <f t="shared" si="4"/>
        <v>-58895004</v>
      </c>
      <c r="F24" s="76">
        <f t="shared" si="4"/>
        <v>12539247</v>
      </c>
      <c r="G24" s="76">
        <f t="shared" si="4"/>
        <v>4224581</v>
      </c>
      <c r="H24" s="76">
        <f t="shared" si="4"/>
        <v>6897647</v>
      </c>
      <c r="I24" s="76">
        <f t="shared" si="4"/>
        <v>23661475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23661475</v>
      </c>
      <c r="W24" s="76">
        <f t="shared" si="4"/>
        <v>-3974409</v>
      </c>
      <c r="X24" s="76">
        <f t="shared" si="4"/>
        <v>27635884</v>
      </c>
      <c r="Y24" s="77">
        <f>+IF(W24&lt;&gt;0,(X24/W24)*100,0)</f>
        <v>-695.3457482609364</v>
      </c>
      <c r="Z24" s="78">
        <f t="shared" si="4"/>
        <v>-58895004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61065769</v>
      </c>
      <c r="C27" s="21">
        <v>0</v>
      </c>
      <c r="D27" s="98">
        <v>66691559</v>
      </c>
      <c r="E27" s="99">
        <v>66691559</v>
      </c>
      <c r="F27" s="99">
        <v>11080443</v>
      </c>
      <c r="G27" s="99">
        <v>2227917</v>
      </c>
      <c r="H27" s="99">
        <v>969213</v>
      </c>
      <c r="I27" s="99">
        <v>14277573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14277573</v>
      </c>
      <c r="W27" s="99">
        <v>21571013</v>
      </c>
      <c r="X27" s="99">
        <v>-7293440</v>
      </c>
      <c r="Y27" s="100">
        <v>-33.81</v>
      </c>
      <c r="Z27" s="101">
        <v>66691559</v>
      </c>
    </row>
    <row r="28" spans="1:26" ht="13.5">
      <c r="A28" s="102" t="s">
        <v>44</v>
      </c>
      <c r="B28" s="18">
        <v>56802142</v>
      </c>
      <c r="C28" s="18">
        <v>0</v>
      </c>
      <c r="D28" s="58">
        <v>44881559</v>
      </c>
      <c r="E28" s="59">
        <v>44881559</v>
      </c>
      <c r="F28" s="59">
        <v>9979707</v>
      </c>
      <c r="G28" s="59">
        <v>1934456</v>
      </c>
      <c r="H28" s="59">
        <v>-12251</v>
      </c>
      <c r="I28" s="59">
        <v>11901912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11901912</v>
      </c>
      <c r="W28" s="59">
        <v>0</v>
      </c>
      <c r="X28" s="59">
        <v>11901912</v>
      </c>
      <c r="Y28" s="60">
        <v>0</v>
      </c>
      <c r="Z28" s="61">
        <v>44881559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4263627</v>
      </c>
      <c r="C31" s="18">
        <v>0</v>
      </c>
      <c r="D31" s="58">
        <v>21810000</v>
      </c>
      <c r="E31" s="59">
        <v>21810000</v>
      </c>
      <c r="F31" s="59">
        <v>1100736</v>
      </c>
      <c r="G31" s="59">
        <v>293461</v>
      </c>
      <c r="H31" s="59">
        <v>981464</v>
      </c>
      <c r="I31" s="59">
        <v>2375661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2375661</v>
      </c>
      <c r="W31" s="59">
        <v>0</v>
      </c>
      <c r="X31" s="59">
        <v>2375661</v>
      </c>
      <c r="Y31" s="60">
        <v>0</v>
      </c>
      <c r="Z31" s="61">
        <v>21810000</v>
      </c>
    </row>
    <row r="32" spans="1:26" ht="13.5">
      <c r="A32" s="69" t="s">
        <v>50</v>
      </c>
      <c r="B32" s="21">
        <f>SUM(B28:B31)</f>
        <v>61065769</v>
      </c>
      <c r="C32" s="21">
        <f>SUM(C28:C31)</f>
        <v>0</v>
      </c>
      <c r="D32" s="98">
        <f aca="true" t="shared" si="5" ref="D32:Z32">SUM(D28:D31)</f>
        <v>66691559</v>
      </c>
      <c r="E32" s="99">
        <f t="shared" si="5"/>
        <v>66691559</v>
      </c>
      <c r="F32" s="99">
        <f t="shared" si="5"/>
        <v>11080443</v>
      </c>
      <c r="G32" s="99">
        <f t="shared" si="5"/>
        <v>2227917</v>
      </c>
      <c r="H32" s="99">
        <f t="shared" si="5"/>
        <v>969213</v>
      </c>
      <c r="I32" s="99">
        <f t="shared" si="5"/>
        <v>14277573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14277573</v>
      </c>
      <c r="W32" s="99">
        <f t="shared" si="5"/>
        <v>0</v>
      </c>
      <c r="X32" s="99">
        <f t="shared" si="5"/>
        <v>14277573</v>
      </c>
      <c r="Y32" s="100">
        <f>+IF(W32&lt;&gt;0,(X32/W32)*100,0)</f>
        <v>0</v>
      </c>
      <c r="Z32" s="101">
        <f t="shared" si="5"/>
        <v>66691559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479888781</v>
      </c>
      <c r="C35" s="18">
        <v>0</v>
      </c>
      <c r="D35" s="58">
        <v>480766998</v>
      </c>
      <c r="E35" s="59">
        <v>480766998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120191750</v>
      </c>
      <c r="X35" s="59">
        <v>-120191750</v>
      </c>
      <c r="Y35" s="60">
        <v>-100</v>
      </c>
      <c r="Z35" s="61">
        <v>480766998</v>
      </c>
    </row>
    <row r="36" spans="1:26" ht="13.5">
      <c r="A36" s="57" t="s">
        <v>53</v>
      </c>
      <c r="B36" s="18">
        <v>1248247048</v>
      </c>
      <c r="C36" s="18">
        <v>0</v>
      </c>
      <c r="D36" s="58">
        <v>1237231651</v>
      </c>
      <c r="E36" s="59">
        <v>1237231651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309307913</v>
      </c>
      <c r="X36" s="59">
        <v>-309307913</v>
      </c>
      <c r="Y36" s="60">
        <v>-100</v>
      </c>
      <c r="Z36" s="61">
        <v>1237231651</v>
      </c>
    </row>
    <row r="37" spans="1:26" ht="13.5">
      <c r="A37" s="57" t="s">
        <v>54</v>
      </c>
      <c r="B37" s="18">
        <v>454778284</v>
      </c>
      <c r="C37" s="18">
        <v>0</v>
      </c>
      <c r="D37" s="58">
        <v>257065782</v>
      </c>
      <c r="E37" s="59">
        <v>257065782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64266446</v>
      </c>
      <c r="X37" s="59">
        <v>-64266446</v>
      </c>
      <c r="Y37" s="60">
        <v>-100</v>
      </c>
      <c r="Z37" s="61">
        <v>257065782</v>
      </c>
    </row>
    <row r="38" spans="1:26" ht="13.5">
      <c r="A38" s="57" t="s">
        <v>55</v>
      </c>
      <c r="B38" s="18">
        <v>103683440</v>
      </c>
      <c r="C38" s="18">
        <v>0</v>
      </c>
      <c r="D38" s="58">
        <v>42820007</v>
      </c>
      <c r="E38" s="59">
        <v>42820007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10705002</v>
      </c>
      <c r="X38" s="59">
        <v>-10705002</v>
      </c>
      <c r="Y38" s="60">
        <v>-100</v>
      </c>
      <c r="Z38" s="61">
        <v>42820007</v>
      </c>
    </row>
    <row r="39" spans="1:26" ht="13.5">
      <c r="A39" s="57" t="s">
        <v>56</v>
      </c>
      <c r="B39" s="18">
        <v>1169674105</v>
      </c>
      <c r="C39" s="18">
        <v>0</v>
      </c>
      <c r="D39" s="58">
        <v>1418112860</v>
      </c>
      <c r="E39" s="59">
        <v>1418112860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354528215</v>
      </c>
      <c r="X39" s="59">
        <v>-354528215</v>
      </c>
      <c r="Y39" s="60">
        <v>-100</v>
      </c>
      <c r="Z39" s="61">
        <v>1418112860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15470441</v>
      </c>
      <c r="C42" s="18">
        <v>0</v>
      </c>
      <c r="D42" s="58">
        <v>26986093</v>
      </c>
      <c r="E42" s="59">
        <v>26986093</v>
      </c>
      <c r="F42" s="59">
        <v>47137802</v>
      </c>
      <c r="G42" s="59">
        <v>-24845558</v>
      </c>
      <c r="H42" s="59">
        <v>-6205803</v>
      </c>
      <c r="I42" s="59">
        <v>16086441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16086441</v>
      </c>
      <c r="W42" s="59">
        <v>10136237</v>
      </c>
      <c r="X42" s="59">
        <v>5950204</v>
      </c>
      <c r="Y42" s="60">
        <v>58.7</v>
      </c>
      <c r="Z42" s="61">
        <v>26986093</v>
      </c>
    </row>
    <row r="43" spans="1:26" ht="13.5">
      <c r="A43" s="57" t="s">
        <v>59</v>
      </c>
      <c r="B43" s="18">
        <v>-47783426</v>
      </c>
      <c r="C43" s="18">
        <v>0</v>
      </c>
      <c r="D43" s="58">
        <v>-66691002</v>
      </c>
      <c r="E43" s="59">
        <v>-66691002</v>
      </c>
      <c r="F43" s="59">
        <v>-15287738</v>
      </c>
      <c r="G43" s="59">
        <v>-2112198</v>
      </c>
      <c r="H43" s="59">
        <v>-1277843</v>
      </c>
      <c r="I43" s="59">
        <v>-18677779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-18677779</v>
      </c>
      <c r="W43" s="59">
        <v>-21571012</v>
      </c>
      <c r="X43" s="59">
        <v>2893233</v>
      </c>
      <c r="Y43" s="60">
        <v>-13.41</v>
      </c>
      <c r="Z43" s="61">
        <v>-66691002</v>
      </c>
    </row>
    <row r="44" spans="1:26" ht="13.5">
      <c r="A44" s="57" t="s">
        <v>60</v>
      </c>
      <c r="B44" s="18">
        <v>-6614620</v>
      </c>
      <c r="C44" s="18">
        <v>0</v>
      </c>
      <c r="D44" s="58">
        <v>-3000000</v>
      </c>
      <c r="E44" s="59">
        <v>-3000000</v>
      </c>
      <c r="F44" s="59">
        <v>-100000</v>
      </c>
      <c r="G44" s="59">
        <v>-100000</v>
      </c>
      <c r="H44" s="59">
        <v>-600000</v>
      </c>
      <c r="I44" s="59">
        <v>-800000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-800000</v>
      </c>
      <c r="W44" s="59">
        <v>-800000</v>
      </c>
      <c r="X44" s="59">
        <v>0</v>
      </c>
      <c r="Y44" s="60">
        <v>0</v>
      </c>
      <c r="Z44" s="61">
        <v>-3000000</v>
      </c>
    </row>
    <row r="45" spans="1:26" ht="13.5">
      <c r="A45" s="69" t="s">
        <v>61</v>
      </c>
      <c r="B45" s="21">
        <v>7725000</v>
      </c>
      <c r="C45" s="21">
        <v>0</v>
      </c>
      <c r="D45" s="98">
        <v>3610091</v>
      </c>
      <c r="E45" s="99">
        <v>3610091</v>
      </c>
      <c r="F45" s="99">
        <v>46186852</v>
      </c>
      <c r="G45" s="99">
        <v>19129096</v>
      </c>
      <c r="H45" s="99">
        <v>11045450</v>
      </c>
      <c r="I45" s="99">
        <v>11045450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11045450</v>
      </c>
      <c r="W45" s="99">
        <v>34080225</v>
      </c>
      <c r="X45" s="99">
        <v>-23034775</v>
      </c>
      <c r="Y45" s="100">
        <v>-67.59</v>
      </c>
      <c r="Z45" s="101">
        <v>3610091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31596528</v>
      </c>
      <c r="C49" s="51">
        <v>0</v>
      </c>
      <c r="D49" s="128">
        <v>31128782</v>
      </c>
      <c r="E49" s="53">
        <v>36938927</v>
      </c>
      <c r="F49" s="53">
        <v>0</v>
      </c>
      <c r="G49" s="53">
        <v>0</v>
      </c>
      <c r="H49" s="53">
        <v>0</v>
      </c>
      <c r="I49" s="53">
        <v>531206547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630870784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32379866</v>
      </c>
      <c r="C51" s="51">
        <v>0</v>
      </c>
      <c r="D51" s="128">
        <v>2998456</v>
      </c>
      <c r="E51" s="53">
        <v>27823904</v>
      </c>
      <c r="F51" s="53">
        <v>0</v>
      </c>
      <c r="G51" s="53">
        <v>0</v>
      </c>
      <c r="H51" s="53">
        <v>0</v>
      </c>
      <c r="I51" s="53">
        <v>28341605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212003659</v>
      </c>
      <c r="W51" s="53">
        <v>13638346</v>
      </c>
      <c r="X51" s="53">
        <v>0</v>
      </c>
      <c r="Y51" s="53">
        <v>0</v>
      </c>
      <c r="Z51" s="129">
        <v>317185836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77.52976180630307</v>
      </c>
      <c r="C58" s="5">
        <f>IF(C67=0,0,+(C76/C67)*100)</f>
        <v>0</v>
      </c>
      <c r="D58" s="6">
        <f aca="true" t="shared" si="6" ref="D58:Z58">IF(D67=0,0,+(D76/D67)*100)</f>
        <v>75.00028010500581</v>
      </c>
      <c r="E58" s="7">
        <f t="shared" si="6"/>
        <v>75.00028010500581</v>
      </c>
      <c r="F58" s="7">
        <f t="shared" si="6"/>
        <v>105.02424073019377</v>
      </c>
      <c r="G58" s="7">
        <f t="shared" si="6"/>
        <v>56.2228242704615</v>
      </c>
      <c r="H58" s="7">
        <f t="shared" si="6"/>
        <v>55.511593885786404</v>
      </c>
      <c r="I58" s="7">
        <f t="shared" si="6"/>
        <v>63.70618368203444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63.70618368203444</v>
      </c>
      <c r="W58" s="7">
        <f t="shared" si="6"/>
        <v>73.24326995905706</v>
      </c>
      <c r="X58" s="7">
        <f t="shared" si="6"/>
        <v>0</v>
      </c>
      <c r="Y58" s="7">
        <f t="shared" si="6"/>
        <v>0</v>
      </c>
      <c r="Z58" s="8">
        <f t="shared" si="6"/>
        <v>75.00028010500581</v>
      </c>
    </row>
    <row r="59" spans="1:26" ht="13.5">
      <c r="A59" s="36" t="s">
        <v>31</v>
      </c>
      <c r="B59" s="9">
        <f aca="true" t="shared" si="7" ref="B59:Z66">IF(B68=0,0,+(B77/B68)*100)</f>
        <v>99.99998835123876</v>
      </c>
      <c r="C59" s="9">
        <f t="shared" si="7"/>
        <v>0</v>
      </c>
      <c r="D59" s="2">
        <f t="shared" si="7"/>
        <v>75.00071008725291</v>
      </c>
      <c r="E59" s="10">
        <f t="shared" si="7"/>
        <v>75.00071008725291</v>
      </c>
      <c r="F59" s="10">
        <f t="shared" si="7"/>
        <v>45.26157674188515</v>
      </c>
      <c r="G59" s="10">
        <f t="shared" si="7"/>
        <v>44.805421033125874</v>
      </c>
      <c r="H59" s="10">
        <f t="shared" si="7"/>
        <v>59.98847579825617</v>
      </c>
      <c r="I59" s="10">
        <f t="shared" si="7"/>
        <v>50.15318505074185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50.15318505074185</v>
      </c>
      <c r="W59" s="10">
        <f t="shared" si="7"/>
        <v>67.39969198978498</v>
      </c>
      <c r="X59" s="10">
        <f t="shared" si="7"/>
        <v>0</v>
      </c>
      <c r="Y59" s="10">
        <f t="shared" si="7"/>
        <v>0</v>
      </c>
      <c r="Z59" s="11">
        <f t="shared" si="7"/>
        <v>75.00071008725291</v>
      </c>
    </row>
    <row r="60" spans="1:26" ht="13.5">
      <c r="A60" s="37" t="s">
        <v>32</v>
      </c>
      <c r="B60" s="12">
        <f t="shared" si="7"/>
        <v>72.46015544683615</v>
      </c>
      <c r="C60" s="12">
        <f t="shared" si="7"/>
        <v>0</v>
      </c>
      <c r="D60" s="3">
        <f t="shared" si="7"/>
        <v>75.00019767534646</v>
      </c>
      <c r="E60" s="13">
        <f t="shared" si="7"/>
        <v>75.00019767534646</v>
      </c>
      <c r="F60" s="13">
        <f t="shared" si="7"/>
        <v>268.68703985888874</v>
      </c>
      <c r="G60" s="13">
        <f t="shared" si="7"/>
        <v>65.9847178795014</v>
      </c>
      <c r="H60" s="13">
        <f t="shared" si="7"/>
        <v>60.48147470445308</v>
      </c>
      <c r="I60" s="13">
        <f t="shared" si="7"/>
        <v>78.40257162417625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78.40257162417625</v>
      </c>
      <c r="W60" s="13">
        <f t="shared" si="7"/>
        <v>74.54649960104287</v>
      </c>
      <c r="X60" s="13">
        <f t="shared" si="7"/>
        <v>0</v>
      </c>
      <c r="Y60" s="13">
        <f t="shared" si="7"/>
        <v>0</v>
      </c>
      <c r="Z60" s="14">
        <f t="shared" si="7"/>
        <v>75.00019767534646</v>
      </c>
    </row>
    <row r="61" spans="1:26" ht="13.5">
      <c r="A61" s="38" t="s">
        <v>107</v>
      </c>
      <c r="B61" s="12">
        <f t="shared" si="7"/>
        <v>77.29368084333676</v>
      </c>
      <c r="C61" s="12">
        <f t="shared" si="7"/>
        <v>0</v>
      </c>
      <c r="D61" s="3">
        <f t="shared" si="7"/>
        <v>75.00000618314526</v>
      </c>
      <c r="E61" s="13">
        <f t="shared" si="7"/>
        <v>75.00000618314526</v>
      </c>
      <c r="F61" s="13">
        <f t="shared" si="7"/>
        <v>60.46708322639659</v>
      </c>
      <c r="G61" s="13">
        <f t="shared" si="7"/>
        <v>97.26553106784166</v>
      </c>
      <c r="H61" s="13">
        <f t="shared" si="7"/>
        <v>73.9693924883416</v>
      </c>
      <c r="I61" s="13">
        <f t="shared" si="7"/>
        <v>76.39005485336729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76.39005485336729</v>
      </c>
      <c r="W61" s="13">
        <f t="shared" si="7"/>
        <v>75.00000584984812</v>
      </c>
      <c r="X61" s="13">
        <f t="shared" si="7"/>
        <v>0</v>
      </c>
      <c r="Y61" s="13">
        <f t="shared" si="7"/>
        <v>0</v>
      </c>
      <c r="Z61" s="14">
        <f t="shared" si="7"/>
        <v>75.00000618314526</v>
      </c>
    </row>
    <row r="62" spans="1:26" ht="13.5">
      <c r="A62" s="38" t="s">
        <v>108</v>
      </c>
      <c r="B62" s="12">
        <f t="shared" si="7"/>
        <v>69.06457782764</v>
      </c>
      <c r="C62" s="12">
        <f t="shared" si="7"/>
        <v>0</v>
      </c>
      <c r="D62" s="3">
        <f t="shared" si="7"/>
        <v>75.00092245154312</v>
      </c>
      <c r="E62" s="13">
        <f t="shared" si="7"/>
        <v>75.00092245154312</v>
      </c>
      <c r="F62" s="13">
        <f t="shared" si="7"/>
        <v>-8.972449597416094</v>
      </c>
      <c r="G62" s="13">
        <f t="shared" si="7"/>
        <v>33.970091819181924</v>
      </c>
      <c r="H62" s="13">
        <f t="shared" si="7"/>
        <v>43.0377220353354</v>
      </c>
      <c r="I62" s="13">
        <f t="shared" si="7"/>
        <v>-80.04766175473604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-80.04766175473604</v>
      </c>
      <c r="W62" s="13">
        <f t="shared" si="7"/>
        <v>75.00091900485066</v>
      </c>
      <c r="X62" s="13">
        <f t="shared" si="7"/>
        <v>0</v>
      </c>
      <c r="Y62" s="13">
        <f t="shared" si="7"/>
        <v>0</v>
      </c>
      <c r="Z62" s="14">
        <f t="shared" si="7"/>
        <v>75.00092245154312</v>
      </c>
    </row>
    <row r="63" spans="1:26" ht="13.5">
      <c r="A63" s="38" t="s">
        <v>109</v>
      </c>
      <c r="B63" s="12">
        <f t="shared" si="7"/>
        <v>66.86746626472129</v>
      </c>
      <c r="C63" s="12">
        <f t="shared" si="7"/>
        <v>0</v>
      </c>
      <c r="D63" s="3">
        <f t="shared" si="7"/>
        <v>74.99935775165152</v>
      </c>
      <c r="E63" s="13">
        <f t="shared" si="7"/>
        <v>74.99935775165152</v>
      </c>
      <c r="F63" s="13">
        <f t="shared" si="7"/>
        <v>27.178313514397846</v>
      </c>
      <c r="G63" s="13">
        <f t="shared" si="7"/>
        <v>28.805685245801975</v>
      </c>
      <c r="H63" s="13">
        <f t="shared" si="7"/>
        <v>44.30602505883384</v>
      </c>
      <c r="I63" s="13">
        <f t="shared" si="7"/>
        <v>33.464361793313074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33.464361793313074</v>
      </c>
      <c r="W63" s="13">
        <f t="shared" si="7"/>
        <v>74.99936097299245</v>
      </c>
      <c r="X63" s="13">
        <f t="shared" si="7"/>
        <v>0</v>
      </c>
      <c r="Y63" s="13">
        <f t="shared" si="7"/>
        <v>0</v>
      </c>
      <c r="Z63" s="14">
        <f t="shared" si="7"/>
        <v>74.99935775165152</v>
      </c>
    </row>
    <row r="64" spans="1:26" ht="13.5">
      <c r="A64" s="38" t="s">
        <v>110</v>
      </c>
      <c r="B64" s="12">
        <f t="shared" si="7"/>
        <v>72.1964869167699</v>
      </c>
      <c r="C64" s="12">
        <f t="shared" si="7"/>
        <v>0</v>
      </c>
      <c r="D64" s="3">
        <f t="shared" si="7"/>
        <v>75.00104914980173</v>
      </c>
      <c r="E64" s="13">
        <f t="shared" si="7"/>
        <v>75.00104914980173</v>
      </c>
      <c r="F64" s="13">
        <f t="shared" si="7"/>
        <v>20.475288165920862</v>
      </c>
      <c r="G64" s="13">
        <f t="shared" si="7"/>
        <v>20.679766960480844</v>
      </c>
      <c r="H64" s="13">
        <f t="shared" si="7"/>
        <v>29.325538502562885</v>
      </c>
      <c r="I64" s="13">
        <f t="shared" si="7"/>
        <v>23.50032347407445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23.50032347407445</v>
      </c>
      <c r="W64" s="13">
        <f t="shared" si="7"/>
        <v>75.00105400733588</v>
      </c>
      <c r="X64" s="13">
        <f t="shared" si="7"/>
        <v>0</v>
      </c>
      <c r="Y64" s="13">
        <f t="shared" si="7"/>
        <v>0</v>
      </c>
      <c r="Z64" s="14">
        <f t="shared" si="7"/>
        <v>75.00104914980173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74.99996</v>
      </c>
      <c r="E66" s="16">
        <f t="shared" si="7"/>
        <v>74.99996</v>
      </c>
      <c r="F66" s="16">
        <f t="shared" si="7"/>
        <v>7.711408542305579</v>
      </c>
      <c r="G66" s="16">
        <f t="shared" si="7"/>
        <v>12.34925502935201</v>
      </c>
      <c r="H66" s="16">
        <f t="shared" si="7"/>
        <v>10.949262960435352</v>
      </c>
      <c r="I66" s="16">
        <f t="shared" si="7"/>
        <v>10.380947743651305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10.380947743651305</v>
      </c>
      <c r="W66" s="16">
        <f t="shared" si="7"/>
        <v>75</v>
      </c>
      <c r="X66" s="16">
        <f t="shared" si="7"/>
        <v>0</v>
      </c>
      <c r="Y66" s="16">
        <f t="shared" si="7"/>
        <v>0</v>
      </c>
      <c r="Z66" s="17">
        <f t="shared" si="7"/>
        <v>74.99996</v>
      </c>
    </row>
    <row r="67" spans="1:26" ht="13.5" hidden="1">
      <c r="A67" s="40" t="s">
        <v>113</v>
      </c>
      <c r="B67" s="23">
        <v>386915360</v>
      </c>
      <c r="C67" s="23"/>
      <c r="D67" s="24">
        <v>311668832</v>
      </c>
      <c r="E67" s="25">
        <v>311668832</v>
      </c>
      <c r="F67" s="25">
        <v>11999226</v>
      </c>
      <c r="G67" s="25">
        <v>28752218</v>
      </c>
      <c r="H67" s="25">
        <v>34244731</v>
      </c>
      <c r="I67" s="25">
        <v>74996175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74996175</v>
      </c>
      <c r="W67" s="25">
        <v>77917208</v>
      </c>
      <c r="X67" s="25"/>
      <c r="Y67" s="24"/>
      <c r="Z67" s="26">
        <v>311668832</v>
      </c>
    </row>
    <row r="68" spans="1:26" ht="13.5" hidden="1">
      <c r="A68" s="36" t="s">
        <v>31</v>
      </c>
      <c r="B68" s="18">
        <v>42923019</v>
      </c>
      <c r="C68" s="18"/>
      <c r="D68" s="19">
        <v>51296513</v>
      </c>
      <c r="E68" s="20">
        <v>51296513</v>
      </c>
      <c r="F68" s="20">
        <v>5217379</v>
      </c>
      <c r="G68" s="20">
        <v>5221145</v>
      </c>
      <c r="H68" s="20">
        <v>5433782</v>
      </c>
      <c r="I68" s="20">
        <v>15872306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15872306</v>
      </c>
      <c r="W68" s="20">
        <v>12824250</v>
      </c>
      <c r="X68" s="20"/>
      <c r="Y68" s="19"/>
      <c r="Z68" s="22">
        <v>51296513</v>
      </c>
    </row>
    <row r="69" spans="1:26" ht="13.5" hidden="1">
      <c r="A69" s="37" t="s">
        <v>32</v>
      </c>
      <c r="B69" s="18">
        <v>315690954</v>
      </c>
      <c r="C69" s="18"/>
      <c r="D69" s="19">
        <v>257872319</v>
      </c>
      <c r="E69" s="20">
        <v>257872319</v>
      </c>
      <c r="F69" s="20">
        <v>3723586</v>
      </c>
      <c r="G69" s="20">
        <v>20359740</v>
      </c>
      <c r="H69" s="20">
        <v>25429041</v>
      </c>
      <c r="I69" s="20">
        <v>49512367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49512367</v>
      </c>
      <c r="W69" s="20">
        <v>64468080</v>
      </c>
      <c r="X69" s="20"/>
      <c r="Y69" s="19"/>
      <c r="Z69" s="22">
        <v>257872319</v>
      </c>
    </row>
    <row r="70" spans="1:26" ht="13.5" hidden="1">
      <c r="A70" s="38" t="s">
        <v>107</v>
      </c>
      <c r="B70" s="18">
        <v>126135803</v>
      </c>
      <c r="C70" s="18"/>
      <c r="D70" s="19">
        <v>145556988</v>
      </c>
      <c r="E70" s="20">
        <v>145556988</v>
      </c>
      <c r="F70" s="20">
        <v>12156720</v>
      </c>
      <c r="G70" s="20">
        <v>11041047</v>
      </c>
      <c r="H70" s="20">
        <v>15250374</v>
      </c>
      <c r="I70" s="20">
        <v>38448141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38448141</v>
      </c>
      <c r="W70" s="20">
        <v>38462537</v>
      </c>
      <c r="X70" s="20"/>
      <c r="Y70" s="19"/>
      <c r="Z70" s="22">
        <v>145556988</v>
      </c>
    </row>
    <row r="71" spans="1:26" ht="13.5" hidden="1">
      <c r="A71" s="38" t="s">
        <v>108</v>
      </c>
      <c r="B71" s="18">
        <v>134473678</v>
      </c>
      <c r="C71" s="18"/>
      <c r="D71" s="19">
        <v>40110508</v>
      </c>
      <c r="E71" s="20">
        <v>40110508</v>
      </c>
      <c r="F71" s="20">
        <v>-13898345</v>
      </c>
      <c r="G71" s="20">
        <v>3693237</v>
      </c>
      <c r="H71" s="20">
        <v>4604391</v>
      </c>
      <c r="I71" s="20">
        <v>-5600717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-5600717</v>
      </c>
      <c r="W71" s="20">
        <v>8841085</v>
      </c>
      <c r="X71" s="20"/>
      <c r="Y71" s="19"/>
      <c r="Z71" s="22">
        <v>40110508</v>
      </c>
    </row>
    <row r="72" spans="1:26" ht="13.5" hidden="1">
      <c r="A72" s="38" t="s">
        <v>109</v>
      </c>
      <c r="B72" s="18">
        <v>25997562</v>
      </c>
      <c r="C72" s="18"/>
      <c r="D72" s="19">
        <v>37057316</v>
      </c>
      <c r="E72" s="20">
        <v>37057316</v>
      </c>
      <c r="F72" s="20">
        <v>2811705</v>
      </c>
      <c r="G72" s="20">
        <v>2894932</v>
      </c>
      <c r="H72" s="20">
        <v>2874196</v>
      </c>
      <c r="I72" s="20">
        <v>8580833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8580833</v>
      </c>
      <c r="W72" s="20">
        <v>8567713</v>
      </c>
      <c r="X72" s="20"/>
      <c r="Y72" s="19"/>
      <c r="Z72" s="22">
        <v>37057316</v>
      </c>
    </row>
    <row r="73" spans="1:26" ht="13.5" hidden="1">
      <c r="A73" s="38" t="s">
        <v>110</v>
      </c>
      <c r="B73" s="18">
        <v>29083911</v>
      </c>
      <c r="C73" s="18"/>
      <c r="D73" s="19">
        <v>35147507</v>
      </c>
      <c r="E73" s="20">
        <v>35147507</v>
      </c>
      <c r="F73" s="20">
        <v>2653506</v>
      </c>
      <c r="G73" s="20">
        <v>2730524</v>
      </c>
      <c r="H73" s="20">
        <v>2700080</v>
      </c>
      <c r="I73" s="20">
        <v>8084110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8084110</v>
      </c>
      <c r="W73" s="20">
        <v>8206774</v>
      </c>
      <c r="X73" s="20"/>
      <c r="Y73" s="19"/>
      <c r="Z73" s="22">
        <v>35147507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28301387</v>
      </c>
      <c r="C75" s="27"/>
      <c r="D75" s="28">
        <v>2500000</v>
      </c>
      <c r="E75" s="29">
        <v>2500000</v>
      </c>
      <c r="F75" s="29">
        <v>3058261</v>
      </c>
      <c r="G75" s="29">
        <v>3171333</v>
      </c>
      <c r="H75" s="29">
        <v>3381908</v>
      </c>
      <c r="I75" s="29">
        <v>9611502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9611502</v>
      </c>
      <c r="W75" s="29">
        <v>489212</v>
      </c>
      <c r="X75" s="29"/>
      <c r="Y75" s="28"/>
      <c r="Z75" s="30">
        <v>2500000</v>
      </c>
    </row>
    <row r="76" spans="1:26" ht="13.5" hidden="1">
      <c r="A76" s="41" t="s">
        <v>114</v>
      </c>
      <c r="B76" s="31">
        <v>299974557</v>
      </c>
      <c r="C76" s="31"/>
      <c r="D76" s="32">
        <v>233752497</v>
      </c>
      <c r="E76" s="33">
        <v>233752497</v>
      </c>
      <c r="F76" s="33">
        <v>12602096</v>
      </c>
      <c r="G76" s="33">
        <v>16165309</v>
      </c>
      <c r="H76" s="33">
        <v>19009796</v>
      </c>
      <c r="I76" s="33">
        <v>47777201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47777201</v>
      </c>
      <c r="W76" s="33">
        <v>57069111</v>
      </c>
      <c r="X76" s="33"/>
      <c r="Y76" s="32"/>
      <c r="Z76" s="34">
        <v>233752497</v>
      </c>
    </row>
    <row r="77" spans="1:26" ht="13.5" hidden="1">
      <c r="A77" s="36" t="s">
        <v>31</v>
      </c>
      <c r="B77" s="18">
        <v>42923014</v>
      </c>
      <c r="C77" s="18"/>
      <c r="D77" s="19">
        <v>38472749</v>
      </c>
      <c r="E77" s="20">
        <v>38472749</v>
      </c>
      <c r="F77" s="20">
        <v>2361468</v>
      </c>
      <c r="G77" s="20">
        <v>2339356</v>
      </c>
      <c r="H77" s="20">
        <v>3259643</v>
      </c>
      <c r="I77" s="20">
        <v>7960467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7960467</v>
      </c>
      <c r="W77" s="20">
        <v>8643505</v>
      </c>
      <c r="X77" s="20"/>
      <c r="Y77" s="19"/>
      <c r="Z77" s="22">
        <v>38472749</v>
      </c>
    </row>
    <row r="78" spans="1:26" ht="13.5" hidden="1">
      <c r="A78" s="37" t="s">
        <v>32</v>
      </c>
      <c r="B78" s="18">
        <v>228750156</v>
      </c>
      <c r="C78" s="18"/>
      <c r="D78" s="19">
        <v>193404749</v>
      </c>
      <c r="E78" s="20">
        <v>193404749</v>
      </c>
      <c r="F78" s="20">
        <v>10004793</v>
      </c>
      <c r="G78" s="20">
        <v>13434317</v>
      </c>
      <c r="H78" s="20">
        <v>15379859</v>
      </c>
      <c r="I78" s="20">
        <v>38818969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38818969</v>
      </c>
      <c r="W78" s="20">
        <v>48058697</v>
      </c>
      <c r="X78" s="20"/>
      <c r="Y78" s="19"/>
      <c r="Z78" s="22">
        <v>193404749</v>
      </c>
    </row>
    <row r="79" spans="1:26" ht="13.5" hidden="1">
      <c r="A79" s="38" t="s">
        <v>107</v>
      </c>
      <c r="B79" s="18">
        <v>97495005</v>
      </c>
      <c r="C79" s="18"/>
      <c r="D79" s="19">
        <v>109167750</v>
      </c>
      <c r="E79" s="20">
        <v>109167750</v>
      </c>
      <c r="F79" s="20">
        <v>7350814</v>
      </c>
      <c r="G79" s="20">
        <v>10739133</v>
      </c>
      <c r="H79" s="20">
        <v>11280609</v>
      </c>
      <c r="I79" s="20">
        <v>29370556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29370556</v>
      </c>
      <c r="W79" s="20">
        <v>28846905</v>
      </c>
      <c r="X79" s="20"/>
      <c r="Y79" s="19"/>
      <c r="Z79" s="22">
        <v>109167750</v>
      </c>
    </row>
    <row r="80" spans="1:26" ht="13.5" hidden="1">
      <c r="A80" s="38" t="s">
        <v>108</v>
      </c>
      <c r="B80" s="18">
        <v>92873678</v>
      </c>
      <c r="C80" s="18"/>
      <c r="D80" s="19">
        <v>30083251</v>
      </c>
      <c r="E80" s="20">
        <v>30083251</v>
      </c>
      <c r="F80" s="20">
        <v>1247022</v>
      </c>
      <c r="G80" s="20">
        <v>1254596</v>
      </c>
      <c r="H80" s="20">
        <v>1981625</v>
      </c>
      <c r="I80" s="20">
        <v>4483243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4483243</v>
      </c>
      <c r="W80" s="20">
        <v>6630895</v>
      </c>
      <c r="X80" s="20"/>
      <c r="Y80" s="19"/>
      <c r="Z80" s="22">
        <v>30083251</v>
      </c>
    </row>
    <row r="81" spans="1:26" ht="13.5" hidden="1">
      <c r="A81" s="38" t="s">
        <v>109</v>
      </c>
      <c r="B81" s="18">
        <v>17383911</v>
      </c>
      <c r="C81" s="18"/>
      <c r="D81" s="19">
        <v>27792749</v>
      </c>
      <c r="E81" s="20">
        <v>27792749</v>
      </c>
      <c r="F81" s="20">
        <v>764174</v>
      </c>
      <c r="G81" s="20">
        <v>833905</v>
      </c>
      <c r="H81" s="20">
        <v>1273442</v>
      </c>
      <c r="I81" s="20">
        <v>2871521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2871521</v>
      </c>
      <c r="W81" s="20">
        <v>6425730</v>
      </c>
      <c r="X81" s="20"/>
      <c r="Y81" s="19"/>
      <c r="Z81" s="22">
        <v>27792749</v>
      </c>
    </row>
    <row r="82" spans="1:26" ht="13.5" hidden="1">
      <c r="A82" s="38" t="s">
        <v>110</v>
      </c>
      <c r="B82" s="18">
        <v>20997562</v>
      </c>
      <c r="C82" s="18"/>
      <c r="D82" s="19">
        <v>26360999</v>
      </c>
      <c r="E82" s="20">
        <v>26360999</v>
      </c>
      <c r="F82" s="20">
        <v>543313</v>
      </c>
      <c r="G82" s="20">
        <v>564666</v>
      </c>
      <c r="H82" s="20">
        <v>791813</v>
      </c>
      <c r="I82" s="20">
        <v>1899792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1899792</v>
      </c>
      <c r="W82" s="20">
        <v>6155167</v>
      </c>
      <c r="X82" s="20"/>
      <c r="Y82" s="19"/>
      <c r="Z82" s="22">
        <v>26360999</v>
      </c>
    </row>
    <row r="83" spans="1:26" ht="13.5" hidden="1">
      <c r="A83" s="38" t="s">
        <v>111</v>
      </c>
      <c r="B83" s="18"/>
      <c r="C83" s="18"/>
      <c r="D83" s="19"/>
      <c r="E83" s="20"/>
      <c r="F83" s="20">
        <v>99470</v>
      </c>
      <c r="G83" s="20">
        <v>42017</v>
      </c>
      <c r="H83" s="20">
        <v>52370</v>
      </c>
      <c r="I83" s="20">
        <v>193857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193857</v>
      </c>
      <c r="W83" s="20"/>
      <c r="X83" s="20"/>
      <c r="Y83" s="19"/>
      <c r="Z83" s="22"/>
    </row>
    <row r="84" spans="1:26" ht="13.5" hidden="1">
      <c r="A84" s="39" t="s">
        <v>112</v>
      </c>
      <c r="B84" s="27">
        <v>28301387</v>
      </c>
      <c r="C84" s="27"/>
      <c r="D84" s="28">
        <v>1874999</v>
      </c>
      <c r="E84" s="29">
        <v>1874999</v>
      </c>
      <c r="F84" s="29">
        <v>235835</v>
      </c>
      <c r="G84" s="29">
        <v>391636</v>
      </c>
      <c r="H84" s="29">
        <v>370294</v>
      </c>
      <c r="I84" s="29">
        <v>997765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997765</v>
      </c>
      <c r="W84" s="29">
        <v>366909</v>
      </c>
      <c r="X84" s="29"/>
      <c r="Y84" s="28"/>
      <c r="Z84" s="30">
        <v>1874999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105296312</v>
      </c>
      <c r="C5" s="18">
        <v>0</v>
      </c>
      <c r="D5" s="58">
        <v>102113860</v>
      </c>
      <c r="E5" s="59">
        <v>102113860</v>
      </c>
      <c r="F5" s="59">
        <v>17499202</v>
      </c>
      <c r="G5" s="59">
        <v>8988756</v>
      </c>
      <c r="H5" s="59">
        <v>8755009</v>
      </c>
      <c r="I5" s="59">
        <v>35242967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35242967</v>
      </c>
      <c r="W5" s="59">
        <v>30558780</v>
      </c>
      <c r="X5" s="59">
        <v>4684187</v>
      </c>
      <c r="Y5" s="60">
        <v>15.33</v>
      </c>
      <c r="Z5" s="61">
        <v>102113860</v>
      </c>
    </row>
    <row r="6" spans="1:26" ht="13.5">
      <c r="A6" s="57" t="s">
        <v>32</v>
      </c>
      <c r="B6" s="18">
        <v>410553033</v>
      </c>
      <c r="C6" s="18">
        <v>0</v>
      </c>
      <c r="D6" s="58">
        <v>568087750</v>
      </c>
      <c r="E6" s="59">
        <v>568087750</v>
      </c>
      <c r="F6" s="59">
        <v>37431884</v>
      </c>
      <c r="G6" s="59">
        <v>35512846</v>
      </c>
      <c r="H6" s="59">
        <v>47154756</v>
      </c>
      <c r="I6" s="59">
        <v>120099486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120099486</v>
      </c>
      <c r="W6" s="59">
        <v>146231790</v>
      </c>
      <c r="X6" s="59">
        <v>-26132304</v>
      </c>
      <c r="Y6" s="60">
        <v>-17.87</v>
      </c>
      <c r="Z6" s="61">
        <v>568087750</v>
      </c>
    </row>
    <row r="7" spans="1:26" ht="13.5">
      <c r="A7" s="57" t="s">
        <v>33</v>
      </c>
      <c r="B7" s="18">
        <v>2377821</v>
      </c>
      <c r="C7" s="18">
        <v>0</v>
      </c>
      <c r="D7" s="58">
        <v>2400000</v>
      </c>
      <c r="E7" s="59">
        <v>2400000</v>
      </c>
      <c r="F7" s="59">
        <v>7759</v>
      </c>
      <c r="G7" s="59">
        <v>68711</v>
      </c>
      <c r="H7" s="59">
        <v>382791</v>
      </c>
      <c r="I7" s="59">
        <v>459261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459261</v>
      </c>
      <c r="W7" s="59">
        <v>600000</v>
      </c>
      <c r="X7" s="59">
        <v>-140739</v>
      </c>
      <c r="Y7" s="60">
        <v>-23.46</v>
      </c>
      <c r="Z7" s="61">
        <v>2400000</v>
      </c>
    </row>
    <row r="8" spans="1:26" ht="13.5">
      <c r="A8" s="57" t="s">
        <v>34</v>
      </c>
      <c r="B8" s="18">
        <v>105997284</v>
      </c>
      <c r="C8" s="18">
        <v>0</v>
      </c>
      <c r="D8" s="58">
        <v>118259250</v>
      </c>
      <c r="E8" s="59">
        <v>118259250</v>
      </c>
      <c r="F8" s="59">
        <v>0</v>
      </c>
      <c r="G8" s="59">
        <v>44309761</v>
      </c>
      <c r="H8" s="59">
        <v>3865125</v>
      </c>
      <c r="I8" s="59">
        <v>48174886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48174886</v>
      </c>
      <c r="W8" s="59">
        <v>39420000</v>
      </c>
      <c r="X8" s="59">
        <v>8754886</v>
      </c>
      <c r="Y8" s="60">
        <v>22.21</v>
      </c>
      <c r="Z8" s="61">
        <v>118259250</v>
      </c>
    </row>
    <row r="9" spans="1:26" ht="13.5">
      <c r="A9" s="57" t="s">
        <v>35</v>
      </c>
      <c r="B9" s="18">
        <v>57526374</v>
      </c>
      <c r="C9" s="18">
        <v>0</v>
      </c>
      <c r="D9" s="58">
        <v>38125320</v>
      </c>
      <c r="E9" s="59">
        <v>38125320</v>
      </c>
      <c r="F9" s="59">
        <v>3671464</v>
      </c>
      <c r="G9" s="59">
        <v>3326827</v>
      </c>
      <c r="H9" s="59">
        <v>3605656</v>
      </c>
      <c r="I9" s="59">
        <v>10603947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10603947</v>
      </c>
      <c r="W9" s="59">
        <v>8281560</v>
      </c>
      <c r="X9" s="59">
        <v>2322387</v>
      </c>
      <c r="Y9" s="60">
        <v>28.04</v>
      </c>
      <c r="Z9" s="61">
        <v>38125320</v>
      </c>
    </row>
    <row r="10" spans="1:26" ht="25.5">
      <c r="A10" s="62" t="s">
        <v>99</v>
      </c>
      <c r="B10" s="63">
        <f>SUM(B5:B9)</f>
        <v>681750824</v>
      </c>
      <c r="C10" s="63">
        <f>SUM(C5:C9)</f>
        <v>0</v>
      </c>
      <c r="D10" s="64">
        <f aca="true" t="shared" si="0" ref="D10:Z10">SUM(D5:D9)</f>
        <v>828986180</v>
      </c>
      <c r="E10" s="65">
        <f t="shared" si="0"/>
        <v>828986180</v>
      </c>
      <c r="F10" s="65">
        <f t="shared" si="0"/>
        <v>58610309</v>
      </c>
      <c r="G10" s="65">
        <f t="shared" si="0"/>
        <v>92206901</v>
      </c>
      <c r="H10" s="65">
        <f t="shared" si="0"/>
        <v>63763337</v>
      </c>
      <c r="I10" s="65">
        <f t="shared" si="0"/>
        <v>214580547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214580547</v>
      </c>
      <c r="W10" s="65">
        <f t="shared" si="0"/>
        <v>225092130</v>
      </c>
      <c r="X10" s="65">
        <f t="shared" si="0"/>
        <v>-10511583</v>
      </c>
      <c r="Y10" s="66">
        <f>+IF(W10&lt;&gt;0,(X10/W10)*100,0)</f>
        <v>-4.669902497257456</v>
      </c>
      <c r="Z10" s="67">
        <f t="shared" si="0"/>
        <v>828986180</v>
      </c>
    </row>
    <row r="11" spans="1:26" ht="13.5">
      <c r="A11" s="57" t="s">
        <v>36</v>
      </c>
      <c r="B11" s="18">
        <v>184068569</v>
      </c>
      <c r="C11" s="18">
        <v>0</v>
      </c>
      <c r="D11" s="58">
        <v>207771240</v>
      </c>
      <c r="E11" s="59">
        <v>207771240</v>
      </c>
      <c r="F11" s="59">
        <v>13565103</v>
      </c>
      <c r="G11" s="59">
        <v>12563457</v>
      </c>
      <c r="H11" s="59">
        <v>12975991</v>
      </c>
      <c r="I11" s="59">
        <v>39104551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39104551</v>
      </c>
      <c r="W11" s="59">
        <v>51942750</v>
      </c>
      <c r="X11" s="59">
        <v>-12838199</v>
      </c>
      <c r="Y11" s="60">
        <v>-24.72</v>
      </c>
      <c r="Z11" s="61">
        <v>207771240</v>
      </c>
    </row>
    <row r="12" spans="1:26" ht="13.5">
      <c r="A12" s="57" t="s">
        <v>37</v>
      </c>
      <c r="B12" s="18">
        <v>13125239</v>
      </c>
      <c r="C12" s="18">
        <v>0</v>
      </c>
      <c r="D12" s="58">
        <v>14685310</v>
      </c>
      <c r="E12" s="59">
        <v>14685310</v>
      </c>
      <c r="F12" s="59">
        <v>1086975</v>
      </c>
      <c r="G12" s="59">
        <v>1108992</v>
      </c>
      <c r="H12" s="59">
        <v>1108992</v>
      </c>
      <c r="I12" s="59">
        <v>3304959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3304959</v>
      </c>
      <c r="W12" s="59">
        <v>3671250</v>
      </c>
      <c r="X12" s="59">
        <v>-366291</v>
      </c>
      <c r="Y12" s="60">
        <v>-9.98</v>
      </c>
      <c r="Z12" s="61">
        <v>14685310</v>
      </c>
    </row>
    <row r="13" spans="1:26" ht="13.5">
      <c r="A13" s="57" t="s">
        <v>100</v>
      </c>
      <c r="B13" s="18">
        <v>32887028</v>
      </c>
      <c r="C13" s="18">
        <v>0</v>
      </c>
      <c r="D13" s="58">
        <v>62639720</v>
      </c>
      <c r="E13" s="59">
        <v>62639720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15660000</v>
      </c>
      <c r="X13" s="59">
        <v>-15660000</v>
      </c>
      <c r="Y13" s="60">
        <v>-100</v>
      </c>
      <c r="Z13" s="61">
        <v>62639720</v>
      </c>
    </row>
    <row r="14" spans="1:26" ht="13.5">
      <c r="A14" s="57" t="s">
        <v>38</v>
      </c>
      <c r="B14" s="18">
        <v>0</v>
      </c>
      <c r="C14" s="18">
        <v>0</v>
      </c>
      <c r="D14" s="58">
        <v>3034280</v>
      </c>
      <c r="E14" s="59">
        <v>3034280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3034280</v>
      </c>
    </row>
    <row r="15" spans="1:26" ht="13.5">
      <c r="A15" s="57" t="s">
        <v>39</v>
      </c>
      <c r="B15" s="18">
        <v>270752345</v>
      </c>
      <c r="C15" s="18">
        <v>0</v>
      </c>
      <c r="D15" s="58">
        <v>349235600</v>
      </c>
      <c r="E15" s="59">
        <v>349235600</v>
      </c>
      <c r="F15" s="59">
        <v>-14953</v>
      </c>
      <c r="G15" s="59">
        <v>31471190</v>
      </c>
      <c r="H15" s="59">
        <v>14033499</v>
      </c>
      <c r="I15" s="59">
        <v>45489736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45489736</v>
      </c>
      <c r="W15" s="59">
        <v>87309000</v>
      </c>
      <c r="X15" s="59">
        <v>-41819264</v>
      </c>
      <c r="Y15" s="60">
        <v>-47.9</v>
      </c>
      <c r="Z15" s="61">
        <v>349235600</v>
      </c>
    </row>
    <row r="16" spans="1:26" ht="13.5">
      <c r="A16" s="68" t="s">
        <v>40</v>
      </c>
      <c r="B16" s="18">
        <v>0</v>
      </c>
      <c r="C16" s="18">
        <v>0</v>
      </c>
      <c r="D16" s="58">
        <v>40388230</v>
      </c>
      <c r="E16" s="59">
        <v>40388230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10098000</v>
      </c>
      <c r="X16" s="59">
        <v>-10098000</v>
      </c>
      <c r="Y16" s="60">
        <v>-100</v>
      </c>
      <c r="Z16" s="61">
        <v>40388230</v>
      </c>
    </row>
    <row r="17" spans="1:26" ht="13.5">
      <c r="A17" s="57" t="s">
        <v>41</v>
      </c>
      <c r="B17" s="18">
        <v>224670940</v>
      </c>
      <c r="C17" s="18">
        <v>0</v>
      </c>
      <c r="D17" s="58">
        <v>190751850</v>
      </c>
      <c r="E17" s="59">
        <v>190751850</v>
      </c>
      <c r="F17" s="59">
        <v>1327851</v>
      </c>
      <c r="G17" s="59">
        <v>21975210</v>
      </c>
      <c r="H17" s="59">
        <v>9390879</v>
      </c>
      <c r="I17" s="59">
        <v>32693940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32693940</v>
      </c>
      <c r="W17" s="59">
        <v>47400540</v>
      </c>
      <c r="X17" s="59">
        <v>-14706600</v>
      </c>
      <c r="Y17" s="60">
        <v>-31.03</v>
      </c>
      <c r="Z17" s="61">
        <v>190751850</v>
      </c>
    </row>
    <row r="18" spans="1:26" ht="13.5">
      <c r="A18" s="69" t="s">
        <v>42</v>
      </c>
      <c r="B18" s="70">
        <f>SUM(B11:B17)</f>
        <v>725504121</v>
      </c>
      <c r="C18" s="70">
        <f>SUM(C11:C17)</f>
        <v>0</v>
      </c>
      <c r="D18" s="71">
        <f aca="true" t="shared" si="1" ref="D18:Z18">SUM(D11:D17)</f>
        <v>868506230</v>
      </c>
      <c r="E18" s="72">
        <f t="shared" si="1"/>
        <v>868506230</v>
      </c>
      <c r="F18" s="72">
        <f t="shared" si="1"/>
        <v>15964976</v>
      </c>
      <c r="G18" s="72">
        <f t="shared" si="1"/>
        <v>67118849</v>
      </c>
      <c r="H18" s="72">
        <f t="shared" si="1"/>
        <v>37509361</v>
      </c>
      <c r="I18" s="72">
        <f t="shared" si="1"/>
        <v>120593186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120593186</v>
      </c>
      <c r="W18" s="72">
        <f t="shared" si="1"/>
        <v>216081540</v>
      </c>
      <c r="X18" s="72">
        <f t="shared" si="1"/>
        <v>-95488354</v>
      </c>
      <c r="Y18" s="66">
        <f>+IF(W18&lt;&gt;0,(X18/W18)*100,0)</f>
        <v>-44.19088923560985</v>
      </c>
      <c r="Z18" s="73">
        <f t="shared" si="1"/>
        <v>868506230</v>
      </c>
    </row>
    <row r="19" spans="1:26" ht="13.5">
      <c r="A19" s="69" t="s">
        <v>43</v>
      </c>
      <c r="B19" s="74">
        <f>+B10-B18</f>
        <v>-43753297</v>
      </c>
      <c r="C19" s="74">
        <f>+C10-C18</f>
        <v>0</v>
      </c>
      <c r="D19" s="75">
        <f aca="true" t="shared" si="2" ref="D19:Z19">+D10-D18</f>
        <v>-39520050</v>
      </c>
      <c r="E19" s="76">
        <f t="shared" si="2"/>
        <v>-39520050</v>
      </c>
      <c r="F19" s="76">
        <f t="shared" si="2"/>
        <v>42645333</v>
      </c>
      <c r="G19" s="76">
        <f t="shared" si="2"/>
        <v>25088052</v>
      </c>
      <c r="H19" s="76">
        <f t="shared" si="2"/>
        <v>26253976</v>
      </c>
      <c r="I19" s="76">
        <f t="shared" si="2"/>
        <v>93987361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93987361</v>
      </c>
      <c r="W19" s="76">
        <f>IF(E10=E18,0,W10-W18)</f>
        <v>9010590</v>
      </c>
      <c r="X19" s="76">
        <f t="shared" si="2"/>
        <v>84976771</v>
      </c>
      <c r="Y19" s="77">
        <f>+IF(W19&lt;&gt;0,(X19/W19)*100,0)</f>
        <v>943.0766575773617</v>
      </c>
      <c r="Z19" s="78">
        <f t="shared" si="2"/>
        <v>-39520050</v>
      </c>
    </row>
    <row r="20" spans="1:26" ht="13.5">
      <c r="A20" s="57" t="s">
        <v>44</v>
      </c>
      <c r="B20" s="18">
        <v>84548448</v>
      </c>
      <c r="C20" s="18">
        <v>0</v>
      </c>
      <c r="D20" s="58">
        <v>60730750</v>
      </c>
      <c r="E20" s="59">
        <v>60730750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20244000</v>
      </c>
      <c r="X20" s="59">
        <v>-20244000</v>
      </c>
      <c r="Y20" s="60">
        <v>-100</v>
      </c>
      <c r="Z20" s="61">
        <v>60730750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40795151</v>
      </c>
      <c r="C22" s="85">
        <f>SUM(C19:C21)</f>
        <v>0</v>
      </c>
      <c r="D22" s="86">
        <f aca="true" t="shared" si="3" ref="D22:Z22">SUM(D19:D21)</f>
        <v>21210700</v>
      </c>
      <c r="E22" s="87">
        <f t="shared" si="3"/>
        <v>21210700</v>
      </c>
      <c r="F22" s="87">
        <f t="shared" si="3"/>
        <v>42645333</v>
      </c>
      <c r="G22" s="87">
        <f t="shared" si="3"/>
        <v>25088052</v>
      </c>
      <c r="H22" s="87">
        <f t="shared" si="3"/>
        <v>26253976</v>
      </c>
      <c r="I22" s="87">
        <f t="shared" si="3"/>
        <v>93987361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93987361</v>
      </c>
      <c r="W22" s="87">
        <f t="shared" si="3"/>
        <v>29254590</v>
      </c>
      <c r="X22" s="87">
        <f t="shared" si="3"/>
        <v>64732771</v>
      </c>
      <c r="Y22" s="88">
        <f>+IF(W22&lt;&gt;0,(X22/W22)*100,0)</f>
        <v>221.2738958228435</v>
      </c>
      <c r="Z22" s="89">
        <f t="shared" si="3"/>
        <v>21210700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40795151</v>
      </c>
      <c r="C24" s="74">
        <f>SUM(C22:C23)</f>
        <v>0</v>
      </c>
      <c r="D24" s="75">
        <f aca="true" t="shared" si="4" ref="D24:Z24">SUM(D22:D23)</f>
        <v>21210700</v>
      </c>
      <c r="E24" s="76">
        <f t="shared" si="4"/>
        <v>21210700</v>
      </c>
      <c r="F24" s="76">
        <f t="shared" si="4"/>
        <v>42645333</v>
      </c>
      <c r="G24" s="76">
        <f t="shared" si="4"/>
        <v>25088052</v>
      </c>
      <c r="H24" s="76">
        <f t="shared" si="4"/>
        <v>26253976</v>
      </c>
      <c r="I24" s="76">
        <f t="shared" si="4"/>
        <v>93987361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93987361</v>
      </c>
      <c r="W24" s="76">
        <f t="shared" si="4"/>
        <v>29254590</v>
      </c>
      <c r="X24" s="76">
        <f t="shared" si="4"/>
        <v>64732771</v>
      </c>
      <c r="Y24" s="77">
        <f>+IF(W24&lt;&gt;0,(X24/W24)*100,0)</f>
        <v>221.2738958228435</v>
      </c>
      <c r="Z24" s="78">
        <f t="shared" si="4"/>
        <v>21210700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70909521</v>
      </c>
      <c r="C27" s="21">
        <v>0</v>
      </c>
      <c r="D27" s="98">
        <v>136860750</v>
      </c>
      <c r="E27" s="99">
        <v>136860750</v>
      </c>
      <c r="F27" s="99">
        <v>0</v>
      </c>
      <c r="G27" s="99">
        <v>241500</v>
      </c>
      <c r="H27" s="99">
        <v>4350362</v>
      </c>
      <c r="I27" s="99">
        <v>4591862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4591862</v>
      </c>
      <c r="W27" s="99">
        <v>34215000</v>
      </c>
      <c r="X27" s="99">
        <v>-29623138</v>
      </c>
      <c r="Y27" s="100">
        <v>-86.58</v>
      </c>
      <c r="Z27" s="101">
        <v>136860750</v>
      </c>
    </row>
    <row r="28" spans="1:26" ht="13.5">
      <c r="A28" s="102" t="s">
        <v>44</v>
      </c>
      <c r="B28" s="18">
        <v>67808835</v>
      </c>
      <c r="C28" s="18">
        <v>0</v>
      </c>
      <c r="D28" s="58">
        <v>75730750</v>
      </c>
      <c r="E28" s="59">
        <v>75730750</v>
      </c>
      <c r="F28" s="59">
        <v>0</v>
      </c>
      <c r="G28" s="59">
        <v>0</v>
      </c>
      <c r="H28" s="59">
        <v>4347562</v>
      </c>
      <c r="I28" s="59">
        <v>4347562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4347562</v>
      </c>
      <c r="W28" s="59">
        <v>0</v>
      </c>
      <c r="X28" s="59">
        <v>4347562</v>
      </c>
      <c r="Y28" s="60">
        <v>0</v>
      </c>
      <c r="Z28" s="61">
        <v>75730750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45400000</v>
      </c>
      <c r="E30" s="59">
        <v>45400000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45400000</v>
      </c>
    </row>
    <row r="31" spans="1:26" ht="13.5">
      <c r="A31" s="57" t="s">
        <v>49</v>
      </c>
      <c r="B31" s="18">
        <v>3100686</v>
      </c>
      <c r="C31" s="18">
        <v>0</v>
      </c>
      <c r="D31" s="58">
        <v>15730000</v>
      </c>
      <c r="E31" s="59">
        <v>15730000</v>
      </c>
      <c r="F31" s="59">
        <v>0</v>
      </c>
      <c r="G31" s="59">
        <v>241500</v>
      </c>
      <c r="H31" s="59">
        <v>2800</v>
      </c>
      <c r="I31" s="59">
        <v>244300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244300</v>
      </c>
      <c r="W31" s="59">
        <v>0</v>
      </c>
      <c r="X31" s="59">
        <v>244300</v>
      </c>
      <c r="Y31" s="60">
        <v>0</v>
      </c>
      <c r="Z31" s="61">
        <v>15730000</v>
      </c>
    </row>
    <row r="32" spans="1:26" ht="13.5">
      <c r="A32" s="69" t="s">
        <v>50</v>
      </c>
      <c r="B32" s="21">
        <f>SUM(B28:B31)</f>
        <v>70909521</v>
      </c>
      <c r="C32" s="21">
        <f>SUM(C28:C31)</f>
        <v>0</v>
      </c>
      <c r="D32" s="98">
        <f aca="true" t="shared" si="5" ref="D32:Z32">SUM(D28:D31)</f>
        <v>136860750</v>
      </c>
      <c r="E32" s="99">
        <f t="shared" si="5"/>
        <v>136860750</v>
      </c>
      <c r="F32" s="99">
        <f t="shared" si="5"/>
        <v>0</v>
      </c>
      <c r="G32" s="99">
        <f t="shared" si="5"/>
        <v>241500</v>
      </c>
      <c r="H32" s="99">
        <f t="shared" si="5"/>
        <v>4350362</v>
      </c>
      <c r="I32" s="99">
        <f t="shared" si="5"/>
        <v>4591862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4591862</v>
      </c>
      <c r="W32" s="99">
        <f t="shared" si="5"/>
        <v>0</v>
      </c>
      <c r="X32" s="99">
        <f t="shared" si="5"/>
        <v>4591862</v>
      </c>
      <c r="Y32" s="100">
        <f>+IF(W32&lt;&gt;0,(X32/W32)*100,0)</f>
        <v>0</v>
      </c>
      <c r="Z32" s="101">
        <f t="shared" si="5"/>
        <v>136860750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183203324</v>
      </c>
      <c r="C35" s="18">
        <v>0</v>
      </c>
      <c r="D35" s="58">
        <v>217942000</v>
      </c>
      <c r="E35" s="59">
        <v>217942000</v>
      </c>
      <c r="F35" s="59">
        <v>20654568</v>
      </c>
      <c r="G35" s="59">
        <v>17212219</v>
      </c>
      <c r="H35" s="59">
        <v>12468112</v>
      </c>
      <c r="I35" s="59">
        <v>12468112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12468112</v>
      </c>
      <c r="W35" s="59">
        <v>54485500</v>
      </c>
      <c r="X35" s="59">
        <v>-42017388</v>
      </c>
      <c r="Y35" s="60">
        <v>-77.12</v>
      </c>
      <c r="Z35" s="61">
        <v>217942000</v>
      </c>
    </row>
    <row r="36" spans="1:26" ht="13.5">
      <c r="A36" s="57" t="s">
        <v>53</v>
      </c>
      <c r="B36" s="18">
        <v>1017210416</v>
      </c>
      <c r="C36" s="18">
        <v>0</v>
      </c>
      <c r="D36" s="58">
        <v>1062941000</v>
      </c>
      <c r="E36" s="59">
        <v>1062941000</v>
      </c>
      <c r="F36" s="59">
        <v>2060152</v>
      </c>
      <c r="G36" s="59">
        <v>-1818652</v>
      </c>
      <c r="H36" s="59">
        <v>4350362</v>
      </c>
      <c r="I36" s="59">
        <v>4350362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4350362</v>
      </c>
      <c r="W36" s="59">
        <v>265735250</v>
      </c>
      <c r="X36" s="59">
        <v>-261384888</v>
      </c>
      <c r="Y36" s="60">
        <v>-98.36</v>
      </c>
      <c r="Z36" s="61">
        <v>1062941000</v>
      </c>
    </row>
    <row r="37" spans="1:26" ht="13.5">
      <c r="A37" s="57" t="s">
        <v>54</v>
      </c>
      <c r="B37" s="18">
        <v>188605219</v>
      </c>
      <c r="C37" s="18">
        <v>0</v>
      </c>
      <c r="D37" s="58">
        <v>167325000</v>
      </c>
      <c r="E37" s="59">
        <v>167325000</v>
      </c>
      <c r="F37" s="59">
        <v>-24252217</v>
      </c>
      <c r="G37" s="59">
        <v>-8096785</v>
      </c>
      <c r="H37" s="59">
        <v>-13443230</v>
      </c>
      <c r="I37" s="59">
        <v>-13443230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-13443230</v>
      </c>
      <c r="W37" s="59">
        <v>41831250</v>
      </c>
      <c r="X37" s="59">
        <v>-55274480</v>
      </c>
      <c r="Y37" s="60">
        <v>-132.14</v>
      </c>
      <c r="Z37" s="61">
        <v>167325000</v>
      </c>
    </row>
    <row r="38" spans="1:26" ht="13.5">
      <c r="A38" s="57" t="s">
        <v>55</v>
      </c>
      <c r="B38" s="18">
        <v>87213693</v>
      </c>
      <c r="C38" s="18">
        <v>0</v>
      </c>
      <c r="D38" s="58">
        <v>122736000</v>
      </c>
      <c r="E38" s="59">
        <v>122736000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30684000</v>
      </c>
      <c r="X38" s="59">
        <v>-30684000</v>
      </c>
      <c r="Y38" s="60">
        <v>-100</v>
      </c>
      <c r="Z38" s="61">
        <v>122736000</v>
      </c>
    </row>
    <row r="39" spans="1:26" ht="13.5">
      <c r="A39" s="57" t="s">
        <v>56</v>
      </c>
      <c r="B39" s="18">
        <v>924594828</v>
      </c>
      <c r="C39" s="18">
        <v>0</v>
      </c>
      <c r="D39" s="58">
        <v>990822000</v>
      </c>
      <c r="E39" s="59">
        <v>990822000</v>
      </c>
      <c r="F39" s="59">
        <v>46966937</v>
      </c>
      <c r="G39" s="59">
        <v>23490352</v>
      </c>
      <c r="H39" s="59">
        <v>30261704</v>
      </c>
      <c r="I39" s="59">
        <v>30261704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30261704</v>
      </c>
      <c r="W39" s="59">
        <v>247705500</v>
      </c>
      <c r="X39" s="59">
        <v>-217443796</v>
      </c>
      <c r="Y39" s="60">
        <v>-87.78</v>
      </c>
      <c r="Z39" s="61">
        <v>990822000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102145669</v>
      </c>
      <c r="C42" s="18">
        <v>0</v>
      </c>
      <c r="D42" s="58">
        <v>124537882</v>
      </c>
      <c r="E42" s="59">
        <v>124537882</v>
      </c>
      <c r="F42" s="59">
        <v>10504960</v>
      </c>
      <c r="G42" s="59">
        <v>10734464</v>
      </c>
      <c r="H42" s="59">
        <v>-11992921</v>
      </c>
      <c r="I42" s="59">
        <v>9246503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9246503</v>
      </c>
      <c r="W42" s="59">
        <v>43268415</v>
      </c>
      <c r="X42" s="59">
        <v>-34021912</v>
      </c>
      <c r="Y42" s="60">
        <v>-78.63</v>
      </c>
      <c r="Z42" s="61">
        <v>124537882</v>
      </c>
    </row>
    <row r="43" spans="1:26" ht="13.5">
      <c r="A43" s="57" t="s">
        <v>59</v>
      </c>
      <c r="B43" s="18">
        <v>-71614195</v>
      </c>
      <c r="C43" s="18">
        <v>0</v>
      </c>
      <c r="D43" s="58">
        <v>-131860997</v>
      </c>
      <c r="E43" s="59">
        <v>-131860997</v>
      </c>
      <c r="F43" s="59">
        <v>0</v>
      </c>
      <c r="G43" s="59">
        <v>-2232720</v>
      </c>
      <c r="H43" s="59">
        <v>-4347562</v>
      </c>
      <c r="I43" s="59">
        <v>-6580282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-6580282</v>
      </c>
      <c r="W43" s="59">
        <v>-32964999</v>
      </c>
      <c r="X43" s="59">
        <v>26384717</v>
      </c>
      <c r="Y43" s="60">
        <v>-80.04</v>
      </c>
      <c r="Z43" s="61">
        <v>-131860997</v>
      </c>
    </row>
    <row r="44" spans="1:26" ht="13.5">
      <c r="A44" s="57" t="s">
        <v>60</v>
      </c>
      <c r="B44" s="18">
        <v>-13586606</v>
      </c>
      <c r="C44" s="18">
        <v>0</v>
      </c>
      <c r="D44" s="58">
        <v>39381000</v>
      </c>
      <c r="E44" s="59">
        <v>39381000</v>
      </c>
      <c r="F44" s="59">
        <v>195787</v>
      </c>
      <c r="G44" s="59">
        <v>276975</v>
      </c>
      <c r="H44" s="59">
        <v>256478</v>
      </c>
      <c r="I44" s="59">
        <v>729240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729240</v>
      </c>
      <c r="W44" s="59">
        <v>6815001</v>
      </c>
      <c r="X44" s="59">
        <v>-6085761</v>
      </c>
      <c r="Y44" s="60">
        <v>-89.3</v>
      </c>
      <c r="Z44" s="61">
        <v>39381000</v>
      </c>
    </row>
    <row r="45" spans="1:26" ht="13.5">
      <c r="A45" s="69" t="s">
        <v>61</v>
      </c>
      <c r="B45" s="21">
        <v>26129149</v>
      </c>
      <c r="C45" s="21">
        <v>0</v>
      </c>
      <c r="D45" s="98">
        <v>1916886</v>
      </c>
      <c r="E45" s="99">
        <v>1916886</v>
      </c>
      <c r="F45" s="99">
        <v>1509366</v>
      </c>
      <c r="G45" s="99">
        <v>10288085</v>
      </c>
      <c r="H45" s="99">
        <v>-5795920</v>
      </c>
      <c r="I45" s="99">
        <v>-5795920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-5795920</v>
      </c>
      <c r="W45" s="99">
        <v>-13022582</v>
      </c>
      <c r="X45" s="99">
        <v>7226662</v>
      </c>
      <c r="Y45" s="100">
        <v>-55.49</v>
      </c>
      <c r="Z45" s="101">
        <v>1916886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61244212</v>
      </c>
      <c r="C49" s="51">
        <v>0</v>
      </c>
      <c r="D49" s="128">
        <v>34385617</v>
      </c>
      <c r="E49" s="53">
        <v>21875947</v>
      </c>
      <c r="F49" s="53">
        <v>0</v>
      </c>
      <c r="G49" s="53">
        <v>0</v>
      </c>
      <c r="H49" s="53">
        <v>0</v>
      </c>
      <c r="I49" s="53">
        <v>553769849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2122294</v>
      </c>
      <c r="Z49" s="129">
        <v>673397919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25075648</v>
      </c>
      <c r="C51" s="51">
        <v>0</v>
      </c>
      <c r="D51" s="128">
        <v>9782724</v>
      </c>
      <c r="E51" s="53">
        <v>11532</v>
      </c>
      <c r="F51" s="53">
        <v>0</v>
      </c>
      <c r="G51" s="53">
        <v>0</v>
      </c>
      <c r="H51" s="53">
        <v>0</v>
      </c>
      <c r="I51" s="53">
        <v>22806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12694008</v>
      </c>
      <c r="W51" s="53">
        <v>0</v>
      </c>
      <c r="X51" s="53">
        <v>0</v>
      </c>
      <c r="Y51" s="53">
        <v>0</v>
      </c>
      <c r="Z51" s="129">
        <v>47586718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79.72084179605164</v>
      </c>
      <c r="C58" s="5">
        <f>IF(C67=0,0,+(C76/C67)*100)</f>
        <v>0</v>
      </c>
      <c r="D58" s="6">
        <f aca="true" t="shared" si="6" ref="D58:Z58">IF(D67=0,0,+(D76/D67)*100)</f>
        <v>92.61090388566309</v>
      </c>
      <c r="E58" s="7">
        <f t="shared" si="6"/>
        <v>92.61090388566309</v>
      </c>
      <c r="F58" s="7">
        <f t="shared" si="6"/>
        <v>75.25959656398732</v>
      </c>
      <c r="G58" s="7">
        <f t="shared" si="6"/>
        <v>71.69107828221448</v>
      </c>
      <c r="H58" s="7">
        <f t="shared" si="6"/>
        <v>67.04658713999824</v>
      </c>
      <c r="I58" s="7">
        <f t="shared" si="6"/>
        <v>71.28310425608427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71.28310425608427</v>
      </c>
      <c r="W58" s="7">
        <f t="shared" si="6"/>
        <v>99.02299706000107</v>
      </c>
      <c r="X58" s="7">
        <f t="shared" si="6"/>
        <v>0</v>
      </c>
      <c r="Y58" s="7">
        <f t="shared" si="6"/>
        <v>0</v>
      </c>
      <c r="Z58" s="8">
        <f t="shared" si="6"/>
        <v>92.61090388566309</v>
      </c>
    </row>
    <row r="59" spans="1:26" ht="13.5">
      <c r="A59" s="36" t="s">
        <v>31</v>
      </c>
      <c r="B59" s="9">
        <f aca="true" t="shared" si="7" ref="B59:Z66">IF(B68=0,0,+(B77/B68)*100)</f>
        <v>79.9999984804786</v>
      </c>
      <c r="C59" s="9">
        <f t="shared" si="7"/>
        <v>0</v>
      </c>
      <c r="D59" s="2">
        <f t="shared" si="7"/>
        <v>91.95813379300323</v>
      </c>
      <c r="E59" s="10">
        <f t="shared" si="7"/>
        <v>91.95813379300323</v>
      </c>
      <c r="F59" s="10">
        <f t="shared" si="7"/>
        <v>51.1428349704175</v>
      </c>
      <c r="G59" s="10">
        <f t="shared" si="7"/>
        <v>74.84893348979547</v>
      </c>
      <c r="H59" s="10">
        <f t="shared" si="7"/>
        <v>79.95048320338677</v>
      </c>
      <c r="I59" s="10">
        <f t="shared" si="7"/>
        <v>64.34545649916478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64.34545649916478</v>
      </c>
      <c r="W59" s="10">
        <f t="shared" si="7"/>
        <v>95.59936620506447</v>
      </c>
      <c r="X59" s="10">
        <f t="shared" si="7"/>
        <v>0</v>
      </c>
      <c r="Y59" s="10">
        <f t="shared" si="7"/>
        <v>0</v>
      </c>
      <c r="Z59" s="11">
        <f t="shared" si="7"/>
        <v>91.95813379300323</v>
      </c>
    </row>
    <row r="60" spans="1:26" ht="13.5">
      <c r="A60" s="37" t="s">
        <v>32</v>
      </c>
      <c r="B60" s="12">
        <f t="shared" si="7"/>
        <v>81.23247502594872</v>
      </c>
      <c r="C60" s="12">
        <f t="shared" si="7"/>
        <v>0</v>
      </c>
      <c r="D60" s="3">
        <f t="shared" si="7"/>
        <v>92.81372411216401</v>
      </c>
      <c r="E60" s="13">
        <f t="shared" si="7"/>
        <v>92.81372411216401</v>
      </c>
      <c r="F60" s="13">
        <f t="shared" si="7"/>
        <v>89.94235769698368</v>
      </c>
      <c r="G60" s="13">
        <f t="shared" si="7"/>
        <v>74.52834672839231</v>
      </c>
      <c r="H60" s="13">
        <f t="shared" si="7"/>
        <v>67.2907521777867</v>
      </c>
      <c r="I60" s="13">
        <f t="shared" si="7"/>
        <v>76.49079031029325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76.49079031029325</v>
      </c>
      <c r="W60" s="13">
        <f t="shared" si="7"/>
        <v>96.54776010731526</v>
      </c>
      <c r="X60" s="13">
        <f t="shared" si="7"/>
        <v>0</v>
      </c>
      <c r="Y60" s="13">
        <f t="shared" si="7"/>
        <v>0</v>
      </c>
      <c r="Z60" s="14">
        <f t="shared" si="7"/>
        <v>92.81372411216401</v>
      </c>
    </row>
    <row r="61" spans="1:26" ht="13.5">
      <c r="A61" s="38" t="s">
        <v>107</v>
      </c>
      <c r="B61" s="12">
        <f t="shared" si="7"/>
        <v>79.99999977691382</v>
      </c>
      <c r="C61" s="12">
        <f t="shared" si="7"/>
        <v>0</v>
      </c>
      <c r="D61" s="3">
        <f t="shared" si="7"/>
        <v>95.17920777044382</v>
      </c>
      <c r="E61" s="13">
        <f t="shared" si="7"/>
        <v>95.17920777044382</v>
      </c>
      <c r="F61" s="13">
        <f t="shared" si="7"/>
        <v>94.2853729639505</v>
      </c>
      <c r="G61" s="13">
        <f t="shared" si="7"/>
        <v>106.96457311373429</v>
      </c>
      <c r="H61" s="13">
        <f t="shared" si="7"/>
        <v>95.9080534060617</v>
      </c>
      <c r="I61" s="13">
        <f t="shared" si="7"/>
        <v>98.04180290153643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98.04180290153643</v>
      </c>
      <c r="W61" s="13">
        <f t="shared" si="7"/>
        <v>95.1319441385083</v>
      </c>
      <c r="X61" s="13">
        <f t="shared" si="7"/>
        <v>0</v>
      </c>
      <c r="Y61" s="13">
        <f t="shared" si="7"/>
        <v>0</v>
      </c>
      <c r="Z61" s="14">
        <f t="shared" si="7"/>
        <v>95.17920777044382</v>
      </c>
    </row>
    <row r="62" spans="1:26" ht="13.5">
      <c r="A62" s="38" t="s">
        <v>108</v>
      </c>
      <c r="B62" s="12">
        <f t="shared" si="7"/>
        <v>80</v>
      </c>
      <c r="C62" s="12">
        <f t="shared" si="7"/>
        <v>0</v>
      </c>
      <c r="D62" s="3">
        <f t="shared" si="7"/>
        <v>90.00011586428236</v>
      </c>
      <c r="E62" s="13">
        <f t="shared" si="7"/>
        <v>90.00011586428236</v>
      </c>
      <c r="F62" s="13">
        <f t="shared" si="7"/>
        <v>64.65911946032824</v>
      </c>
      <c r="G62" s="13">
        <f t="shared" si="7"/>
        <v>54.366008138519184</v>
      </c>
      <c r="H62" s="13">
        <f t="shared" si="7"/>
        <v>37.05895005018306</v>
      </c>
      <c r="I62" s="13">
        <f t="shared" si="7"/>
        <v>50.103440571349154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50.103440571349154</v>
      </c>
      <c r="W62" s="13">
        <f t="shared" si="7"/>
        <v>91.44263221773322</v>
      </c>
      <c r="X62" s="13">
        <f t="shared" si="7"/>
        <v>0</v>
      </c>
      <c r="Y62" s="13">
        <f t="shared" si="7"/>
        <v>0</v>
      </c>
      <c r="Z62" s="14">
        <f t="shared" si="7"/>
        <v>90.00011586428236</v>
      </c>
    </row>
    <row r="63" spans="1:26" ht="13.5">
      <c r="A63" s="38" t="s">
        <v>109</v>
      </c>
      <c r="B63" s="12">
        <f t="shared" si="7"/>
        <v>80</v>
      </c>
      <c r="C63" s="12">
        <f t="shared" si="7"/>
        <v>0</v>
      </c>
      <c r="D63" s="3">
        <f t="shared" si="7"/>
        <v>98.7549770485429</v>
      </c>
      <c r="E63" s="13">
        <f t="shared" si="7"/>
        <v>98.7549770485429</v>
      </c>
      <c r="F63" s="13">
        <f t="shared" si="7"/>
        <v>174.967576841082</v>
      </c>
      <c r="G63" s="13">
        <f t="shared" si="7"/>
        <v>72.14642099945242</v>
      </c>
      <c r="H63" s="13">
        <f t="shared" si="7"/>
        <v>126.39750322307324</v>
      </c>
      <c r="I63" s="13">
        <f t="shared" si="7"/>
        <v>120.04357993001413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120.04357993001413</v>
      </c>
      <c r="W63" s="13">
        <f t="shared" si="7"/>
        <v>98.75607564539774</v>
      </c>
      <c r="X63" s="13">
        <f t="shared" si="7"/>
        <v>0</v>
      </c>
      <c r="Y63" s="13">
        <f t="shared" si="7"/>
        <v>0</v>
      </c>
      <c r="Z63" s="14">
        <f t="shared" si="7"/>
        <v>98.7549770485429</v>
      </c>
    </row>
    <row r="64" spans="1:26" ht="13.5">
      <c r="A64" s="38" t="s">
        <v>110</v>
      </c>
      <c r="B64" s="12">
        <f t="shared" si="7"/>
        <v>80</v>
      </c>
      <c r="C64" s="12">
        <f t="shared" si="7"/>
        <v>0</v>
      </c>
      <c r="D64" s="3">
        <f t="shared" si="7"/>
        <v>95.00267898549745</v>
      </c>
      <c r="E64" s="13">
        <f t="shared" si="7"/>
        <v>95.00267898549745</v>
      </c>
      <c r="F64" s="13">
        <f t="shared" si="7"/>
        <v>164.00700948488512</v>
      </c>
      <c r="G64" s="13">
        <f t="shared" si="7"/>
        <v>59.21720060749415</v>
      </c>
      <c r="H64" s="13">
        <f t="shared" si="7"/>
        <v>82.33008407739823</v>
      </c>
      <c r="I64" s="13">
        <f t="shared" si="7"/>
        <v>94.12175224207647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94.12175224207647</v>
      </c>
      <c r="W64" s="13">
        <f t="shared" si="7"/>
        <v>95.002251238181</v>
      </c>
      <c r="X64" s="13">
        <f t="shared" si="7"/>
        <v>0</v>
      </c>
      <c r="Y64" s="13">
        <f t="shared" si="7"/>
        <v>0</v>
      </c>
      <c r="Z64" s="14">
        <f t="shared" si="7"/>
        <v>95.00267898549745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96.4907727670753</v>
      </c>
      <c r="E65" s="13">
        <f t="shared" si="7"/>
        <v>96.4907727670753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96.48553865552842</v>
      </c>
      <c r="X65" s="13">
        <f t="shared" si="7"/>
        <v>0</v>
      </c>
      <c r="Y65" s="13">
        <f t="shared" si="7"/>
        <v>0</v>
      </c>
      <c r="Z65" s="14">
        <f t="shared" si="7"/>
        <v>96.4907727670753</v>
      </c>
    </row>
    <row r="66" spans="1:26" ht="13.5">
      <c r="A66" s="39" t="s">
        <v>112</v>
      </c>
      <c r="B66" s="15">
        <f t="shared" si="7"/>
        <v>45.33475004080044</v>
      </c>
      <c r="C66" s="15">
        <f t="shared" si="7"/>
        <v>0</v>
      </c>
      <c r="D66" s="4">
        <f t="shared" si="7"/>
        <v>90</v>
      </c>
      <c r="E66" s="16">
        <f t="shared" si="7"/>
        <v>90</v>
      </c>
      <c r="F66" s="16">
        <f t="shared" si="7"/>
        <v>12.229974848291873</v>
      </c>
      <c r="G66" s="16">
        <f t="shared" si="7"/>
        <v>11.691270004246388</v>
      </c>
      <c r="H66" s="16">
        <f t="shared" si="7"/>
        <v>6.096645647802566</v>
      </c>
      <c r="I66" s="16">
        <f t="shared" si="7"/>
        <v>10.029207333800077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10.029207333800077</v>
      </c>
      <c r="W66" s="16">
        <f t="shared" si="7"/>
        <v>90</v>
      </c>
      <c r="X66" s="16">
        <f t="shared" si="7"/>
        <v>0</v>
      </c>
      <c r="Y66" s="16">
        <f t="shared" si="7"/>
        <v>0</v>
      </c>
      <c r="Z66" s="17">
        <f t="shared" si="7"/>
        <v>90</v>
      </c>
    </row>
    <row r="67" spans="1:26" ht="13.5" hidden="1">
      <c r="A67" s="40" t="s">
        <v>113</v>
      </c>
      <c r="B67" s="23">
        <v>534752330</v>
      </c>
      <c r="C67" s="23"/>
      <c r="D67" s="24">
        <v>688801610</v>
      </c>
      <c r="E67" s="25">
        <v>688801610</v>
      </c>
      <c r="F67" s="25">
        <v>56955203</v>
      </c>
      <c r="G67" s="25">
        <v>46654020</v>
      </c>
      <c r="H67" s="25">
        <v>57952216</v>
      </c>
      <c r="I67" s="25">
        <v>161561439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161561439</v>
      </c>
      <c r="W67" s="25">
        <v>172200403</v>
      </c>
      <c r="X67" s="25"/>
      <c r="Y67" s="24"/>
      <c r="Z67" s="26">
        <v>688801610</v>
      </c>
    </row>
    <row r="68" spans="1:26" ht="13.5" hidden="1">
      <c r="A68" s="36" t="s">
        <v>31</v>
      </c>
      <c r="B68" s="18">
        <v>105296312</v>
      </c>
      <c r="C68" s="18"/>
      <c r="D68" s="19">
        <v>102113860</v>
      </c>
      <c r="E68" s="20">
        <v>102113860</v>
      </c>
      <c r="F68" s="20">
        <v>17499202</v>
      </c>
      <c r="G68" s="20">
        <v>8988756</v>
      </c>
      <c r="H68" s="20">
        <v>8755009</v>
      </c>
      <c r="I68" s="20">
        <v>35242967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35242967</v>
      </c>
      <c r="W68" s="20">
        <v>30558780</v>
      </c>
      <c r="X68" s="20"/>
      <c r="Y68" s="19"/>
      <c r="Z68" s="22">
        <v>102113860</v>
      </c>
    </row>
    <row r="69" spans="1:26" ht="13.5" hidden="1">
      <c r="A69" s="37" t="s">
        <v>32</v>
      </c>
      <c r="B69" s="18">
        <v>410553033</v>
      </c>
      <c r="C69" s="18"/>
      <c r="D69" s="19">
        <v>568087750</v>
      </c>
      <c r="E69" s="20">
        <v>568087750</v>
      </c>
      <c r="F69" s="20">
        <v>37431884</v>
      </c>
      <c r="G69" s="20">
        <v>35512846</v>
      </c>
      <c r="H69" s="20">
        <v>47154756</v>
      </c>
      <c r="I69" s="20">
        <v>120099486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120099486</v>
      </c>
      <c r="W69" s="20">
        <v>142021938</v>
      </c>
      <c r="X69" s="20"/>
      <c r="Y69" s="19"/>
      <c r="Z69" s="22">
        <v>568087750</v>
      </c>
    </row>
    <row r="70" spans="1:26" ht="13.5" hidden="1">
      <c r="A70" s="38" t="s">
        <v>107</v>
      </c>
      <c r="B70" s="18">
        <v>179302903</v>
      </c>
      <c r="C70" s="18"/>
      <c r="D70" s="19">
        <v>219951400</v>
      </c>
      <c r="E70" s="20">
        <v>219951400</v>
      </c>
      <c r="F70" s="20">
        <v>18080970</v>
      </c>
      <c r="G70" s="20">
        <v>12192463</v>
      </c>
      <c r="H70" s="20">
        <v>19154380</v>
      </c>
      <c r="I70" s="20">
        <v>49427813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49427813</v>
      </c>
      <c r="W70" s="20">
        <v>68097000</v>
      </c>
      <c r="X70" s="20"/>
      <c r="Y70" s="19"/>
      <c r="Z70" s="22">
        <v>219951400</v>
      </c>
    </row>
    <row r="71" spans="1:26" ht="13.5" hidden="1">
      <c r="A71" s="38" t="s">
        <v>108</v>
      </c>
      <c r="B71" s="18">
        <v>179906875</v>
      </c>
      <c r="C71" s="18"/>
      <c r="D71" s="19">
        <v>276185200</v>
      </c>
      <c r="E71" s="20">
        <v>276185200</v>
      </c>
      <c r="F71" s="20">
        <v>15840740</v>
      </c>
      <c r="G71" s="20">
        <v>18399416</v>
      </c>
      <c r="H71" s="20">
        <v>23688275</v>
      </c>
      <c r="I71" s="20">
        <v>57928431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57928431</v>
      </c>
      <c r="W71" s="20">
        <v>60147000</v>
      </c>
      <c r="X71" s="20"/>
      <c r="Y71" s="19"/>
      <c r="Z71" s="22">
        <v>276185200</v>
      </c>
    </row>
    <row r="72" spans="1:26" ht="13.5" hidden="1">
      <c r="A72" s="38" t="s">
        <v>109</v>
      </c>
      <c r="B72" s="18">
        <v>21736775</v>
      </c>
      <c r="C72" s="18"/>
      <c r="D72" s="19">
        <v>22837330</v>
      </c>
      <c r="E72" s="20">
        <v>22837330</v>
      </c>
      <c r="F72" s="20">
        <v>1662392</v>
      </c>
      <c r="G72" s="20">
        <v>2123903</v>
      </c>
      <c r="H72" s="20">
        <v>1640515</v>
      </c>
      <c r="I72" s="20">
        <v>5426810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5426810</v>
      </c>
      <c r="W72" s="20">
        <v>5709270</v>
      </c>
      <c r="X72" s="20"/>
      <c r="Y72" s="19"/>
      <c r="Z72" s="22">
        <v>22837330</v>
      </c>
    </row>
    <row r="73" spans="1:26" ht="13.5" hidden="1">
      <c r="A73" s="38" t="s">
        <v>110</v>
      </c>
      <c r="B73" s="18">
        <v>29606480</v>
      </c>
      <c r="C73" s="18"/>
      <c r="D73" s="19">
        <v>39977820</v>
      </c>
      <c r="E73" s="20">
        <v>39977820</v>
      </c>
      <c r="F73" s="20">
        <v>1847782</v>
      </c>
      <c r="G73" s="20">
        <v>2797064</v>
      </c>
      <c r="H73" s="20">
        <v>2671586</v>
      </c>
      <c r="I73" s="20">
        <v>7316432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7316432</v>
      </c>
      <c r="W73" s="20">
        <v>9994500</v>
      </c>
      <c r="X73" s="20"/>
      <c r="Y73" s="19"/>
      <c r="Z73" s="22">
        <v>39977820</v>
      </c>
    </row>
    <row r="74" spans="1:26" ht="13.5" hidden="1">
      <c r="A74" s="38" t="s">
        <v>111</v>
      </c>
      <c r="B74" s="18"/>
      <c r="C74" s="18"/>
      <c r="D74" s="19">
        <v>9136000</v>
      </c>
      <c r="E74" s="20">
        <v>9136000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2284020</v>
      </c>
      <c r="X74" s="20"/>
      <c r="Y74" s="19"/>
      <c r="Z74" s="22">
        <v>9136000</v>
      </c>
    </row>
    <row r="75" spans="1:26" ht="13.5" hidden="1">
      <c r="A75" s="39" t="s">
        <v>112</v>
      </c>
      <c r="B75" s="27">
        <v>18902985</v>
      </c>
      <c r="C75" s="27"/>
      <c r="D75" s="28">
        <v>18600000</v>
      </c>
      <c r="E75" s="29">
        <v>18600000</v>
      </c>
      <c r="F75" s="29">
        <v>2024117</v>
      </c>
      <c r="G75" s="29">
        <v>2152418</v>
      </c>
      <c r="H75" s="29">
        <v>2042451</v>
      </c>
      <c r="I75" s="29">
        <v>6218986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6218986</v>
      </c>
      <c r="W75" s="29">
        <v>4650000</v>
      </c>
      <c r="X75" s="29"/>
      <c r="Y75" s="28"/>
      <c r="Z75" s="30">
        <v>18600000</v>
      </c>
    </row>
    <row r="76" spans="1:26" ht="13.5" hidden="1">
      <c r="A76" s="41" t="s">
        <v>114</v>
      </c>
      <c r="B76" s="31">
        <v>426309059</v>
      </c>
      <c r="C76" s="31"/>
      <c r="D76" s="32">
        <v>637905397</v>
      </c>
      <c r="E76" s="33">
        <v>637905397</v>
      </c>
      <c r="F76" s="33">
        <v>42864256</v>
      </c>
      <c r="G76" s="33">
        <v>33446770</v>
      </c>
      <c r="H76" s="33">
        <v>38854983</v>
      </c>
      <c r="I76" s="33">
        <v>115166009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115166009</v>
      </c>
      <c r="W76" s="33">
        <v>170518000</v>
      </c>
      <c r="X76" s="33"/>
      <c r="Y76" s="32"/>
      <c r="Z76" s="34">
        <v>637905397</v>
      </c>
    </row>
    <row r="77" spans="1:26" ht="13.5" hidden="1">
      <c r="A77" s="36" t="s">
        <v>31</v>
      </c>
      <c r="B77" s="18">
        <v>84237048</v>
      </c>
      <c r="C77" s="18"/>
      <c r="D77" s="19">
        <v>93902000</v>
      </c>
      <c r="E77" s="20">
        <v>93902000</v>
      </c>
      <c r="F77" s="20">
        <v>8949588</v>
      </c>
      <c r="G77" s="20">
        <v>6727988</v>
      </c>
      <c r="H77" s="20">
        <v>6999672</v>
      </c>
      <c r="I77" s="20">
        <v>22677248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22677248</v>
      </c>
      <c r="W77" s="20">
        <v>29214000</v>
      </c>
      <c r="X77" s="20"/>
      <c r="Y77" s="19"/>
      <c r="Z77" s="22">
        <v>93902000</v>
      </c>
    </row>
    <row r="78" spans="1:26" ht="13.5" hidden="1">
      <c r="A78" s="37" t="s">
        <v>32</v>
      </c>
      <c r="B78" s="18">
        <v>333502390</v>
      </c>
      <c r="C78" s="18"/>
      <c r="D78" s="19">
        <v>527263397</v>
      </c>
      <c r="E78" s="20">
        <v>527263397</v>
      </c>
      <c r="F78" s="20">
        <v>33667119</v>
      </c>
      <c r="G78" s="20">
        <v>26467137</v>
      </c>
      <c r="H78" s="20">
        <v>31730790</v>
      </c>
      <c r="I78" s="20">
        <v>91865046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91865046</v>
      </c>
      <c r="W78" s="20">
        <v>137119000</v>
      </c>
      <c r="X78" s="20"/>
      <c r="Y78" s="19"/>
      <c r="Z78" s="22">
        <v>527263397</v>
      </c>
    </row>
    <row r="79" spans="1:26" ht="13.5" hidden="1">
      <c r="A79" s="38" t="s">
        <v>107</v>
      </c>
      <c r="B79" s="18">
        <v>143442322</v>
      </c>
      <c r="C79" s="18"/>
      <c r="D79" s="19">
        <v>209348000</v>
      </c>
      <c r="E79" s="20">
        <v>209348000</v>
      </c>
      <c r="F79" s="20">
        <v>17047710</v>
      </c>
      <c r="G79" s="20">
        <v>13041616</v>
      </c>
      <c r="H79" s="20">
        <v>18370593</v>
      </c>
      <c r="I79" s="20">
        <v>48459919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48459919</v>
      </c>
      <c r="W79" s="20">
        <v>64782000</v>
      </c>
      <c r="X79" s="20"/>
      <c r="Y79" s="19"/>
      <c r="Z79" s="22">
        <v>209348000</v>
      </c>
    </row>
    <row r="80" spans="1:26" ht="13.5" hidden="1">
      <c r="A80" s="38" t="s">
        <v>108</v>
      </c>
      <c r="B80" s="18">
        <v>143925500</v>
      </c>
      <c r="C80" s="18"/>
      <c r="D80" s="19">
        <v>248567000</v>
      </c>
      <c r="E80" s="20">
        <v>248567000</v>
      </c>
      <c r="F80" s="20">
        <v>10242483</v>
      </c>
      <c r="G80" s="20">
        <v>10003028</v>
      </c>
      <c r="H80" s="20">
        <v>8778626</v>
      </c>
      <c r="I80" s="20">
        <v>29024137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29024137</v>
      </c>
      <c r="W80" s="20">
        <v>55000000</v>
      </c>
      <c r="X80" s="20"/>
      <c r="Y80" s="19"/>
      <c r="Z80" s="22">
        <v>248567000</v>
      </c>
    </row>
    <row r="81" spans="1:26" ht="13.5" hidden="1">
      <c r="A81" s="38" t="s">
        <v>109</v>
      </c>
      <c r="B81" s="18">
        <v>17389420</v>
      </c>
      <c r="C81" s="18"/>
      <c r="D81" s="19">
        <v>22553000</v>
      </c>
      <c r="E81" s="20">
        <v>22553000</v>
      </c>
      <c r="F81" s="20">
        <v>2908647</v>
      </c>
      <c r="G81" s="20">
        <v>1532320</v>
      </c>
      <c r="H81" s="20">
        <v>2073570</v>
      </c>
      <c r="I81" s="20">
        <v>6514537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6514537</v>
      </c>
      <c r="W81" s="20">
        <v>5638251</v>
      </c>
      <c r="X81" s="20"/>
      <c r="Y81" s="19"/>
      <c r="Z81" s="22">
        <v>22553000</v>
      </c>
    </row>
    <row r="82" spans="1:26" ht="13.5" hidden="1">
      <c r="A82" s="38" t="s">
        <v>110</v>
      </c>
      <c r="B82" s="18">
        <v>23685184</v>
      </c>
      <c r="C82" s="18"/>
      <c r="D82" s="19">
        <v>37980000</v>
      </c>
      <c r="E82" s="20">
        <v>37980000</v>
      </c>
      <c r="F82" s="20">
        <v>3030492</v>
      </c>
      <c r="G82" s="20">
        <v>1656343</v>
      </c>
      <c r="H82" s="20">
        <v>2199519</v>
      </c>
      <c r="I82" s="20">
        <v>6886354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6886354</v>
      </c>
      <c r="W82" s="20">
        <v>9495000</v>
      </c>
      <c r="X82" s="20"/>
      <c r="Y82" s="19"/>
      <c r="Z82" s="22">
        <v>37980000</v>
      </c>
    </row>
    <row r="83" spans="1:26" ht="13.5" hidden="1">
      <c r="A83" s="38" t="s">
        <v>111</v>
      </c>
      <c r="B83" s="18">
        <v>5059964</v>
      </c>
      <c r="C83" s="18"/>
      <c r="D83" s="19">
        <v>8815397</v>
      </c>
      <c r="E83" s="20">
        <v>8815397</v>
      </c>
      <c r="F83" s="20">
        <v>437787</v>
      </c>
      <c r="G83" s="20">
        <v>233830</v>
      </c>
      <c r="H83" s="20">
        <v>308482</v>
      </c>
      <c r="I83" s="20">
        <v>980099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980099</v>
      </c>
      <c r="W83" s="20">
        <v>2203749</v>
      </c>
      <c r="X83" s="20"/>
      <c r="Y83" s="19"/>
      <c r="Z83" s="22">
        <v>8815397</v>
      </c>
    </row>
    <row r="84" spans="1:26" ht="13.5" hidden="1">
      <c r="A84" s="39" t="s">
        <v>112</v>
      </c>
      <c r="B84" s="27">
        <v>8569621</v>
      </c>
      <c r="C84" s="27"/>
      <c r="D84" s="28">
        <v>16740000</v>
      </c>
      <c r="E84" s="29">
        <v>16740000</v>
      </c>
      <c r="F84" s="29">
        <v>247549</v>
      </c>
      <c r="G84" s="29">
        <v>251645</v>
      </c>
      <c r="H84" s="29">
        <v>124521</v>
      </c>
      <c r="I84" s="29">
        <v>623715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623715</v>
      </c>
      <c r="W84" s="29">
        <v>4185000</v>
      </c>
      <c r="X84" s="29"/>
      <c r="Y84" s="28"/>
      <c r="Z84" s="30">
        <v>16740000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19474278</v>
      </c>
      <c r="C5" s="18">
        <v>0</v>
      </c>
      <c r="D5" s="58">
        <v>16040108</v>
      </c>
      <c r="E5" s="59">
        <v>16040108</v>
      </c>
      <c r="F5" s="59">
        <v>1780741</v>
      </c>
      <c r="G5" s="59">
        <v>1779197</v>
      </c>
      <c r="H5" s="59">
        <v>1778702</v>
      </c>
      <c r="I5" s="59">
        <v>5338640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5338640</v>
      </c>
      <c r="W5" s="59">
        <v>3425526</v>
      </c>
      <c r="X5" s="59">
        <v>1913114</v>
      </c>
      <c r="Y5" s="60">
        <v>55.85</v>
      </c>
      <c r="Z5" s="61">
        <v>16040108</v>
      </c>
    </row>
    <row r="6" spans="1:26" ht="13.5">
      <c r="A6" s="57" t="s">
        <v>32</v>
      </c>
      <c r="B6" s="18">
        <v>47117457</v>
      </c>
      <c r="C6" s="18">
        <v>0</v>
      </c>
      <c r="D6" s="58">
        <v>45227511</v>
      </c>
      <c r="E6" s="59">
        <v>45227511</v>
      </c>
      <c r="F6" s="59">
        <v>6013758</v>
      </c>
      <c r="G6" s="59">
        <v>6568787</v>
      </c>
      <c r="H6" s="59">
        <v>4344447</v>
      </c>
      <c r="I6" s="59">
        <v>16926992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16926992</v>
      </c>
      <c r="W6" s="59">
        <v>10926751</v>
      </c>
      <c r="X6" s="59">
        <v>6000241</v>
      </c>
      <c r="Y6" s="60">
        <v>54.91</v>
      </c>
      <c r="Z6" s="61">
        <v>45227511</v>
      </c>
    </row>
    <row r="7" spans="1:26" ht="13.5">
      <c r="A7" s="57" t="s">
        <v>33</v>
      </c>
      <c r="B7" s="18">
        <v>12998767</v>
      </c>
      <c r="C7" s="18">
        <v>0</v>
      </c>
      <c r="D7" s="58">
        <v>450000</v>
      </c>
      <c r="E7" s="59">
        <v>450000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136458</v>
      </c>
      <c r="X7" s="59">
        <v>-136458</v>
      </c>
      <c r="Y7" s="60">
        <v>-100</v>
      </c>
      <c r="Z7" s="61">
        <v>450000</v>
      </c>
    </row>
    <row r="8" spans="1:26" ht="13.5">
      <c r="A8" s="57" t="s">
        <v>34</v>
      </c>
      <c r="B8" s="18">
        <v>77001187</v>
      </c>
      <c r="C8" s="18">
        <v>0</v>
      </c>
      <c r="D8" s="58">
        <v>79412000</v>
      </c>
      <c r="E8" s="59">
        <v>79412000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32620000</v>
      </c>
      <c r="X8" s="59">
        <v>-32620000</v>
      </c>
      <c r="Y8" s="60">
        <v>-100</v>
      </c>
      <c r="Z8" s="61">
        <v>79412000</v>
      </c>
    </row>
    <row r="9" spans="1:26" ht="13.5">
      <c r="A9" s="57" t="s">
        <v>35</v>
      </c>
      <c r="B9" s="18">
        <v>3546352</v>
      </c>
      <c r="C9" s="18">
        <v>0</v>
      </c>
      <c r="D9" s="58">
        <v>13123487</v>
      </c>
      <c r="E9" s="59">
        <v>13123487</v>
      </c>
      <c r="F9" s="59">
        <v>121070</v>
      </c>
      <c r="G9" s="59">
        <v>121261</v>
      </c>
      <c r="H9" s="59">
        <v>746369</v>
      </c>
      <c r="I9" s="59">
        <v>988700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988700</v>
      </c>
      <c r="W9" s="59">
        <v>10547010</v>
      </c>
      <c r="X9" s="59">
        <v>-9558310</v>
      </c>
      <c r="Y9" s="60">
        <v>-90.63</v>
      </c>
      <c r="Z9" s="61">
        <v>13123487</v>
      </c>
    </row>
    <row r="10" spans="1:26" ht="25.5">
      <c r="A10" s="62" t="s">
        <v>99</v>
      </c>
      <c r="B10" s="63">
        <f>SUM(B5:B9)</f>
        <v>160138041</v>
      </c>
      <c r="C10" s="63">
        <f>SUM(C5:C9)</f>
        <v>0</v>
      </c>
      <c r="D10" s="64">
        <f aca="true" t="shared" si="0" ref="D10:Z10">SUM(D5:D9)</f>
        <v>154253106</v>
      </c>
      <c r="E10" s="65">
        <f t="shared" si="0"/>
        <v>154253106</v>
      </c>
      <c r="F10" s="65">
        <f t="shared" si="0"/>
        <v>7915569</v>
      </c>
      <c r="G10" s="65">
        <f t="shared" si="0"/>
        <v>8469245</v>
      </c>
      <c r="H10" s="65">
        <f t="shared" si="0"/>
        <v>6869518</v>
      </c>
      <c r="I10" s="65">
        <f t="shared" si="0"/>
        <v>23254332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23254332</v>
      </c>
      <c r="W10" s="65">
        <f t="shared" si="0"/>
        <v>57655745</v>
      </c>
      <c r="X10" s="65">
        <f t="shared" si="0"/>
        <v>-34401413</v>
      </c>
      <c r="Y10" s="66">
        <f>+IF(W10&lt;&gt;0,(X10/W10)*100,0)</f>
        <v>-59.666929982432805</v>
      </c>
      <c r="Z10" s="67">
        <f t="shared" si="0"/>
        <v>154253106</v>
      </c>
    </row>
    <row r="11" spans="1:26" ht="13.5">
      <c r="A11" s="57" t="s">
        <v>36</v>
      </c>
      <c r="B11" s="18">
        <v>69615960</v>
      </c>
      <c r="C11" s="18">
        <v>0</v>
      </c>
      <c r="D11" s="58">
        <v>72819584</v>
      </c>
      <c r="E11" s="59">
        <v>72819584</v>
      </c>
      <c r="F11" s="59">
        <v>2341766</v>
      </c>
      <c r="G11" s="59">
        <v>2428862</v>
      </c>
      <c r="H11" s="59">
        <v>2510482</v>
      </c>
      <c r="I11" s="59">
        <v>7281110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7281110</v>
      </c>
      <c r="W11" s="59">
        <v>18204894</v>
      </c>
      <c r="X11" s="59">
        <v>-10923784</v>
      </c>
      <c r="Y11" s="60">
        <v>-60</v>
      </c>
      <c r="Z11" s="61">
        <v>72819584</v>
      </c>
    </row>
    <row r="12" spans="1:26" ht="13.5">
      <c r="A12" s="57" t="s">
        <v>37</v>
      </c>
      <c r="B12" s="18">
        <v>5235182</v>
      </c>
      <c r="C12" s="18">
        <v>0</v>
      </c>
      <c r="D12" s="58">
        <v>4926142</v>
      </c>
      <c r="E12" s="59">
        <v>4926142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1231536</v>
      </c>
      <c r="X12" s="59">
        <v>-1231536</v>
      </c>
      <c r="Y12" s="60">
        <v>-100</v>
      </c>
      <c r="Z12" s="61">
        <v>4926142</v>
      </c>
    </row>
    <row r="13" spans="1:26" ht="13.5">
      <c r="A13" s="57" t="s">
        <v>100</v>
      </c>
      <c r="B13" s="18">
        <v>122993232</v>
      </c>
      <c r="C13" s="18">
        <v>0</v>
      </c>
      <c r="D13" s="58">
        <v>1201200</v>
      </c>
      <c r="E13" s="59">
        <v>1201200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1500000</v>
      </c>
      <c r="X13" s="59">
        <v>-1500000</v>
      </c>
      <c r="Y13" s="60">
        <v>-100</v>
      </c>
      <c r="Z13" s="61">
        <v>1201200</v>
      </c>
    </row>
    <row r="14" spans="1:26" ht="13.5">
      <c r="A14" s="57" t="s">
        <v>38</v>
      </c>
      <c r="B14" s="18">
        <v>6566642</v>
      </c>
      <c r="C14" s="18">
        <v>0</v>
      </c>
      <c r="D14" s="58">
        <v>254597</v>
      </c>
      <c r="E14" s="59">
        <v>254597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254597</v>
      </c>
    </row>
    <row r="15" spans="1:26" ht="13.5">
      <c r="A15" s="57" t="s">
        <v>39</v>
      </c>
      <c r="B15" s="18">
        <v>27714956</v>
      </c>
      <c r="C15" s="18">
        <v>0</v>
      </c>
      <c r="D15" s="58">
        <v>12443300</v>
      </c>
      <c r="E15" s="59">
        <v>12443300</v>
      </c>
      <c r="F15" s="59">
        <v>1052001</v>
      </c>
      <c r="G15" s="59">
        <v>1052001</v>
      </c>
      <c r="H15" s="59">
        <v>1040805</v>
      </c>
      <c r="I15" s="59">
        <v>3144807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3144807</v>
      </c>
      <c r="W15" s="59">
        <v>5200566</v>
      </c>
      <c r="X15" s="59">
        <v>-2055759</v>
      </c>
      <c r="Y15" s="60">
        <v>-39.53</v>
      </c>
      <c r="Z15" s="61">
        <v>12443300</v>
      </c>
    </row>
    <row r="16" spans="1:26" ht="13.5">
      <c r="A16" s="68" t="s">
        <v>40</v>
      </c>
      <c r="B16" s="18">
        <v>6746501</v>
      </c>
      <c r="C16" s="18">
        <v>0</v>
      </c>
      <c r="D16" s="58">
        <v>15000000</v>
      </c>
      <c r="E16" s="59">
        <v>15000000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1749999</v>
      </c>
      <c r="X16" s="59">
        <v>-1749999</v>
      </c>
      <c r="Y16" s="60">
        <v>-100</v>
      </c>
      <c r="Z16" s="61">
        <v>15000000</v>
      </c>
    </row>
    <row r="17" spans="1:26" ht="13.5">
      <c r="A17" s="57" t="s">
        <v>41</v>
      </c>
      <c r="B17" s="18">
        <v>73624043</v>
      </c>
      <c r="C17" s="18">
        <v>0</v>
      </c>
      <c r="D17" s="58">
        <v>56086486</v>
      </c>
      <c r="E17" s="59">
        <v>56086486</v>
      </c>
      <c r="F17" s="59">
        <v>2870475</v>
      </c>
      <c r="G17" s="59">
        <v>1433180</v>
      </c>
      <c r="H17" s="59">
        <v>4311390</v>
      </c>
      <c r="I17" s="59">
        <v>8615045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8615045</v>
      </c>
      <c r="W17" s="59">
        <v>23650328</v>
      </c>
      <c r="X17" s="59">
        <v>-15035283</v>
      </c>
      <c r="Y17" s="60">
        <v>-63.57</v>
      </c>
      <c r="Z17" s="61">
        <v>56086486</v>
      </c>
    </row>
    <row r="18" spans="1:26" ht="13.5">
      <c r="A18" s="69" t="s">
        <v>42</v>
      </c>
      <c r="B18" s="70">
        <f>SUM(B11:B17)</f>
        <v>312496516</v>
      </c>
      <c r="C18" s="70">
        <f>SUM(C11:C17)</f>
        <v>0</v>
      </c>
      <c r="D18" s="71">
        <f aca="true" t="shared" si="1" ref="D18:Z18">SUM(D11:D17)</f>
        <v>162731309</v>
      </c>
      <c r="E18" s="72">
        <f t="shared" si="1"/>
        <v>162731309</v>
      </c>
      <c r="F18" s="72">
        <f t="shared" si="1"/>
        <v>6264242</v>
      </c>
      <c r="G18" s="72">
        <f t="shared" si="1"/>
        <v>4914043</v>
      </c>
      <c r="H18" s="72">
        <f t="shared" si="1"/>
        <v>7862677</v>
      </c>
      <c r="I18" s="72">
        <f t="shared" si="1"/>
        <v>19040962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19040962</v>
      </c>
      <c r="W18" s="72">
        <f t="shared" si="1"/>
        <v>51537323</v>
      </c>
      <c r="X18" s="72">
        <f t="shared" si="1"/>
        <v>-32496361</v>
      </c>
      <c r="Y18" s="66">
        <f>+IF(W18&lt;&gt;0,(X18/W18)*100,0)</f>
        <v>-63.0540336757499</v>
      </c>
      <c r="Z18" s="73">
        <f t="shared" si="1"/>
        <v>162731309</v>
      </c>
    </row>
    <row r="19" spans="1:26" ht="13.5">
      <c r="A19" s="69" t="s">
        <v>43</v>
      </c>
      <c r="B19" s="74">
        <f>+B10-B18</f>
        <v>-152358475</v>
      </c>
      <c r="C19" s="74">
        <f>+C10-C18</f>
        <v>0</v>
      </c>
      <c r="D19" s="75">
        <f aca="true" t="shared" si="2" ref="D19:Z19">+D10-D18</f>
        <v>-8478203</v>
      </c>
      <c r="E19" s="76">
        <f t="shared" si="2"/>
        <v>-8478203</v>
      </c>
      <c r="F19" s="76">
        <f t="shared" si="2"/>
        <v>1651327</v>
      </c>
      <c r="G19" s="76">
        <f t="shared" si="2"/>
        <v>3555202</v>
      </c>
      <c r="H19" s="76">
        <f t="shared" si="2"/>
        <v>-993159</v>
      </c>
      <c r="I19" s="76">
        <f t="shared" si="2"/>
        <v>4213370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4213370</v>
      </c>
      <c r="W19" s="76">
        <f>IF(E10=E18,0,W10-W18)</f>
        <v>6118422</v>
      </c>
      <c r="X19" s="76">
        <f t="shared" si="2"/>
        <v>-1905052</v>
      </c>
      <c r="Y19" s="77">
        <f>+IF(W19&lt;&gt;0,(X19/W19)*100,0)</f>
        <v>-31.136328942331865</v>
      </c>
      <c r="Z19" s="78">
        <f t="shared" si="2"/>
        <v>-8478203</v>
      </c>
    </row>
    <row r="20" spans="1:26" ht="13.5">
      <c r="A20" s="57" t="s">
        <v>44</v>
      </c>
      <c r="B20" s="18">
        <v>19173495</v>
      </c>
      <c r="C20" s="18">
        <v>0</v>
      </c>
      <c r="D20" s="58">
        <v>51718000</v>
      </c>
      <c r="E20" s="59">
        <v>51718000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14100000</v>
      </c>
      <c r="X20" s="59">
        <v>-14100000</v>
      </c>
      <c r="Y20" s="60">
        <v>-100</v>
      </c>
      <c r="Z20" s="61">
        <v>51718000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-133184980</v>
      </c>
      <c r="C22" s="85">
        <f>SUM(C19:C21)</f>
        <v>0</v>
      </c>
      <c r="D22" s="86">
        <f aca="true" t="shared" si="3" ref="D22:Z22">SUM(D19:D21)</f>
        <v>43239797</v>
      </c>
      <c r="E22" s="87">
        <f t="shared" si="3"/>
        <v>43239797</v>
      </c>
      <c r="F22" s="87">
        <f t="shared" si="3"/>
        <v>1651327</v>
      </c>
      <c r="G22" s="87">
        <f t="shared" si="3"/>
        <v>3555202</v>
      </c>
      <c r="H22" s="87">
        <f t="shared" si="3"/>
        <v>-993159</v>
      </c>
      <c r="I22" s="87">
        <f t="shared" si="3"/>
        <v>4213370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4213370</v>
      </c>
      <c r="W22" s="87">
        <f t="shared" si="3"/>
        <v>20218422</v>
      </c>
      <c r="X22" s="87">
        <f t="shared" si="3"/>
        <v>-16005052</v>
      </c>
      <c r="Y22" s="88">
        <f>+IF(W22&lt;&gt;0,(X22/W22)*100,0)</f>
        <v>-79.16073766785559</v>
      </c>
      <c r="Z22" s="89">
        <f t="shared" si="3"/>
        <v>43239797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-133184980</v>
      </c>
      <c r="C24" s="74">
        <f>SUM(C22:C23)</f>
        <v>0</v>
      </c>
      <c r="D24" s="75">
        <f aca="true" t="shared" si="4" ref="D24:Z24">SUM(D22:D23)</f>
        <v>43239797</v>
      </c>
      <c r="E24" s="76">
        <f t="shared" si="4"/>
        <v>43239797</v>
      </c>
      <c r="F24" s="76">
        <f t="shared" si="4"/>
        <v>1651327</v>
      </c>
      <c r="G24" s="76">
        <f t="shared" si="4"/>
        <v>3555202</v>
      </c>
      <c r="H24" s="76">
        <f t="shared" si="4"/>
        <v>-993159</v>
      </c>
      <c r="I24" s="76">
        <f t="shared" si="4"/>
        <v>4213370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4213370</v>
      </c>
      <c r="W24" s="76">
        <f t="shared" si="4"/>
        <v>20218422</v>
      </c>
      <c r="X24" s="76">
        <f t="shared" si="4"/>
        <v>-16005052</v>
      </c>
      <c r="Y24" s="77">
        <f>+IF(W24&lt;&gt;0,(X24/W24)*100,0)</f>
        <v>-79.16073766785559</v>
      </c>
      <c r="Z24" s="78">
        <f t="shared" si="4"/>
        <v>43239797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25642024</v>
      </c>
      <c r="C27" s="21">
        <v>0</v>
      </c>
      <c r="D27" s="98">
        <v>43017176</v>
      </c>
      <c r="E27" s="99">
        <v>43017176</v>
      </c>
      <c r="F27" s="99">
        <v>10415567</v>
      </c>
      <c r="G27" s="99">
        <v>1214625</v>
      </c>
      <c r="H27" s="99">
        <v>253406</v>
      </c>
      <c r="I27" s="99">
        <v>11883598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11883598</v>
      </c>
      <c r="W27" s="99">
        <v>16073969</v>
      </c>
      <c r="X27" s="99">
        <v>-4190371</v>
      </c>
      <c r="Y27" s="100">
        <v>-26.07</v>
      </c>
      <c r="Z27" s="101">
        <v>43017176</v>
      </c>
    </row>
    <row r="28" spans="1:26" ht="13.5">
      <c r="A28" s="102" t="s">
        <v>44</v>
      </c>
      <c r="B28" s="18">
        <v>23323464</v>
      </c>
      <c r="C28" s="18">
        <v>0</v>
      </c>
      <c r="D28" s="58">
        <v>31400001</v>
      </c>
      <c r="E28" s="59">
        <v>31400001</v>
      </c>
      <c r="F28" s="59">
        <v>8923493</v>
      </c>
      <c r="G28" s="59">
        <v>1186625</v>
      </c>
      <c r="H28" s="59">
        <v>250806</v>
      </c>
      <c r="I28" s="59">
        <v>10360924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10360924</v>
      </c>
      <c r="W28" s="59">
        <v>0</v>
      </c>
      <c r="X28" s="59">
        <v>10360924</v>
      </c>
      <c r="Y28" s="60">
        <v>0</v>
      </c>
      <c r="Z28" s="61">
        <v>31400001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2318560</v>
      </c>
      <c r="C31" s="18">
        <v>0</v>
      </c>
      <c r="D31" s="58">
        <v>11617175</v>
      </c>
      <c r="E31" s="59">
        <v>11617175</v>
      </c>
      <c r="F31" s="59">
        <v>1492074</v>
      </c>
      <c r="G31" s="59">
        <v>28000</v>
      </c>
      <c r="H31" s="59">
        <v>2600</v>
      </c>
      <c r="I31" s="59">
        <v>1522674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1522674</v>
      </c>
      <c r="W31" s="59">
        <v>0</v>
      </c>
      <c r="X31" s="59">
        <v>1522674</v>
      </c>
      <c r="Y31" s="60">
        <v>0</v>
      </c>
      <c r="Z31" s="61">
        <v>11617175</v>
      </c>
    </row>
    <row r="32" spans="1:26" ht="13.5">
      <c r="A32" s="69" t="s">
        <v>50</v>
      </c>
      <c r="B32" s="21">
        <f>SUM(B28:B31)</f>
        <v>25642024</v>
      </c>
      <c r="C32" s="21">
        <f>SUM(C28:C31)</f>
        <v>0</v>
      </c>
      <c r="D32" s="98">
        <f aca="true" t="shared" si="5" ref="D32:Z32">SUM(D28:D31)</f>
        <v>43017176</v>
      </c>
      <c r="E32" s="99">
        <f t="shared" si="5"/>
        <v>43017176</v>
      </c>
      <c r="F32" s="99">
        <f t="shared" si="5"/>
        <v>10415567</v>
      </c>
      <c r="G32" s="99">
        <f t="shared" si="5"/>
        <v>1214625</v>
      </c>
      <c r="H32" s="99">
        <f t="shared" si="5"/>
        <v>253406</v>
      </c>
      <c r="I32" s="99">
        <f t="shared" si="5"/>
        <v>11883598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11883598</v>
      </c>
      <c r="W32" s="99">
        <f t="shared" si="5"/>
        <v>0</v>
      </c>
      <c r="X32" s="99">
        <f t="shared" si="5"/>
        <v>11883598</v>
      </c>
      <c r="Y32" s="100">
        <f>+IF(W32&lt;&gt;0,(X32/W32)*100,0)</f>
        <v>0</v>
      </c>
      <c r="Z32" s="101">
        <f t="shared" si="5"/>
        <v>43017176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41999686</v>
      </c>
      <c r="C35" s="18">
        <v>0</v>
      </c>
      <c r="D35" s="58">
        <v>81230251</v>
      </c>
      <c r="E35" s="59">
        <v>81230251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20307563</v>
      </c>
      <c r="X35" s="59">
        <v>-20307563</v>
      </c>
      <c r="Y35" s="60">
        <v>-100</v>
      </c>
      <c r="Z35" s="61">
        <v>81230251</v>
      </c>
    </row>
    <row r="36" spans="1:26" ht="13.5">
      <c r="A36" s="57" t="s">
        <v>53</v>
      </c>
      <c r="B36" s="18">
        <v>1629637526</v>
      </c>
      <c r="C36" s="18">
        <v>0</v>
      </c>
      <c r="D36" s="58">
        <v>1189219914</v>
      </c>
      <c r="E36" s="59">
        <v>1189219914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297304979</v>
      </c>
      <c r="X36" s="59">
        <v>-297304979</v>
      </c>
      <c r="Y36" s="60">
        <v>-100</v>
      </c>
      <c r="Z36" s="61">
        <v>1189219914</v>
      </c>
    </row>
    <row r="37" spans="1:26" ht="13.5">
      <c r="A37" s="57" t="s">
        <v>54</v>
      </c>
      <c r="B37" s="18">
        <v>207928468</v>
      </c>
      <c r="C37" s="18">
        <v>0</v>
      </c>
      <c r="D37" s="58">
        <v>151954533</v>
      </c>
      <c r="E37" s="59">
        <v>151954533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37988633</v>
      </c>
      <c r="X37" s="59">
        <v>-37988633</v>
      </c>
      <c r="Y37" s="60">
        <v>-100</v>
      </c>
      <c r="Z37" s="61">
        <v>151954533</v>
      </c>
    </row>
    <row r="38" spans="1:26" ht="13.5">
      <c r="A38" s="57" t="s">
        <v>55</v>
      </c>
      <c r="B38" s="18">
        <v>16755057</v>
      </c>
      <c r="C38" s="18">
        <v>0</v>
      </c>
      <c r="D38" s="58">
        <v>22019289</v>
      </c>
      <c r="E38" s="59">
        <v>22019289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5504822</v>
      </c>
      <c r="X38" s="59">
        <v>-5504822</v>
      </c>
      <c r="Y38" s="60">
        <v>-100</v>
      </c>
      <c r="Z38" s="61">
        <v>22019289</v>
      </c>
    </row>
    <row r="39" spans="1:26" ht="13.5">
      <c r="A39" s="57" t="s">
        <v>56</v>
      </c>
      <c r="B39" s="18">
        <v>1446953687</v>
      </c>
      <c r="C39" s="18">
        <v>0</v>
      </c>
      <c r="D39" s="58">
        <v>1096476343</v>
      </c>
      <c r="E39" s="59">
        <v>1096476343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274119086</v>
      </c>
      <c r="X39" s="59">
        <v>-274119086</v>
      </c>
      <c r="Y39" s="60">
        <v>-100</v>
      </c>
      <c r="Z39" s="61">
        <v>1096476343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23478006</v>
      </c>
      <c r="C42" s="18">
        <v>0</v>
      </c>
      <c r="D42" s="58">
        <v>43239801</v>
      </c>
      <c r="E42" s="59">
        <v>43239801</v>
      </c>
      <c r="F42" s="59">
        <v>24132728</v>
      </c>
      <c r="G42" s="59">
        <v>-7082487</v>
      </c>
      <c r="H42" s="59">
        <v>-3078322</v>
      </c>
      <c r="I42" s="59">
        <v>13971919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13971919</v>
      </c>
      <c r="W42" s="59">
        <v>20218421</v>
      </c>
      <c r="X42" s="59">
        <v>-6246502</v>
      </c>
      <c r="Y42" s="60">
        <v>-30.9</v>
      </c>
      <c r="Z42" s="61">
        <v>43239801</v>
      </c>
    </row>
    <row r="43" spans="1:26" ht="13.5">
      <c r="A43" s="57" t="s">
        <v>59</v>
      </c>
      <c r="B43" s="18">
        <v>-25642024</v>
      </c>
      <c r="C43" s="18">
        <v>0</v>
      </c>
      <c r="D43" s="58">
        <v>-43017175</v>
      </c>
      <c r="E43" s="59">
        <v>-43017175</v>
      </c>
      <c r="F43" s="59">
        <v>-10415567</v>
      </c>
      <c r="G43" s="59">
        <v>-1214625</v>
      </c>
      <c r="H43" s="59">
        <v>-253406</v>
      </c>
      <c r="I43" s="59">
        <v>-11883598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-11883598</v>
      </c>
      <c r="W43" s="59">
        <v>-16073968</v>
      </c>
      <c r="X43" s="59">
        <v>4190370</v>
      </c>
      <c r="Y43" s="60">
        <v>-26.07</v>
      </c>
      <c r="Z43" s="61">
        <v>-43017175</v>
      </c>
    </row>
    <row r="44" spans="1:26" ht="13.5">
      <c r="A44" s="57" t="s">
        <v>60</v>
      </c>
      <c r="B44" s="18">
        <v>10096</v>
      </c>
      <c r="C44" s="18">
        <v>0</v>
      </c>
      <c r="D44" s="58">
        <v>0</v>
      </c>
      <c r="E44" s="59">
        <v>0</v>
      </c>
      <c r="F44" s="59">
        <v>-2000000</v>
      </c>
      <c r="G44" s="59">
        <v>0</v>
      </c>
      <c r="H44" s="59">
        <v>0</v>
      </c>
      <c r="I44" s="59">
        <v>-2000000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-2000000</v>
      </c>
      <c r="W44" s="59">
        <v>0</v>
      </c>
      <c r="X44" s="59">
        <v>-2000000</v>
      </c>
      <c r="Y44" s="60">
        <v>0</v>
      </c>
      <c r="Z44" s="61">
        <v>0</v>
      </c>
    </row>
    <row r="45" spans="1:26" ht="13.5">
      <c r="A45" s="69" t="s">
        <v>61</v>
      </c>
      <c r="B45" s="21">
        <v>545175</v>
      </c>
      <c r="C45" s="21">
        <v>0</v>
      </c>
      <c r="D45" s="98">
        <v>222626</v>
      </c>
      <c r="E45" s="99">
        <v>222626</v>
      </c>
      <c r="F45" s="99">
        <v>11755050</v>
      </c>
      <c r="G45" s="99">
        <v>3457938</v>
      </c>
      <c r="H45" s="99">
        <v>126210</v>
      </c>
      <c r="I45" s="99">
        <v>126210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126210</v>
      </c>
      <c r="W45" s="99">
        <v>4144453</v>
      </c>
      <c r="X45" s="99">
        <v>-4018243</v>
      </c>
      <c r="Y45" s="100">
        <v>-96.95</v>
      </c>
      <c r="Z45" s="101">
        <v>222626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8235226</v>
      </c>
      <c r="C49" s="51">
        <v>0</v>
      </c>
      <c r="D49" s="128">
        <v>8181871</v>
      </c>
      <c r="E49" s="53">
        <v>7182136</v>
      </c>
      <c r="F49" s="53">
        <v>0</v>
      </c>
      <c r="G49" s="53">
        <v>0</v>
      </c>
      <c r="H49" s="53">
        <v>0</v>
      </c>
      <c r="I49" s="53">
        <v>200260904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223860137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7862678</v>
      </c>
      <c r="C51" s="51">
        <v>0</v>
      </c>
      <c r="D51" s="128">
        <v>4280549</v>
      </c>
      <c r="E51" s="53">
        <v>4188606</v>
      </c>
      <c r="F51" s="53">
        <v>0</v>
      </c>
      <c r="G51" s="53">
        <v>0</v>
      </c>
      <c r="H51" s="53">
        <v>0</v>
      </c>
      <c r="I51" s="53">
        <v>134447313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150779146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31.76869471864639</v>
      </c>
      <c r="C58" s="5">
        <f>IF(C67=0,0,+(C76/C67)*100)</f>
        <v>0</v>
      </c>
      <c r="D58" s="6">
        <f aca="true" t="shared" si="6" ref="D58:Z58">IF(D67=0,0,+(D76/D67)*100)</f>
        <v>76.57136826383815</v>
      </c>
      <c r="E58" s="7">
        <f t="shared" si="6"/>
        <v>76.57136826383815</v>
      </c>
      <c r="F58" s="7">
        <f t="shared" si="6"/>
        <v>21.362848337013066</v>
      </c>
      <c r="G58" s="7">
        <f t="shared" si="6"/>
        <v>28.327845381591533</v>
      </c>
      <c r="H58" s="7">
        <f t="shared" si="6"/>
        <v>69.69116707759358</v>
      </c>
      <c r="I58" s="7">
        <f t="shared" si="6"/>
        <v>37.26471810905704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37.26471810905704</v>
      </c>
      <c r="W58" s="7">
        <f t="shared" si="6"/>
        <v>72.89772022970568</v>
      </c>
      <c r="X58" s="7">
        <f t="shared" si="6"/>
        <v>0</v>
      </c>
      <c r="Y58" s="7">
        <f t="shared" si="6"/>
        <v>0</v>
      </c>
      <c r="Z58" s="8">
        <f t="shared" si="6"/>
        <v>76.57136826383815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34.81348494811991</v>
      </c>
      <c r="G59" s="10">
        <f t="shared" si="7"/>
        <v>56.51735024283426</v>
      </c>
      <c r="H59" s="10">
        <f t="shared" si="7"/>
        <v>178.6921024432423</v>
      </c>
      <c r="I59" s="10">
        <f t="shared" si="7"/>
        <v>89.98346020709394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89.98346020709394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44.89912305751136</v>
      </c>
      <c r="C60" s="12">
        <f t="shared" si="7"/>
        <v>0</v>
      </c>
      <c r="D60" s="3">
        <f t="shared" si="7"/>
        <v>102.25067216279047</v>
      </c>
      <c r="E60" s="13">
        <f t="shared" si="7"/>
        <v>102.25067216279047</v>
      </c>
      <c r="F60" s="13">
        <f t="shared" si="7"/>
        <v>17.379964408278482</v>
      </c>
      <c r="G60" s="13">
        <f t="shared" si="7"/>
        <v>20.692541865035356</v>
      </c>
      <c r="H60" s="13">
        <f t="shared" si="7"/>
        <v>25.06404152243082</v>
      </c>
      <c r="I60" s="13">
        <f t="shared" si="7"/>
        <v>20.637641938981243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20.637641938981243</v>
      </c>
      <c r="W60" s="13">
        <f t="shared" si="7"/>
        <v>96.63809054984056</v>
      </c>
      <c r="X60" s="13">
        <f t="shared" si="7"/>
        <v>0</v>
      </c>
      <c r="Y60" s="13">
        <f t="shared" si="7"/>
        <v>0</v>
      </c>
      <c r="Z60" s="14">
        <f t="shared" si="7"/>
        <v>102.25067216279047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11.042617769527919</v>
      </c>
      <c r="G62" s="13">
        <f t="shared" si="7"/>
        <v>0</v>
      </c>
      <c r="H62" s="13">
        <f t="shared" si="7"/>
        <v>17.031497506187172</v>
      </c>
      <c r="I62" s="13">
        <f t="shared" si="7"/>
        <v>21.145637291425924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21.145637291425924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16.319242114080026</v>
      </c>
      <c r="G63" s="13">
        <f t="shared" si="7"/>
        <v>0</v>
      </c>
      <c r="H63" s="13">
        <f t="shared" si="7"/>
        <v>15.692474471752204</v>
      </c>
      <c r="I63" s="13">
        <f t="shared" si="7"/>
        <v>19.807185096604172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19.807185096604172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17.482341471179293</v>
      </c>
      <c r="G64" s="13">
        <f t="shared" si="7"/>
        <v>0</v>
      </c>
      <c r="H64" s="13">
        <f t="shared" si="7"/>
        <v>18.017498451310495</v>
      </c>
      <c r="I64" s="13">
        <f t="shared" si="7"/>
        <v>22.564324180242473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22.564324180242473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44.89912305751136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43.340355572193</v>
      </c>
      <c r="G65" s="13">
        <f t="shared" si="7"/>
        <v>11.977447282123777</v>
      </c>
      <c r="H65" s="13">
        <f t="shared" si="7"/>
        <v>0</v>
      </c>
      <c r="I65" s="13">
        <f t="shared" si="7"/>
        <v>20.08808119191905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20.08808119191905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100.00003507179547</v>
      </c>
      <c r="E66" s="16">
        <f t="shared" si="7"/>
        <v>100.00003507179547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100.00003507179547</v>
      </c>
    </row>
    <row r="67" spans="1:26" ht="13.5" hidden="1">
      <c r="A67" s="40" t="s">
        <v>113</v>
      </c>
      <c r="B67" s="23">
        <v>66591735</v>
      </c>
      <c r="C67" s="23"/>
      <c r="D67" s="24">
        <v>64118913</v>
      </c>
      <c r="E67" s="25">
        <v>64118913</v>
      </c>
      <c r="F67" s="25">
        <v>7794499</v>
      </c>
      <c r="G67" s="25">
        <v>8347984</v>
      </c>
      <c r="H67" s="25">
        <v>6123149</v>
      </c>
      <c r="I67" s="25">
        <v>22265632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22265632</v>
      </c>
      <c r="W67" s="25">
        <v>16029729</v>
      </c>
      <c r="X67" s="25"/>
      <c r="Y67" s="24"/>
      <c r="Z67" s="26">
        <v>64118913</v>
      </c>
    </row>
    <row r="68" spans="1:26" ht="13.5" hidden="1">
      <c r="A68" s="36" t="s">
        <v>31</v>
      </c>
      <c r="B68" s="18">
        <v>19474278</v>
      </c>
      <c r="C68" s="18"/>
      <c r="D68" s="19">
        <v>16040108</v>
      </c>
      <c r="E68" s="20">
        <v>16040108</v>
      </c>
      <c r="F68" s="20">
        <v>1780741</v>
      </c>
      <c r="G68" s="20">
        <v>1779197</v>
      </c>
      <c r="H68" s="20">
        <v>1778702</v>
      </c>
      <c r="I68" s="20">
        <v>5338640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5338640</v>
      </c>
      <c r="W68" s="20">
        <v>3425526</v>
      </c>
      <c r="X68" s="20"/>
      <c r="Y68" s="19"/>
      <c r="Z68" s="22">
        <v>16040108</v>
      </c>
    </row>
    <row r="69" spans="1:26" ht="13.5" hidden="1">
      <c r="A69" s="37" t="s">
        <v>32</v>
      </c>
      <c r="B69" s="18">
        <v>47117457</v>
      </c>
      <c r="C69" s="18"/>
      <c r="D69" s="19">
        <v>45227511</v>
      </c>
      <c r="E69" s="20">
        <v>45227511</v>
      </c>
      <c r="F69" s="20">
        <v>6013758</v>
      </c>
      <c r="G69" s="20">
        <v>6568787</v>
      </c>
      <c r="H69" s="20">
        <v>4344447</v>
      </c>
      <c r="I69" s="20">
        <v>16926992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16926992</v>
      </c>
      <c r="W69" s="20">
        <v>11306878</v>
      </c>
      <c r="X69" s="20"/>
      <c r="Y69" s="19"/>
      <c r="Z69" s="22">
        <v>45227511</v>
      </c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>
        <v>16031653</v>
      </c>
      <c r="E71" s="20">
        <v>16031653</v>
      </c>
      <c r="F71" s="20">
        <v>2870352</v>
      </c>
      <c r="G71" s="20"/>
      <c r="H71" s="20">
        <v>1953234</v>
      </c>
      <c r="I71" s="20">
        <v>4823586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4823586</v>
      </c>
      <c r="W71" s="20">
        <v>4503929</v>
      </c>
      <c r="X71" s="20"/>
      <c r="Y71" s="19"/>
      <c r="Z71" s="22">
        <v>16031653</v>
      </c>
    </row>
    <row r="72" spans="1:26" ht="13.5" hidden="1">
      <c r="A72" s="38" t="s">
        <v>109</v>
      </c>
      <c r="B72" s="18"/>
      <c r="C72" s="18"/>
      <c r="D72" s="19">
        <v>13328042</v>
      </c>
      <c r="E72" s="20">
        <v>13328042</v>
      </c>
      <c r="F72" s="20">
        <v>1384905</v>
      </c>
      <c r="G72" s="20"/>
      <c r="H72" s="20">
        <v>1385524</v>
      </c>
      <c r="I72" s="20">
        <v>2770429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2770429</v>
      </c>
      <c r="W72" s="20">
        <v>2971799</v>
      </c>
      <c r="X72" s="20"/>
      <c r="Y72" s="19"/>
      <c r="Z72" s="22">
        <v>13328042</v>
      </c>
    </row>
    <row r="73" spans="1:26" ht="13.5" hidden="1">
      <c r="A73" s="38" t="s">
        <v>110</v>
      </c>
      <c r="B73" s="18"/>
      <c r="C73" s="18"/>
      <c r="D73" s="19">
        <v>15867816</v>
      </c>
      <c r="E73" s="20">
        <v>15867816</v>
      </c>
      <c r="F73" s="20">
        <v>1005180</v>
      </c>
      <c r="G73" s="20"/>
      <c r="H73" s="20">
        <v>1005689</v>
      </c>
      <c r="I73" s="20">
        <v>2010869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2010869</v>
      </c>
      <c r="W73" s="20">
        <v>3226020</v>
      </c>
      <c r="X73" s="20"/>
      <c r="Y73" s="19"/>
      <c r="Z73" s="22">
        <v>15867816</v>
      </c>
    </row>
    <row r="74" spans="1:26" ht="13.5" hidden="1">
      <c r="A74" s="38" t="s">
        <v>111</v>
      </c>
      <c r="B74" s="18">
        <v>47117457</v>
      </c>
      <c r="C74" s="18"/>
      <c r="D74" s="19"/>
      <c r="E74" s="20"/>
      <c r="F74" s="20">
        <v>753321</v>
      </c>
      <c r="G74" s="20">
        <v>6568787</v>
      </c>
      <c r="H74" s="20"/>
      <c r="I74" s="20">
        <v>7322108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7322108</v>
      </c>
      <c r="W74" s="20">
        <v>225003</v>
      </c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2851294</v>
      </c>
      <c r="E75" s="29">
        <v>2851294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758556</v>
      </c>
      <c r="X75" s="29"/>
      <c r="Y75" s="28"/>
      <c r="Z75" s="30">
        <v>2851294</v>
      </c>
    </row>
    <row r="76" spans="1:26" ht="13.5" hidden="1">
      <c r="A76" s="41" t="s">
        <v>114</v>
      </c>
      <c r="B76" s="31">
        <v>21155325</v>
      </c>
      <c r="C76" s="31"/>
      <c r="D76" s="32">
        <v>49096729</v>
      </c>
      <c r="E76" s="33">
        <v>49096729</v>
      </c>
      <c r="F76" s="33">
        <v>1665127</v>
      </c>
      <c r="G76" s="33">
        <v>2364804</v>
      </c>
      <c r="H76" s="33">
        <v>4267294</v>
      </c>
      <c r="I76" s="33">
        <v>8297225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8297225</v>
      </c>
      <c r="W76" s="33">
        <v>11685307</v>
      </c>
      <c r="X76" s="33"/>
      <c r="Y76" s="32"/>
      <c r="Z76" s="34">
        <v>49096729</v>
      </c>
    </row>
    <row r="77" spans="1:26" ht="13.5" hidden="1">
      <c r="A77" s="36" t="s">
        <v>31</v>
      </c>
      <c r="B77" s="18"/>
      <c r="C77" s="18"/>
      <c r="D77" s="19"/>
      <c r="E77" s="20"/>
      <c r="F77" s="20">
        <v>619938</v>
      </c>
      <c r="G77" s="20">
        <v>1005555</v>
      </c>
      <c r="H77" s="20">
        <v>3178400</v>
      </c>
      <c r="I77" s="20">
        <v>4803893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4803893</v>
      </c>
      <c r="W77" s="20"/>
      <c r="X77" s="20"/>
      <c r="Y77" s="19"/>
      <c r="Z77" s="22"/>
    </row>
    <row r="78" spans="1:26" ht="13.5" hidden="1">
      <c r="A78" s="37" t="s">
        <v>32</v>
      </c>
      <c r="B78" s="18">
        <v>21155325</v>
      </c>
      <c r="C78" s="18"/>
      <c r="D78" s="19">
        <v>46245434</v>
      </c>
      <c r="E78" s="20">
        <v>46245434</v>
      </c>
      <c r="F78" s="20">
        <v>1045189</v>
      </c>
      <c r="G78" s="20">
        <v>1359249</v>
      </c>
      <c r="H78" s="20">
        <v>1088894</v>
      </c>
      <c r="I78" s="20">
        <v>3493332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3493332</v>
      </c>
      <c r="W78" s="20">
        <v>10926751</v>
      </c>
      <c r="X78" s="20"/>
      <c r="Y78" s="19"/>
      <c r="Z78" s="22">
        <v>46245434</v>
      </c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>
        <v>16031653</v>
      </c>
      <c r="E80" s="20">
        <v>16031653</v>
      </c>
      <c r="F80" s="20">
        <v>316962</v>
      </c>
      <c r="G80" s="20">
        <v>370351</v>
      </c>
      <c r="H80" s="20">
        <v>332665</v>
      </c>
      <c r="I80" s="20">
        <v>1019978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1019978</v>
      </c>
      <c r="W80" s="20">
        <v>4503929</v>
      </c>
      <c r="X80" s="20"/>
      <c r="Y80" s="19"/>
      <c r="Z80" s="22">
        <v>16031653</v>
      </c>
    </row>
    <row r="81" spans="1:26" ht="13.5" hidden="1">
      <c r="A81" s="38" t="s">
        <v>109</v>
      </c>
      <c r="B81" s="18"/>
      <c r="C81" s="18"/>
      <c r="D81" s="19">
        <v>13328042</v>
      </c>
      <c r="E81" s="20">
        <v>13328042</v>
      </c>
      <c r="F81" s="20">
        <v>226006</v>
      </c>
      <c r="G81" s="20">
        <v>105315</v>
      </c>
      <c r="H81" s="20">
        <v>217423</v>
      </c>
      <c r="I81" s="20">
        <v>548744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548744</v>
      </c>
      <c r="W81" s="20">
        <v>2971799</v>
      </c>
      <c r="X81" s="20"/>
      <c r="Y81" s="19"/>
      <c r="Z81" s="22">
        <v>13328042</v>
      </c>
    </row>
    <row r="82" spans="1:26" ht="13.5" hidden="1">
      <c r="A82" s="38" t="s">
        <v>110</v>
      </c>
      <c r="B82" s="18"/>
      <c r="C82" s="18"/>
      <c r="D82" s="19">
        <v>15867816</v>
      </c>
      <c r="E82" s="20">
        <v>15867816</v>
      </c>
      <c r="F82" s="20">
        <v>175729</v>
      </c>
      <c r="G82" s="20">
        <v>96810</v>
      </c>
      <c r="H82" s="20">
        <v>181200</v>
      </c>
      <c r="I82" s="20">
        <v>453739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453739</v>
      </c>
      <c r="W82" s="20">
        <v>3226020</v>
      </c>
      <c r="X82" s="20"/>
      <c r="Y82" s="19"/>
      <c r="Z82" s="22">
        <v>15867816</v>
      </c>
    </row>
    <row r="83" spans="1:26" ht="13.5" hidden="1">
      <c r="A83" s="38" t="s">
        <v>111</v>
      </c>
      <c r="B83" s="18">
        <v>21155325</v>
      </c>
      <c r="C83" s="18"/>
      <c r="D83" s="19">
        <v>1017923</v>
      </c>
      <c r="E83" s="20">
        <v>1017923</v>
      </c>
      <c r="F83" s="20">
        <v>326492</v>
      </c>
      <c r="G83" s="20">
        <v>786773</v>
      </c>
      <c r="H83" s="20">
        <v>357606</v>
      </c>
      <c r="I83" s="20">
        <v>1470871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1470871</v>
      </c>
      <c r="W83" s="20">
        <v>225003</v>
      </c>
      <c r="X83" s="20"/>
      <c r="Y83" s="19"/>
      <c r="Z83" s="22">
        <v>1017923</v>
      </c>
    </row>
    <row r="84" spans="1:26" ht="13.5" hidden="1">
      <c r="A84" s="39" t="s">
        <v>112</v>
      </c>
      <c r="B84" s="27"/>
      <c r="C84" s="27"/>
      <c r="D84" s="28">
        <v>2851295</v>
      </c>
      <c r="E84" s="29">
        <v>2851295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758556</v>
      </c>
      <c r="X84" s="29"/>
      <c r="Y84" s="28"/>
      <c r="Z84" s="30">
        <v>2851295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8619724</v>
      </c>
      <c r="C7" s="18">
        <v>0</v>
      </c>
      <c r="D7" s="58">
        <v>5008571</v>
      </c>
      <c r="E7" s="59">
        <v>5008571</v>
      </c>
      <c r="F7" s="59">
        <v>3100279</v>
      </c>
      <c r="G7" s="59">
        <v>3100279</v>
      </c>
      <c r="H7" s="59">
        <v>183847</v>
      </c>
      <c r="I7" s="59">
        <v>6384405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6384405</v>
      </c>
      <c r="W7" s="59">
        <v>2783325</v>
      </c>
      <c r="X7" s="59">
        <v>3601080</v>
      </c>
      <c r="Y7" s="60">
        <v>129.38</v>
      </c>
      <c r="Z7" s="61">
        <v>5008571</v>
      </c>
    </row>
    <row r="8" spans="1:26" ht="13.5">
      <c r="A8" s="57" t="s">
        <v>34</v>
      </c>
      <c r="B8" s="18">
        <v>139561508</v>
      </c>
      <c r="C8" s="18">
        <v>0</v>
      </c>
      <c r="D8" s="58">
        <v>142499000</v>
      </c>
      <c r="E8" s="59">
        <v>142499000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57228000</v>
      </c>
      <c r="X8" s="59">
        <v>-57228000</v>
      </c>
      <c r="Y8" s="60">
        <v>-100</v>
      </c>
      <c r="Z8" s="61">
        <v>142499000</v>
      </c>
    </row>
    <row r="9" spans="1:26" ht="13.5">
      <c r="A9" s="57" t="s">
        <v>35</v>
      </c>
      <c r="B9" s="18">
        <v>2916962</v>
      </c>
      <c r="C9" s="18">
        <v>0</v>
      </c>
      <c r="D9" s="58">
        <v>2741170</v>
      </c>
      <c r="E9" s="59">
        <v>2741170</v>
      </c>
      <c r="F9" s="59">
        <v>39878</v>
      </c>
      <c r="G9" s="59">
        <v>39878</v>
      </c>
      <c r="H9" s="59">
        <v>34894</v>
      </c>
      <c r="I9" s="59">
        <v>114650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114650</v>
      </c>
      <c r="W9" s="59">
        <v>404151</v>
      </c>
      <c r="X9" s="59">
        <v>-289501</v>
      </c>
      <c r="Y9" s="60">
        <v>-71.63</v>
      </c>
      <c r="Z9" s="61">
        <v>2741170</v>
      </c>
    </row>
    <row r="10" spans="1:26" ht="25.5">
      <c r="A10" s="62" t="s">
        <v>99</v>
      </c>
      <c r="B10" s="63">
        <f>SUM(B5:B9)</f>
        <v>151098194</v>
      </c>
      <c r="C10" s="63">
        <f>SUM(C5:C9)</f>
        <v>0</v>
      </c>
      <c r="D10" s="64">
        <f aca="true" t="shared" si="0" ref="D10:Z10">SUM(D5:D9)</f>
        <v>150248741</v>
      </c>
      <c r="E10" s="65">
        <f t="shared" si="0"/>
        <v>150248741</v>
      </c>
      <c r="F10" s="65">
        <f t="shared" si="0"/>
        <v>3140157</v>
      </c>
      <c r="G10" s="65">
        <f t="shared" si="0"/>
        <v>3140157</v>
      </c>
      <c r="H10" s="65">
        <f t="shared" si="0"/>
        <v>218741</v>
      </c>
      <c r="I10" s="65">
        <f t="shared" si="0"/>
        <v>6499055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6499055</v>
      </c>
      <c r="W10" s="65">
        <f t="shared" si="0"/>
        <v>60415476</v>
      </c>
      <c r="X10" s="65">
        <f t="shared" si="0"/>
        <v>-53916421</v>
      </c>
      <c r="Y10" s="66">
        <f>+IF(W10&lt;&gt;0,(X10/W10)*100,0)</f>
        <v>-89.24273144847852</v>
      </c>
      <c r="Z10" s="67">
        <f t="shared" si="0"/>
        <v>150248741</v>
      </c>
    </row>
    <row r="11" spans="1:26" ht="13.5">
      <c r="A11" s="57" t="s">
        <v>36</v>
      </c>
      <c r="B11" s="18">
        <v>70581802</v>
      </c>
      <c r="C11" s="18">
        <v>0</v>
      </c>
      <c r="D11" s="58">
        <v>87390400</v>
      </c>
      <c r="E11" s="59">
        <v>87390400</v>
      </c>
      <c r="F11" s="59">
        <v>7001598</v>
      </c>
      <c r="G11" s="59">
        <v>7001598</v>
      </c>
      <c r="H11" s="59">
        <v>7001598</v>
      </c>
      <c r="I11" s="59">
        <v>21004794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21004794</v>
      </c>
      <c r="W11" s="59">
        <v>18889725</v>
      </c>
      <c r="X11" s="59">
        <v>2115069</v>
      </c>
      <c r="Y11" s="60">
        <v>11.2</v>
      </c>
      <c r="Z11" s="61">
        <v>87390400</v>
      </c>
    </row>
    <row r="12" spans="1:26" ht="13.5">
      <c r="A12" s="57" t="s">
        <v>37</v>
      </c>
      <c r="B12" s="18">
        <v>5983043</v>
      </c>
      <c r="C12" s="18">
        <v>0</v>
      </c>
      <c r="D12" s="58">
        <v>7586076</v>
      </c>
      <c r="E12" s="59">
        <v>7586076</v>
      </c>
      <c r="F12" s="59">
        <v>506336</v>
      </c>
      <c r="G12" s="59">
        <v>506336</v>
      </c>
      <c r="H12" s="59">
        <v>506336</v>
      </c>
      <c r="I12" s="59">
        <v>1519008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1519008</v>
      </c>
      <c r="W12" s="59">
        <v>1748949</v>
      </c>
      <c r="X12" s="59">
        <v>-229941</v>
      </c>
      <c r="Y12" s="60">
        <v>-13.15</v>
      </c>
      <c r="Z12" s="61">
        <v>7586076</v>
      </c>
    </row>
    <row r="13" spans="1:26" ht="13.5">
      <c r="A13" s="57" t="s">
        <v>100</v>
      </c>
      <c r="B13" s="18">
        <v>4306153</v>
      </c>
      <c r="C13" s="18">
        <v>0</v>
      </c>
      <c r="D13" s="58">
        <v>4799999</v>
      </c>
      <c r="E13" s="59">
        <v>4799999</v>
      </c>
      <c r="F13" s="59">
        <v>4332426</v>
      </c>
      <c r="G13" s="59">
        <v>4332426</v>
      </c>
      <c r="H13" s="59">
        <v>4332426</v>
      </c>
      <c r="I13" s="59">
        <v>12997278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12997278</v>
      </c>
      <c r="W13" s="59">
        <v>926301</v>
      </c>
      <c r="X13" s="59">
        <v>12070977</v>
      </c>
      <c r="Y13" s="60">
        <v>1303.14</v>
      </c>
      <c r="Z13" s="61">
        <v>4799999</v>
      </c>
    </row>
    <row r="14" spans="1:26" ht="13.5">
      <c r="A14" s="57" t="s">
        <v>38</v>
      </c>
      <c r="B14" s="18">
        <v>376180</v>
      </c>
      <c r="C14" s="18">
        <v>0</v>
      </c>
      <c r="D14" s="58">
        <v>4500000</v>
      </c>
      <c r="E14" s="59">
        <v>4500000</v>
      </c>
      <c r="F14" s="59">
        <v>-17781657</v>
      </c>
      <c r="G14" s="59">
        <v>-17781657</v>
      </c>
      <c r="H14" s="59">
        <v>-17781657</v>
      </c>
      <c r="I14" s="59">
        <v>-53344971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-53344971</v>
      </c>
      <c r="W14" s="59">
        <v>4500000</v>
      </c>
      <c r="X14" s="59">
        <v>-57844971</v>
      </c>
      <c r="Y14" s="60">
        <v>-1285.44</v>
      </c>
      <c r="Z14" s="61">
        <v>4500000</v>
      </c>
    </row>
    <row r="15" spans="1:26" ht="13.5">
      <c r="A15" s="57" t="s">
        <v>39</v>
      </c>
      <c r="B15" s="18">
        <v>0</v>
      </c>
      <c r="C15" s="18">
        <v>0</v>
      </c>
      <c r="D15" s="58">
        <v>2311900</v>
      </c>
      <c r="E15" s="59">
        <v>2311900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579675</v>
      </c>
      <c r="X15" s="59">
        <v>-579675</v>
      </c>
      <c r="Y15" s="60">
        <v>-100</v>
      </c>
      <c r="Z15" s="61">
        <v>2311900</v>
      </c>
    </row>
    <row r="16" spans="1:26" ht="13.5">
      <c r="A16" s="68" t="s">
        <v>40</v>
      </c>
      <c r="B16" s="18">
        <v>14621734</v>
      </c>
      <c r="C16" s="18">
        <v>0</v>
      </c>
      <c r="D16" s="58">
        <v>29483152</v>
      </c>
      <c r="E16" s="59">
        <v>29483152</v>
      </c>
      <c r="F16" s="59">
        <v>4719254</v>
      </c>
      <c r="G16" s="59">
        <v>4719254</v>
      </c>
      <c r="H16" s="59">
        <v>4719254</v>
      </c>
      <c r="I16" s="59">
        <v>14157762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14157762</v>
      </c>
      <c r="W16" s="59">
        <v>1887351</v>
      </c>
      <c r="X16" s="59">
        <v>12270411</v>
      </c>
      <c r="Y16" s="60">
        <v>650.14</v>
      </c>
      <c r="Z16" s="61">
        <v>29483152</v>
      </c>
    </row>
    <row r="17" spans="1:26" ht="13.5">
      <c r="A17" s="57" t="s">
        <v>41</v>
      </c>
      <c r="B17" s="18">
        <v>70003636</v>
      </c>
      <c r="C17" s="18">
        <v>0</v>
      </c>
      <c r="D17" s="58">
        <v>70990874</v>
      </c>
      <c r="E17" s="59">
        <v>70990874</v>
      </c>
      <c r="F17" s="59">
        <v>14122191</v>
      </c>
      <c r="G17" s="59">
        <v>14122191</v>
      </c>
      <c r="H17" s="59">
        <v>14122191</v>
      </c>
      <c r="I17" s="59">
        <v>42366573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42366573</v>
      </c>
      <c r="W17" s="59">
        <v>17185974</v>
      </c>
      <c r="X17" s="59">
        <v>25180599</v>
      </c>
      <c r="Y17" s="60">
        <v>146.52</v>
      </c>
      <c r="Z17" s="61">
        <v>70990874</v>
      </c>
    </row>
    <row r="18" spans="1:26" ht="13.5">
      <c r="A18" s="69" t="s">
        <v>42</v>
      </c>
      <c r="B18" s="70">
        <f>SUM(B11:B17)</f>
        <v>165872548</v>
      </c>
      <c r="C18" s="70">
        <f>SUM(C11:C17)</f>
        <v>0</v>
      </c>
      <c r="D18" s="71">
        <f aca="true" t="shared" si="1" ref="D18:Z18">SUM(D11:D17)</f>
        <v>207062401</v>
      </c>
      <c r="E18" s="72">
        <f t="shared" si="1"/>
        <v>207062401</v>
      </c>
      <c r="F18" s="72">
        <f t="shared" si="1"/>
        <v>12900148</v>
      </c>
      <c r="G18" s="72">
        <f t="shared" si="1"/>
        <v>12900148</v>
      </c>
      <c r="H18" s="72">
        <f t="shared" si="1"/>
        <v>12900148</v>
      </c>
      <c r="I18" s="72">
        <f t="shared" si="1"/>
        <v>38700444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38700444</v>
      </c>
      <c r="W18" s="72">
        <f t="shared" si="1"/>
        <v>45717975</v>
      </c>
      <c r="X18" s="72">
        <f t="shared" si="1"/>
        <v>-7017531</v>
      </c>
      <c r="Y18" s="66">
        <f>+IF(W18&lt;&gt;0,(X18/W18)*100,0)</f>
        <v>-15.349610300981178</v>
      </c>
      <c r="Z18" s="73">
        <f t="shared" si="1"/>
        <v>207062401</v>
      </c>
    </row>
    <row r="19" spans="1:26" ht="13.5">
      <c r="A19" s="69" t="s">
        <v>43</v>
      </c>
      <c r="B19" s="74">
        <f>+B10-B18</f>
        <v>-14774354</v>
      </c>
      <c r="C19" s="74">
        <f>+C10-C18</f>
        <v>0</v>
      </c>
      <c r="D19" s="75">
        <f aca="true" t="shared" si="2" ref="D19:Z19">+D10-D18</f>
        <v>-56813660</v>
      </c>
      <c r="E19" s="76">
        <f t="shared" si="2"/>
        <v>-56813660</v>
      </c>
      <c r="F19" s="76">
        <f t="shared" si="2"/>
        <v>-9759991</v>
      </c>
      <c r="G19" s="76">
        <f t="shared" si="2"/>
        <v>-9759991</v>
      </c>
      <c r="H19" s="76">
        <f t="shared" si="2"/>
        <v>-12681407</v>
      </c>
      <c r="I19" s="76">
        <f t="shared" si="2"/>
        <v>-32201389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-32201389</v>
      </c>
      <c r="W19" s="76">
        <f>IF(E10=E18,0,W10-W18)</f>
        <v>14697501</v>
      </c>
      <c r="X19" s="76">
        <f t="shared" si="2"/>
        <v>-46898890</v>
      </c>
      <c r="Y19" s="77">
        <f>+IF(W19&lt;&gt;0,(X19/W19)*100,0)</f>
        <v>-319.0943140606012</v>
      </c>
      <c r="Z19" s="78">
        <f t="shared" si="2"/>
        <v>-56813660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-14774354</v>
      </c>
      <c r="C22" s="85">
        <f>SUM(C19:C21)</f>
        <v>0</v>
      </c>
      <c r="D22" s="86">
        <f aca="true" t="shared" si="3" ref="D22:Z22">SUM(D19:D21)</f>
        <v>-56813660</v>
      </c>
      <c r="E22" s="87">
        <f t="shared" si="3"/>
        <v>-56813660</v>
      </c>
      <c r="F22" s="87">
        <f t="shared" si="3"/>
        <v>-9759991</v>
      </c>
      <c r="G22" s="87">
        <f t="shared" si="3"/>
        <v>-9759991</v>
      </c>
      <c r="H22" s="87">
        <f t="shared" si="3"/>
        <v>-12681407</v>
      </c>
      <c r="I22" s="87">
        <f t="shared" si="3"/>
        <v>-32201389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-32201389</v>
      </c>
      <c r="W22" s="87">
        <f t="shared" si="3"/>
        <v>14697501</v>
      </c>
      <c r="X22" s="87">
        <f t="shared" si="3"/>
        <v>-46898890</v>
      </c>
      <c r="Y22" s="88">
        <f>+IF(W22&lt;&gt;0,(X22/W22)*100,0)</f>
        <v>-319.0943140606012</v>
      </c>
      <c r="Z22" s="89">
        <f t="shared" si="3"/>
        <v>-56813660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-14774354</v>
      </c>
      <c r="C24" s="74">
        <f>SUM(C22:C23)</f>
        <v>0</v>
      </c>
      <c r="D24" s="75">
        <f aca="true" t="shared" si="4" ref="D24:Z24">SUM(D22:D23)</f>
        <v>-56813660</v>
      </c>
      <c r="E24" s="76">
        <f t="shared" si="4"/>
        <v>-56813660</v>
      </c>
      <c r="F24" s="76">
        <f t="shared" si="4"/>
        <v>-9759991</v>
      </c>
      <c r="G24" s="76">
        <f t="shared" si="4"/>
        <v>-9759991</v>
      </c>
      <c r="H24" s="76">
        <f t="shared" si="4"/>
        <v>-12681407</v>
      </c>
      <c r="I24" s="76">
        <f t="shared" si="4"/>
        <v>-32201389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-32201389</v>
      </c>
      <c r="W24" s="76">
        <f t="shared" si="4"/>
        <v>14697501</v>
      </c>
      <c r="X24" s="76">
        <f t="shared" si="4"/>
        <v>-46898890</v>
      </c>
      <c r="Y24" s="77">
        <f>+IF(W24&lt;&gt;0,(X24/W24)*100,0)</f>
        <v>-319.0943140606012</v>
      </c>
      <c r="Z24" s="78">
        <f t="shared" si="4"/>
        <v>-56813660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3844139</v>
      </c>
      <c r="C27" s="21">
        <v>0</v>
      </c>
      <c r="D27" s="98">
        <v>3460000</v>
      </c>
      <c r="E27" s="99">
        <v>3460000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100">
        <v>0</v>
      </c>
      <c r="Z27" s="101">
        <v>3460000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3844139</v>
      </c>
      <c r="C31" s="18">
        <v>0</v>
      </c>
      <c r="D31" s="58">
        <v>3460000</v>
      </c>
      <c r="E31" s="59">
        <v>3460000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3460000</v>
      </c>
    </row>
    <row r="32" spans="1:26" ht="13.5">
      <c r="A32" s="69" t="s">
        <v>50</v>
      </c>
      <c r="B32" s="21">
        <f>SUM(B28:B31)</f>
        <v>3844139</v>
      </c>
      <c r="C32" s="21">
        <f>SUM(C28:C31)</f>
        <v>0</v>
      </c>
      <c r="D32" s="98">
        <f aca="true" t="shared" si="5" ref="D32:Z32">SUM(D28:D31)</f>
        <v>3460000</v>
      </c>
      <c r="E32" s="99">
        <f t="shared" si="5"/>
        <v>3460000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3460000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141902731</v>
      </c>
      <c r="C35" s="18">
        <v>0</v>
      </c>
      <c r="D35" s="58">
        <v>12959083</v>
      </c>
      <c r="E35" s="59">
        <v>12959083</v>
      </c>
      <c r="F35" s="59">
        <v>53296888</v>
      </c>
      <c r="G35" s="59">
        <v>53296888</v>
      </c>
      <c r="H35" s="59">
        <v>14874374</v>
      </c>
      <c r="I35" s="59">
        <v>14874374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14874374</v>
      </c>
      <c r="W35" s="59">
        <v>3239771</v>
      </c>
      <c r="X35" s="59">
        <v>11634603</v>
      </c>
      <c r="Y35" s="60">
        <v>359.12</v>
      </c>
      <c r="Z35" s="61">
        <v>12959083</v>
      </c>
    </row>
    <row r="36" spans="1:26" ht="13.5">
      <c r="A36" s="57" t="s">
        <v>53</v>
      </c>
      <c r="B36" s="18">
        <v>31284338</v>
      </c>
      <c r="C36" s="18">
        <v>0</v>
      </c>
      <c r="D36" s="58">
        <v>34131714</v>
      </c>
      <c r="E36" s="59">
        <v>34131714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8532929</v>
      </c>
      <c r="X36" s="59">
        <v>-8532929</v>
      </c>
      <c r="Y36" s="60">
        <v>-100</v>
      </c>
      <c r="Z36" s="61">
        <v>34131714</v>
      </c>
    </row>
    <row r="37" spans="1:26" ht="13.5">
      <c r="A37" s="57" t="s">
        <v>54</v>
      </c>
      <c r="B37" s="18">
        <v>32046013</v>
      </c>
      <c r="C37" s="18">
        <v>0</v>
      </c>
      <c r="D37" s="58">
        <v>24858461</v>
      </c>
      <c r="E37" s="59">
        <v>24858461</v>
      </c>
      <c r="F37" s="59">
        <v>8101592</v>
      </c>
      <c r="G37" s="59">
        <v>8101592</v>
      </c>
      <c r="H37" s="59">
        <v>935219</v>
      </c>
      <c r="I37" s="59">
        <v>935219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935219</v>
      </c>
      <c r="W37" s="59">
        <v>6214615</v>
      </c>
      <c r="X37" s="59">
        <v>-5279396</v>
      </c>
      <c r="Y37" s="60">
        <v>-84.95</v>
      </c>
      <c r="Z37" s="61">
        <v>24858461</v>
      </c>
    </row>
    <row r="38" spans="1:26" ht="13.5">
      <c r="A38" s="57" t="s">
        <v>55</v>
      </c>
      <c r="B38" s="18">
        <v>15165003</v>
      </c>
      <c r="C38" s="18">
        <v>0</v>
      </c>
      <c r="D38" s="58">
        <v>15651103</v>
      </c>
      <c r="E38" s="59">
        <v>15651103</v>
      </c>
      <c r="F38" s="59">
        <v>172404</v>
      </c>
      <c r="G38" s="59">
        <v>172404</v>
      </c>
      <c r="H38" s="59">
        <v>102531</v>
      </c>
      <c r="I38" s="59">
        <v>102531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102531</v>
      </c>
      <c r="W38" s="59">
        <v>3912776</v>
      </c>
      <c r="X38" s="59">
        <v>-3810245</v>
      </c>
      <c r="Y38" s="60">
        <v>-97.38</v>
      </c>
      <c r="Z38" s="61">
        <v>15651103</v>
      </c>
    </row>
    <row r="39" spans="1:26" ht="13.5">
      <c r="A39" s="57" t="s">
        <v>56</v>
      </c>
      <c r="B39" s="18">
        <v>125976053</v>
      </c>
      <c r="C39" s="18">
        <v>0</v>
      </c>
      <c r="D39" s="58">
        <v>6581233</v>
      </c>
      <c r="E39" s="59">
        <v>6581233</v>
      </c>
      <c r="F39" s="59">
        <v>45022892</v>
      </c>
      <c r="G39" s="59">
        <v>45022892</v>
      </c>
      <c r="H39" s="59">
        <v>13836624</v>
      </c>
      <c r="I39" s="59">
        <v>13836624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13836624</v>
      </c>
      <c r="W39" s="59">
        <v>1645308</v>
      </c>
      <c r="X39" s="59">
        <v>12191316</v>
      </c>
      <c r="Y39" s="60">
        <v>740.97</v>
      </c>
      <c r="Z39" s="61">
        <v>6581233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-1670218</v>
      </c>
      <c r="C42" s="18">
        <v>0</v>
      </c>
      <c r="D42" s="58">
        <v>-56813429</v>
      </c>
      <c r="E42" s="59">
        <v>-56813429</v>
      </c>
      <c r="F42" s="59">
        <v>43058326</v>
      </c>
      <c r="G42" s="59">
        <v>-11342833</v>
      </c>
      <c r="H42" s="59">
        <v>-13486919</v>
      </c>
      <c r="I42" s="59">
        <v>18228574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18228574</v>
      </c>
      <c r="W42" s="59">
        <v>14697331</v>
      </c>
      <c r="X42" s="59">
        <v>3531243</v>
      </c>
      <c r="Y42" s="60">
        <v>24.03</v>
      </c>
      <c r="Z42" s="61">
        <v>-56813429</v>
      </c>
    </row>
    <row r="43" spans="1:26" ht="13.5">
      <c r="A43" s="57" t="s">
        <v>59</v>
      </c>
      <c r="B43" s="18">
        <v>-3648139</v>
      </c>
      <c r="C43" s="18">
        <v>0</v>
      </c>
      <c r="D43" s="58">
        <v>-6085000</v>
      </c>
      <c r="E43" s="59">
        <v>-6085000</v>
      </c>
      <c r="F43" s="59">
        <v>0</v>
      </c>
      <c r="G43" s="59">
        <v>0</v>
      </c>
      <c r="H43" s="59">
        <v>-91693</v>
      </c>
      <c r="I43" s="59">
        <v>-91693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-91693</v>
      </c>
      <c r="W43" s="59">
        <v>0</v>
      </c>
      <c r="X43" s="59">
        <v>-91693</v>
      </c>
      <c r="Y43" s="60">
        <v>0</v>
      </c>
      <c r="Z43" s="61">
        <v>-6085000</v>
      </c>
    </row>
    <row r="44" spans="1:26" ht="13.5">
      <c r="A44" s="57" t="s">
        <v>60</v>
      </c>
      <c r="B44" s="18">
        <v>-17781655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137310663</v>
      </c>
      <c r="C45" s="21">
        <v>0</v>
      </c>
      <c r="D45" s="98">
        <v>20752571</v>
      </c>
      <c r="E45" s="99">
        <v>20752571</v>
      </c>
      <c r="F45" s="99">
        <v>182534643</v>
      </c>
      <c r="G45" s="99">
        <v>171191810</v>
      </c>
      <c r="H45" s="99">
        <v>157613198</v>
      </c>
      <c r="I45" s="99">
        <v>157613198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157613198</v>
      </c>
      <c r="W45" s="99">
        <v>98348331</v>
      </c>
      <c r="X45" s="99">
        <v>59264867</v>
      </c>
      <c r="Y45" s="100">
        <v>60.26</v>
      </c>
      <c r="Z45" s="101">
        <v>20752571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1569687004</v>
      </c>
      <c r="C5" s="18">
        <v>0</v>
      </c>
      <c r="D5" s="58">
        <v>1946066832</v>
      </c>
      <c r="E5" s="59">
        <v>1946066832</v>
      </c>
      <c r="F5" s="59">
        <v>187716259</v>
      </c>
      <c r="G5" s="59">
        <v>28396963</v>
      </c>
      <c r="H5" s="59">
        <v>132027589</v>
      </c>
      <c r="I5" s="59">
        <v>348140811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348140811</v>
      </c>
      <c r="W5" s="59">
        <v>479998747</v>
      </c>
      <c r="X5" s="59">
        <v>-131857936</v>
      </c>
      <c r="Y5" s="60">
        <v>-27.47</v>
      </c>
      <c r="Z5" s="61">
        <v>1946066832</v>
      </c>
    </row>
    <row r="6" spans="1:26" ht="13.5">
      <c r="A6" s="57" t="s">
        <v>32</v>
      </c>
      <c r="B6" s="18">
        <v>5077887465</v>
      </c>
      <c r="C6" s="18">
        <v>0</v>
      </c>
      <c r="D6" s="58">
        <v>7609900732</v>
      </c>
      <c r="E6" s="59">
        <v>7609900732</v>
      </c>
      <c r="F6" s="59">
        <v>555669530</v>
      </c>
      <c r="G6" s="59">
        <v>683954991</v>
      </c>
      <c r="H6" s="59">
        <v>607424974</v>
      </c>
      <c r="I6" s="59">
        <v>1847049495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1847049495</v>
      </c>
      <c r="W6" s="59">
        <v>1787084464</v>
      </c>
      <c r="X6" s="59">
        <v>59965031</v>
      </c>
      <c r="Y6" s="60">
        <v>3.36</v>
      </c>
      <c r="Z6" s="61">
        <v>7609900732</v>
      </c>
    </row>
    <row r="7" spans="1:26" ht="13.5">
      <c r="A7" s="57" t="s">
        <v>33</v>
      </c>
      <c r="B7" s="18">
        <v>95877214</v>
      </c>
      <c r="C7" s="18">
        <v>0</v>
      </c>
      <c r="D7" s="58">
        <v>243871464</v>
      </c>
      <c r="E7" s="59">
        <v>243871464</v>
      </c>
      <c r="F7" s="59">
        <v>19077796</v>
      </c>
      <c r="G7" s="59">
        <v>20180631</v>
      </c>
      <c r="H7" s="59">
        <v>29274628</v>
      </c>
      <c r="I7" s="59">
        <v>68533055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68533055</v>
      </c>
      <c r="W7" s="59">
        <v>56628600</v>
      </c>
      <c r="X7" s="59">
        <v>11904455</v>
      </c>
      <c r="Y7" s="60">
        <v>21.02</v>
      </c>
      <c r="Z7" s="61">
        <v>243871464</v>
      </c>
    </row>
    <row r="8" spans="1:26" ht="13.5">
      <c r="A8" s="57" t="s">
        <v>34</v>
      </c>
      <c r="B8" s="18">
        <v>3020422682</v>
      </c>
      <c r="C8" s="18">
        <v>0</v>
      </c>
      <c r="D8" s="58">
        <v>3411956702</v>
      </c>
      <c r="E8" s="59">
        <v>3411956702</v>
      </c>
      <c r="F8" s="59">
        <v>1158850442</v>
      </c>
      <c r="G8" s="59">
        <v>58205936</v>
      </c>
      <c r="H8" s="59">
        <v>18054971</v>
      </c>
      <c r="I8" s="59">
        <v>1235111349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1235111349</v>
      </c>
      <c r="W8" s="59">
        <v>1209954572</v>
      </c>
      <c r="X8" s="59">
        <v>25156777</v>
      </c>
      <c r="Y8" s="60">
        <v>2.08</v>
      </c>
      <c r="Z8" s="61">
        <v>3411956702</v>
      </c>
    </row>
    <row r="9" spans="1:26" ht="13.5">
      <c r="A9" s="57" t="s">
        <v>35</v>
      </c>
      <c r="B9" s="18">
        <v>726884852</v>
      </c>
      <c r="C9" s="18">
        <v>0</v>
      </c>
      <c r="D9" s="58">
        <v>1492264278</v>
      </c>
      <c r="E9" s="59">
        <v>1492264278</v>
      </c>
      <c r="F9" s="59">
        <v>107136940</v>
      </c>
      <c r="G9" s="59">
        <v>168371325</v>
      </c>
      <c r="H9" s="59">
        <v>81197049</v>
      </c>
      <c r="I9" s="59">
        <v>356705314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356705314</v>
      </c>
      <c r="W9" s="59">
        <v>394249440</v>
      </c>
      <c r="X9" s="59">
        <v>-37544126</v>
      </c>
      <c r="Y9" s="60">
        <v>-9.52</v>
      </c>
      <c r="Z9" s="61">
        <v>1492264278</v>
      </c>
    </row>
    <row r="10" spans="1:26" ht="25.5">
      <c r="A10" s="62" t="s">
        <v>99</v>
      </c>
      <c r="B10" s="63">
        <f>SUM(B5:B9)</f>
        <v>10490759217</v>
      </c>
      <c r="C10" s="63">
        <f>SUM(C5:C9)</f>
        <v>0</v>
      </c>
      <c r="D10" s="64">
        <f aca="true" t="shared" si="0" ref="D10:Z10">SUM(D5:D9)</f>
        <v>14704060008</v>
      </c>
      <c r="E10" s="65">
        <f t="shared" si="0"/>
        <v>14704060008</v>
      </c>
      <c r="F10" s="65">
        <f t="shared" si="0"/>
        <v>2028450967</v>
      </c>
      <c r="G10" s="65">
        <f t="shared" si="0"/>
        <v>959109846</v>
      </c>
      <c r="H10" s="65">
        <f t="shared" si="0"/>
        <v>867979211</v>
      </c>
      <c r="I10" s="65">
        <f t="shared" si="0"/>
        <v>3855540024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3855540024</v>
      </c>
      <c r="W10" s="65">
        <f t="shared" si="0"/>
        <v>3927915823</v>
      </c>
      <c r="X10" s="65">
        <f t="shared" si="0"/>
        <v>-72375799</v>
      </c>
      <c r="Y10" s="66">
        <f>+IF(W10&lt;&gt;0,(X10/W10)*100,0)</f>
        <v>-1.8426005612493492</v>
      </c>
      <c r="Z10" s="67">
        <f t="shared" si="0"/>
        <v>14704060008</v>
      </c>
    </row>
    <row r="11" spans="1:26" ht="13.5">
      <c r="A11" s="57" t="s">
        <v>36</v>
      </c>
      <c r="B11" s="18">
        <v>2859501204</v>
      </c>
      <c r="C11" s="18">
        <v>0</v>
      </c>
      <c r="D11" s="58">
        <v>4046942498</v>
      </c>
      <c r="E11" s="59">
        <v>4046942498</v>
      </c>
      <c r="F11" s="59">
        <v>311294243</v>
      </c>
      <c r="G11" s="59">
        <v>301823267</v>
      </c>
      <c r="H11" s="59">
        <v>297118629</v>
      </c>
      <c r="I11" s="59">
        <v>910236139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910236139</v>
      </c>
      <c r="W11" s="59">
        <v>1115278668</v>
      </c>
      <c r="X11" s="59">
        <v>-205042529</v>
      </c>
      <c r="Y11" s="60">
        <v>-18.38</v>
      </c>
      <c r="Z11" s="61">
        <v>4046942498</v>
      </c>
    </row>
    <row r="12" spans="1:26" ht="13.5">
      <c r="A12" s="57" t="s">
        <v>37</v>
      </c>
      <c r="B12" s="18">
        <v>177564745</v>
      </c>
      <c r="C12" s="18">
        <v>0</v>
      </c>
      <c r="D12" s="58">
        <v>224702263</v>
      </c>
      <c r="E12" s="59">
        <v>224702263</v>
      </c>
      <c r="F12" s="59">
        <v>21744339</v>
      </c>
      <c r="G12" s="59">
        <v>15643883</v>
      </c>
      <c r="H12" s="59">
        <v>18037787</v>
      </c>
      <c r="I12" s="59">
        <v>55426009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55426009</v>
      </c>
      <c r="W12" s="59">
        <v>75929362</v>
      </c>
      <c r="X12" s="59">
        <v>-20503353</v>
      </c>
      <c r="Y12" s="60">
        <v>-27</v>
      </c>
      <c r="Z12" s="61">
        <v>224702263</v>
      </c>
    </row>
    <row r="13" spans="1:26" ht="13.5">
      <c r="A13" s="57" t="s">
        <v>100</v>
      </c>
      <c r="B13" s="18">
        <v>1505290030</v>
      </c>
      <c r="C13" s="18">
        <v>0</v>
      </c>
      <c r="D13" s="58">
        <v>1247653047</v>
      </c>
      <c r="E13" s="59">
        <v>1247653047</v>
      </c>
      <c r="F13" s="59">
        <v>17971498</v>
      </c>
      <c r="G13" s="59">
        <v>17806115</v>
      </c>
      <c r="H13" s="59">
        <v>16745584</v>
      </c>
      <c r="I13" s="59">
        <v>52523197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52523197</v>
      </c>
      <c r="W13" s="59">
        <v>311109561</v>
      </c>
      <c r="X13" s="59">
        <v>-258586364</v>
      </c>
      <c r="Y13" s="60">
        <v>-83.12</v>
      </c>
      <c r="Z13" s="61">
        <v>1247653047</v>
      </c>
    </row>
    <row r="14" spans="1:26" ht="13.5">
      <c r="A14" s="57" t="s">
        <v>38</v>
      </c>
      <c r="B14" s="18">
        <v>113721835</v>
      </c>
      <c r="C14" s="18">
        <v>0</v>
      </c>
      <c r="D14" s="58">
        <v>386776079</v>
      </c>
      <c r="E14" s="59">
        <v>386776079</v>
      </c>
      <c r="F14" s="59">
        <v>-6757</v>
      </c>
      <c r="G14" s="59">
        <v>-2126013</v>
      </c>
      <c r="H14" s="59">
        <v>3099072</v>
      </c>
      <c r="I14" s="59">
        <v>966302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966302</v>
      </c>
      <c r="W14" s="59">
        <v>97160606</v>
      </c>
      <c r="X14" s="59">
        <v>-96194304</v>
      </c>
      <c r="Y14" s="60">
        <v>-99.01</v>
      </c>
      <c r="Z14" s="61">
        <v>386776079</v>
      </c>
    </row>
    <row r="15" spans="1:26" ht="13.5">
      <c r="A15" s="57" t="s">
        <v>39</v>
      </c>
      <c r="B15" s="18">
        <v>3419247719</v>
      </c>
      <c r="C15" s="18">
        <v>0</v>
      </c>
      <c r="D15" s="58">
        <v>4654555206</v>
      </c>
      <c r="E15" s="59">
        <v>4654555206</v>
      </c>
      <c r="F15" s="59">
        <v>180465483</v>
      </c>
      <c r="G15" s="59">
        <v>559676611</v>
      </c>
      <c r="H15" s="59">
        <v>271428256</v>
      </c>
      <c r="I15" s="59">
        <v>1011570350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1011570350</v>
      </c>
      <c r="W15" s="59">
        <v>1120119253</v>
      </c>
      <c r="X15" s="59">
        <v>-108548903</v>
      </c>
      <c r="Y15" s="60">
        <v>-9.69</v>
      </c>
      <c r="Z15" s="61">
        <v>4654555206</v>
      </c>
    </row>
    <row r="16" spans="1:26" ht="13.5">
      <c r="A16" s="68" t="s">
        <v>40</v>
      </c>
      <c r="B16" s="18">
        <v>160946164</v>
      </c>
      <c r="C16" s="18">
        <v>0</v>
      </c>
      <c r="D16" s="58">
        <v>441256897</v>
      </c>
      <c r="E16" s="59">
        <v>441256897</v>
      </c>
      <c r="F16" s="59">
        <v>19706708</v>
      </c>
      <c r="G16" s="59">
        <v>19796667</v>
      </c>
      <c r="H16" s="59">
        <v>12211061</v>
      </c>
      <c r="I16" s="59">
        <v>51714436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51714436</v>
      </c>
      <c r="W16" s="59">
        <v>100129732</v>
      </c>
      <c r="X16" s="59">
        <v>-48415296</v>
      </c>
      <c r="Y16" s="60">
        <v>-48.35</v>
      </c>
      <c r="Z16" s="61">
        <v>441256897</v>
      </c>
    </row>
    <row r="17" spans="1:26" ht="13.5">
      <c r="A17" s="57" t="s">
        <v>41</v>
      </c>
      <c r="B17" s="18">
        <v>3589475795</v>
      </c>
      <c r="C17" s="18">
        <v>0</v>
      </c>
      <c r="D17" s="58">
        <v>4016537350</v>
      </c>
      <c r="E17" s="59">
        <v>4016537350</v>
      </c>
      <c r="F17" s="59">
        <v>192480150</v>
      </c>
      <c r="G17" s="59">
        <v>232506286</v>
      </c>
      <c r="H17" s="59">
        <v>210345026</v>
      </c>
      <c r="I17" s="59">
        <v>635331462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635331462</v>
      </c>
      <c r="W17" s="59">
        <v>901724633</v>
      </c>
      <c r="X17" s="59">
        <v>-266393171</v>
      </c>
      <c r="Y17" s="60">
        <v>-29.54</v>
      </c>
      <c r="Z17" s="61">
        <v>4016537350</v>
      </c>
    </row>
    <row r="18" spans="1:26" ht="13.5">
      <c r="A18" s="69" t="s">
        <v>42</v>
      </c>
      <c r="B18" s="70">
        <f>SUM(B11:B17)</f>
        <v>11825747492</v>
      </c>
      <c r="C18" s="70">
        <f>SUM(C11:C17)</f>
        <v>0</v>
      </c>
      <c r="D18" s="71">
        <f aca="true" t="shared" si="1" ref="D18:Z18">SUM(D11:D17)</f>
        <v>15018423340</v>
      </c>
      <c r="E18" s="72">
        <f t="shared" si="1"/>
        <v>15018423340</v>
      </c>
      <c r="F18" s="72">
        <f t="shared" si="1"/>
        <v>743655664</v>
      </c>
      <c r="G18" s="72">
        <f t="shared" si="1"/>
        <v>1145126816</v>
      </c>
      <c r="H18" s="72">
        <f t="shared" si="1"/>
        <v>828985415</v>
      </c>
      <c r="I18" s="72">
        <f t="shared" si="1"/>
        <v>2717767895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2717767895</v>
      </c>
      <c r="W18" s="72">
        <f t="shared" si="1"/>
        <v>3721451815</v>
      </c>
      <c r="X18" s="72">
        <f t="shared" si="1"/>
        <v>-1003683920</v>
      </c>
      <c r="Y18" s="66">
        <f>+IF(W18&lt;&gt;0,(X18/W18)*100,0)</f>
        <v>-26.970224791154525</v>
      </c>
      <c r="Z18" s="73">
        <f t="shared" si="1"/>
        <v>15018423340</v>
      </c>
    </row>
    <row r="19" spans="1:26" ht="13.5">
      <c r="A19" s="69" t="s">
        <v>43</v>
      </c>
      <c r="B19" s="74">
        <f>+B10-B18</f>
        <v>-1334988275</v>
      </c>
      <c r="C19" s="74">
        <f>+C10-C18</f>
        <v>0</v>
      </c>
      <c r="D19" s="75">
        <f aca="true" t="shared" si="2" ref="D19:Z19">+D10-D18</f>
        <v>-314363332</v>
      </c>
      <c r="E19" s="76">
        <f t="shared" si="2"/>
        <v>-314363332</v>
      </c>
      <c r="F19" s="76">
        <f t="shared" si="2"/>
        <v>1284795303</v>
      </c>
      <c r="G19" s="76">
        <f t="shared" si="2"/>
        <v>-186016970</v>
      </c>
      <c r="H19" s="76">
        <f t="shared" si="2"/>
        <v>38993796</v>
      </c>
      <c r="I19" s="76">
        <f t="shared" si="2"/>
        <v>1137772129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1137772129</v>
      </c>
      <c r="W19" s="76">
        <f>IF(E10=E18,0,W10-W18)</f>
        <v>206464008</v>
      </c>
      <c r="X19" s="76">
        <f t="shared" si="2"/>
        <v>931308121</v>
      </c>
      <c r="Y19" s="77">
        <f>+IF(W19&lt;&gt;0,(X19/W19)*100,0)</f>
        <v>451.07528911286073</v>
      </c>
      <c r="Z19" s="78">
        <f t="shared" si="2"/>
        <v>-314363332</v>
      </c>
    </row>
    <row r="20" spans="1:26" ht="13.5">
      <c r="A20" s="57" t="s">
        <v>44</v>
      </c>
      <c r="B20" s="18">
        <v>1634563325</v>
      </c>
      <c r="C20" s="18">
        <v>0</v>
      </c>
      <c r="D20" s="58">
        <v>1798873550</v>
      </c>
      <c r="E20" s="59">
        <v>1798873550</v>
      </c>
      <c r="F20" s="59">
        <v>127827000</v>
      </c>
      <c r="G20" s="59">
        <v>-19790</v>
      </c>
      <c r="H20" s="59">
        <v>14001705</v>
      </c>
      <c r="I20" s="59">
        <v>141808915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141808915</v>
      </c>
      <c r="W20" s="59">
        <v>511662967</v>
      </c>
      <c r="X20" s="59">
        <v>-369854052</v>
      </c>
      <c r="Y20" s="60">
        <v>-72.28</v>
      </c>
      <c r="Z20" s="61">
        <v>1798873550</v>
      </c>
    </row>
    <row r="21" spans="1:26" ht="13.5">
      <c r="A21" s="57" t="s">
        <v>101</v>
      </c>
      <c r="B21" s="79">
        <v>0</v>
      </c>
      <c r="C21" s="79">
        <v>0</v>
      </c>
      <c r="D21" s="80">
        <v>68886213</v>
      </c>
      <c r="E21" s="81">
        <v>68886213</v>
      </c>
      <c r="F21" s="81">
        <v>117729</v>
      </c>
      <c r="G21" s="81">
        <v>5447744</v>
      </c>
      <c r="H21" s="81">
        <v>907924</v>
      </c>
      <c r="I21" s="81">
        <v>6473397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6473397</v>
      </c>
      <c r="W21" s="81">
        <v>-20348404</v>
      </c>
      <c r="X21" s="81">
        <v>26821801</v>
      </c>
      <c r="Y21" s="82">
        <v>-131.81</v>
      </c>
      <c r="Z21" s="83">
        <v>68886213</v>
      </c>
    </row>
    <row r="22" spans="1:26" ht="25.5">
      <c r="A22" s="84" t="s">
        <v>102</v>
      </c>
      <c r="B22" s="85">
        <f>SUM(B19:B21)</f>
        <v>299575050</v>
      </c>
      <c r="C22" s="85">
        <f>SUM(C19:C21)</f>
        <v>0</v>
      </c>
      <c r="D22" s="86">
        <f aca="true" t="shared" si="3" ref="D22:Z22">SUM(D19:D21)</f>
        <v>1553396431</v>
      </c>
      <c r="E22" s="87">
        <f t="shared" si="3"/>
        <v>1553396431</v>
      </c>
      <c r="F22" s="87">
        <f t="shared" si="3"/>
        <v>1412740032</v>
      </c>
      <c r="G22" s="87">
        <f t="shared" si="3"/>
        <v>-180589016</v>
      </c>
      <c r="H22" s="87">
        <f t="shared" si="3"/>
        <v>53903425</v>
      </c>
      <c r="I22" s="87">
        <f t="shared" si="3"/>
        <v>1286054441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1286054441</v>
      </c>
      <c r="W22" s="87">
        <f t="shared" si="3"/>
        <v>697778571</v>
      </c>
      <c r="X22" s="87">
        <f t="shared" si="3"/>
        <v>588275870</v>
      </c>
      <c r="Y22" s="88">
        <f>+IF(W22&lt;&gt;0,(X22/W22)*100,0)</f>
        <v>84.30695559437007</v>
      </c>
      <c r="Z22" s="89">
        <f t="shared" si="3"/>
        <v>1553396431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299575050</v>
      </c>
      <c r="C24" s="74">
        <f>SUM(C22:C23)</f>
        <v>0</v>
      </c>
      <c r="D24" s="75">
        <f aca="true" t="shared" si="4" ref="D24:Z24">SUM(D22:D23)</f>
        <v>1553396431</v>
      </c>
      <c r="E24" s="76">
        <f t="shared" si="4"/>
        <v>1553396431</v>
      </c>
      <c r="F24" s="76">
        <f t="shared" si="4"/>
        <v>1412740032</v>
      </c>
      <c r="G24" s="76">
        <f t="shared" si="4"/>
        <v>-180589016</v>
      </c>
      <c r="H24" s="76">
        <f t="shared" si="4"/>
        <v>53903425</v>
      </c>
      <c r="I24" s="76">
        <f t="shared" si="4"/>
        <v>1286054441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1286054441</v>
      </c>
      <c r="W24" s="76">
        <f t="shared" si="4"/>
        <v>697778571</v>
      </c>
      <c r="X24" s="76">
        <f t="shared" si="4"/>
        <v>588275870</v>
      </c>
      <c r="Y24" s="77">
        <f>+IF(W24&lt;&gt;0,(X24/W24)*100,0)</f>
        <v>84.30695559437007</v>
      </c>
      <c r="Z24" s="78">
        <f t="shared" si="4"/>
        <v>1553396431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1904566189</v>
      </c>
      <c r="C27" s="21">
        <v>0</v>
      </c>
      <c r="D27" s="98">
        <v>2798317650</v>
      </c>
      <c r="E27" s="99">
        <v>2798317650</v>
      </c>
      <c r="F27" s="99">
        <v>81130717</v>
      </c>
      <c r="G27" s="99">
        <v>105880742</v>
      </c>
      <c r="H27" s="99">
        <v>78092661</v>
      </c>
      <c r="I27" s="99">
        <v>265104120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265104120</v>
      </c>
      <c r="W27" s="99">
        <v>713936403</v>
      </c>
      <c r="X27" s="99">
        <v>-448832283</v>
      </c>
      <c r="Y27" s="100">
        <v>-62.87</v>
      </c>
      <c r="Z27" s="101">
        <v>2798317650</v>
      </c>
    </row>
    <row r="28" spans="1:26" ht="13.5">
      <c r="A28" s="102" t="s">
        <v>44</v>
      </c>
      <c r="B28" s="18">
        <v>1527353237</v>
      </c>
      <c r="C28" s="18">
        <v>0</v>
      </c>
      <c r="D28" s="58">
        <v>1850982985</v>
      </c>
      <c r="E28" s="59">
        <v>1850982985</v>
      </c>
      <c r="F28" s="59">
        <v>76495988</v>
      </c>
      <c r="G28" s="59">
        <v>83508115</v>
      </c>
      <c r="H28" s="59">
        <v>68337705</v>
      </c>
      <c r="I28" s="59">
        <v>228341808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228341808</v>
      </c>
      <c r="W28" s="59">
        <v>0</v>
      </c>
      <c r="X28" s="59">
        <v>228341808</v>
      </c>
      <c r="Y28" s="60">
        <v>0</v>
      </c>
      <c r="Z28" s="61">
        <v>1850982985</v>
      </c>
    </row>
    <row r="29" spans="1:26" ht="13.5">
      <c r="A29" s="57" t="s">
        <v>104</v>
      </c>
      <c r="B29" s="18">
        <v>39005985</v>
      </c>
      <c r="C29" s="18">
        <v>0</v>
      </c>
      <c r="D29" s="58">
        <v>47596015</v>
      </c>
      <c r="E29" s="59">
        <v>47596015</v>
      </c>
      <c r="F29" s="59">
        <v>531506</v>
      </c>
      <c r="G29" s="59">
        <v>2248570</v>
      </c>
      <c r="H29" s="59">
        <v>1231080</v>
      </c>
      <c r="I29" s="59">
        <v>4011156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4011156</v>
      </c>
      <c r="W29" s="59">
        <v>0</v>
      </c>
      <c r="X29" s="59">
        <v>4011156</v>
      </c>
      <c r="Y29" s="60">
        <v>0</v>
      </c>
      <c r="Z29" s="61">
        <v>47596015</v>
      </c>
    </row>
    <row r="30" spans="1:26" ht="13.5">
      <c r="A30" s="57" t="s">
        <v>48</v>
      </c>
      <c r="B30" s="18">
        <v>35203226</v>
      </c>
      <c r="C30" s="18">
        <v>0</v>
      </c>
      <c r="D30" s="58">
        <v>413917759</v>
      </c>
      <c r="E30" s="59">
        <v>413917759</v>
      </c>
      <c r="F30" s="59">
        <v>44844</v>
      </c>
      <c r="G30" s="59">
        <v>14193372</v>
      </c>
      <c r="H30" s="59">
        <v>-26412</v>
      </c>
      <c r="I30" s="59">
        <v>14211804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14211804</v>
      </c>
      <c r="W30" s="59">
        <v>0</v>
      </c>
      <c r="X30" s="59">
        <v>14211804</v>
      </c>
      <c r="Y30" s="60">
        <v>0</v>
      </c>
      <c r="Z30" s="61">
        <v>413917759</v>
      </c>
    </row>
    <row r="31" spans="1:26" ht="13.5">
      <c r="A31" s="57" t="s">
        <v>49</v>
      </c>
      <c r="B31" s="18">
        <v>303003743</v>
      </c>
      <c r="C31" s="18">
        <v>0</v>
      </c>
      <c r="D31" s="58">
        <v>485820891</v>
      </c>
      <c r="E31" s="59">
        <v>485820891</v>
      </c>
      <c r="F31" s="59">
        <v>4058379</v>
      </c>
      <c r="G31" s="59">
        <v>5930684</v>
      </c>
      <c r="H31" s="59">
        <v>8550287</v>
      </c>
      <c r="I31" s="59">
        <v>18539350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18539350</v>
      </c>
      <c r="W31" s="59">
        <v>0</v>
      </c>
      <c r="X31" s="59">
        <v>18539350</v>
      </c>
      <c r="Y31" s="60">
        <v>0</v>
      </c>
      <c r="Z31" s="61">
        <v>485820891</v>
      </c>
    </row>
    <row r="32" spans="1:26" ht="13.5">
      <c r="A32" s="69" t="s">
        <v>50</v>
      </c>
      <c r="B32" s="21">
        <f>SUM(B28:B31)</f>
        <v>1904566191</v>
      </c>
      <c r="C32" s="21">
        <f>SUM(C28:C31)</f>
        <v>0</v>
      </c>
      <c r="D32" s="98">
        <f aca="true" t="shared" si="5" ref="D32:Z32">SUM(D28:D31)</f>
        <v>2798317650</v>
      </c>
      <c r="E32" s="99">
        <f t="shared" si="5"/>
        <v>2798317650</v>
      </c>
      <c r="F32" s="99">
        <f t="shared" si="5"/>
        <v>81130717</v>
      </c>
      <c r="G32" s="99">
        <f t="shared" si="5"/>
        <v>105880741</v>
      </c>
      <c r="H32" s="99">
        <f t="shared" si="5"/>
        <v>78092660</v>
      </c>
      <c r="I32" s="99">
        <f t="shared" si="5"/>
        <v>265104118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265104118</v>
      </c>
      <c r="W32" s="99">
        <f t="shared" si="5"/>
        <v>0</v>
      </c>
      <c r="X32" s="99">
        <f t="shared" si="5"/>
        <v>265104118</v>
      </c>
      <c r="Y32" s="100">
        <f>+IF(W32&lt;&gt;0,(X32/W32)*100,0)</f>
        <v>0</v>
      </c>
      <c r="Z32" s="101">
        <f t="shared" si="5"/>
        <v>2798317650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2575462370</v>
      </c>
      <c r="C35" s="18">
        <v>0</v>
      </c>
      <c r="D35" s="58">
        <v>5891645983</v>
      </c>
      <c r="E35" s="59">
        <v>5891645983</v>
      </c>
      <c r="F35" s="59">
        <v>3767764577</v>
      </c>
      <c r="G35" s="59">
        <v>3433624673</v>
      </c>
      <c r="H35" s="59">
        <v>3219735403</v>
      </c>
      <c r="I35" s="59">
        <v>3719470388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3719470388</v>
      </c>
      <c r="W35" s="59">
        <v>1472911498</v>
      </c>
      <c r="X35" s="59">
        <v>2246558890</v>
      </c>
      <c r="Y35" s="60">
        <v>152.53</v>
      </c>
      <c r="Z35" s="61">
        <v>5891645983</v>
      </c>
    </row>
    <row r="36" spans="1:26" ht="13.5">
      <c r="A36" s="57" t="s">
        <v>53</v>
      </c>
      <c r="B36" s="18">
        <v>21962039508</v>
      </c>
      <c r="C36" s="18">
        <v>0</v>
      </c>
      <c r="D36" s="58">
        <v>40574527826</v>
      </c>
      <c r="E36" s="59">
        <v>40574527826</v>
      </c>
      <c r="F36" s="59">
        <v>18050082589</v>
      </c>
      <c r="G36" s="59">
        <v>18742144479</v>
      </c>
      <c r="H36" s="59">
        <v>18252085554</v>
      </c>
      <c r="I36" s="59">
        <v>19445198164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19445198164</v>
      </c>
      <c r="W36" s="59">
        <v>10143631959</v>
      </c>
      <c r="X36" s="59">
        <v>9301566205</v>
      </c>
      <c r="Y36" s="60">
        <v>91.7</v>
      </c>
      <c r="Z36" s="61">
        <v>40574527826</v>
      </c>
    </row>
    <row r="37" spans="1:26" ht="13.5">
      <c r="A37" s="57" t="s">
        <v>54</v>
      </c>
      <c r="B37" s="18">
        <v>3736098891</v>
      </c>
      <c r="C37" s="18">
        <v>0</v>
      </c>
      <c r="D37" s="58">
        <v>6908166841</v>
      </c>
      <c r="E37" s="59">
        <v>6908166841</v>
      </c>
      <c r="F37" s="59">
        <v>1106304537</v>
      </c>
      <c r="G37" s="59">
        <v>1576423471</v>
      </c>
      <c r="H37" s="59">
        <v>1629056214</v>
      </c>
      <c r="I37" s="59">
        <v>1798787957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1798787957</v>
      </c>
      <c r="W37" s="59">
        <v>1727041712</v>
      </c>
      <c r="X37" s="59">
        <v>71746245</v>
      </c>
      <c r="Y37" s="60">
        <v>4.15</v>
      </c>
      <c r="Z37" s="61">
        <v>6908166841</v>
      </c>
    </row>
    <row r="38" spans="1:26" ht="13.5">
      <c r="A38" s="57" t="s">
        <v>55</v>
      </c>
      <c r="B38" s="18">
        <v>905557963</v>
      </c>
      <c r="C38" s="18">
        <v>0</v>
      </c>
      <c r="D38" s="58">
        <v>2382511744</v>
      </c>
      <c r="E38" s="59">
        <v>2382511744</v>
      </c>
      <c r="F38" s="59">
        <v>1323176291</v>
      </c>
      <c r="G38" s="59">
        <v>1531912505</v>
      </c>
      <c r="H38" s="59">
        <v>1272561343</v>
      </c>
      <c r="I38" s="59">
        <v>1514980322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1514980322</v>
      </c>
      <c r="W38" s="59">
        <v>595627937</v>
      </c>
      <c r="X38" s="59">
        <v>919352385</v>
      </c>
      <c r="Y38" s="60">
        <v>154.35</v>
      </c>
      <c r="Z38" s="61">
        <v>2382511744</v>
      </c>
    </row>
    <row r="39" spans="1:26" ht="13.5">
      <c r="A39" s="57" t="s">
        <v>56</v>
      </c>
      <c r="B39" s="18">
        <v>19895845024</v>
      </c>
      <c r="C39" s="18">
        <v>0</v>
      </c>
      <c r="D39" s="58">
        <v>37175495224</v>
      </c>
      <c r="E39" s="59">
        <v>37175495224</v>
      </c>
      <c r="F39" s="59">
        <v>19388366338</v>
      </c>
      <c r="G39" s="59">
        <v>19067433176</v>
      </c>
      <c r="H39" s="59">
        <v>18570203400</v>
      </c>
      <c r="I39" s="59">
        <v>19850900273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19850900273</v>
      </c>
      <c r="W39" s="59">
        <v>9293873808</v>
      </c>
      <c r="X39" s="59">
        <v>10557026465</v>
      </c>
      <c r="Y39" s="60">
        <v>113.59</v>
      </c>
      <c r="Z39" s="61">
        <v>37175495224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511159360</v>
      </c>
      <c r="C42" s="18">
        <v>0</v>
      </c>
      <c r="D42" s="58">
        <v>2788578381</v>
      </c>
      <c r="E42" s="59">
        <v>2788578381</v>
      </c>
      <c r="F42" s="59">
        <v>1039905891</v>
      </c>
      <c r="G42" s="59">
        <v>-262988160</v>
      </c>
      <c r="H42" s="59">
        <v>-186465141</v>
      </c>
      <c r="I42" s="59">
        <v>590452590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590452590</v>
      </c>
      <c r="W42" s="59">
        <v>1496178167</v>
      </c>
      <c r="X42" s="59">
        <v>-905725577</v>
      </c>
      <c r="Y42" s="60">
        <v>-60.54</v>
      </c>
      <c r="Z42" s="61">
        <v>2788578381</v>
      </c>
    </row>
    <row r="43" spans="1:26" ht="13.5">
      <c r="A43" s="57" t="s">
        <v>59</v>
      </c>
      <c r="B43" s="18">
        <v>-591363719</v>
      </c>
      <c r="C43" s="18">
        <v>0</v>
      </c>
      <c r="D43" s="58">
        <v>-2244990401</v>
      </c>
      <c r="E43" s="59">
        <v>-2244990401</v>
      </c>
      <c r="F43" s="59">
        <v>-201507996</v>
      </c>
      <c r="G43" s="59">
        <v>-111289604</v>
      </c>
      <c r="H43" s="59">
        <v>-44037066</v>
      </c>
      <c r="I43" s="59">
        <v>-356834666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-356834666</v>
      </c>
      <c r="W43" s="59">
        <v>-469395184</v>
      </c>
      <c r="X43" s="59">
        <v>112560518</v>
      </c>
      <c r="Y43" s="60">
        <v>-23.98</v>
      </c>
      <c r="Z43" s="61">
        <v>-2244990401</v>
      </c>
    </row>
    <row r="44" spans="1:26" ht="13.5">
      <c r="A44" s="57" t="s">
        <v>60</v>
      </c>
      <c r="B44" s="18">
        <v>-44269547</v>
      </c>
      <c r="C44" s="18">
        <v>0</v>
      </c>
      <c r="D44" s="58">
        <v>334506149</v>
      </c>
      <c r="E44" s="59">
        <v>334506149</v>
      </c>
      <c r="F44" s="59">
        <v>-40336352</v>
      </c>
      <c r="G44" s="59">
        <v>15578063</v>
      </c>
      <c r="H44" s="59">
        <v>14072157</v>
      </c>
      <c r="I44" s="59">
        <v>-10686132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-10686132</v>
      </c>
      <c r="W44" s="59">
        <v>49913894</v>
      </c>
      <c r="X44" s="59">
        <v>-60600026</v>
      </c>
      <c r="Y44" s="60">
        <v>-121.41</v>
      </c>
      <c r="Z44" s="61">
        <v>334506149</v>
      </c>
    </row>
    <row r="45" spans="1:26" ht="13.5">
      <c r="A45" s="69" t="s">
        <v>61</v>
      </c>
      <c r="B45" s="21">
        <v>163968820</v>
      </c>
      <c r="C45" s="21">
        <v>0</v>
      </c>
      <c r="D45" s="98">
        <v>1826544980</v>
      </c>
      <c r="E45" s="99">
        <v>1826544980</v>
      </c>
      <c r="F45" s="99">
        <v>1671837674</v>
      </c>
      <c r="G45" s="99">
        <v>1313137973</v>
      </c>
      <c r="H45" s="99">
        <v>1145641917</v>
      </c>
      <c r="I45" s="99">
        <v>1096707923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1096707923</v>
      </c>
      <c r="W45" s="99">
        <v>2025147728</v>
      </c>
      <c r="X45" s="99">
        <v>-928439805</v>
      </c>
      <c r="Y45" s="100">
        <v>-45.85</v>
      </c>
      <c r="Z45" s="101">
        <v>1826544980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752093616</v>
      </c>
      <c r="C49" s="51">
        <v>0</v>
      </c>
      <c r="D49" s="128">
        <v>531956644</v>
      </c>
      <c r="E49" s="53">
        <v>362495849</v>
      </c>
      <c r="F49" s="53">
        <v>0</v>
      </c>
      <c r="G49" s="53">
        <v>0</v>
      </c>
      <c r="H49" s="53">
        <v>0</v>
      </c>
      <c r="I49" s="53">
        <v>2667716665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175041201</v>
      </c>
      <c r="W49" s="53">
        <v>398507995</v>
      </c>
      <c r="X49" s="53">
        <v>1044857542</v>
      </c>
      <c r="Y49" s="53">
        <v>2981178570</v>
      </c>
      <c r="Z49" s="129">
        <v>8913848082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422698632</v>
      </c>
      <c r="C51" s="51">
        <v>0</v>
      </c>
      <c r="D51" s="128">
        <v>255388262</v>
      </c>
      <c r="E51" s="53">
        <v>234634643</v>
      </c>
      <c r="F51" s="53">
        <v>0</v>
      </c>
      <c r="G51" s="53">
        <v>0</v>
      </c>
      <c r="H51" s="53">
        <v>0</v>
      </c>
      <c r="I51" s="53">
        <v>1947152739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285605903</v>
      </c>
      <c r="W51" s="53">
        <v>17629555</v>
      </c>
      <c r="X51" s="53">
        <v>4375440</v>
      </c>
      <c r="Y51" s="53">
        <v>67201206</v>
      </c>
      <c r="Z51" s="129">
        <v>3234686380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39.62075161819226</v>
      </c>
      <c r="C58" s="5">
        <f>IF(C67=0,0,+(C76/C67)*100)</f>
        <v>0</v>
      </c>
      <c r="D58" s="6">
        <f aca="true" t="shared" si="6" ref="D58:Z58">IF(D67=0,0,+(D76/D67)*100)</f>
        <v>87.40054455504351</v>
      </c>
      <c r="E58" s="7">
        <f t="shared" si="6"/>
        <v>87.40054455504351</v>
      </c>
      <c r="F58" s="7">
        <f t="shared" si="6"/>
        <v>60.103035168615236</v>
      </c>
      <c r="G58" s="7">
        <f t="shared" si="6"/>
        <v>73.81774303425772</v>
      </c>
      <c r="H58" s="7">
        <f t="shared" si="6"/>
        <v>80.39272031197508</v>
      </c>
      <c r="I58" s="7">
        <f t="shared" si="6"/>
        <v>71.28197485837062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71.28197485837062</v>
      </c>
      <c r="W58" s="7">
        <f t="shared" si="6"/>
        <v>91.34198168561738</v>
      </c>
      <c r="X58" s="7">
        <f t="shared" si="6"/>
        <v>0</v>
      </c>
      <c r="Y58" s="7">
        <f t="shared" si="6"/>
        <v>0</v>
      </c>
      <c r="Z58" s="8">
        <f t="shared" si="6"/>
        <v>87.40054455504351</v>
      </c>
    </row>
    <row r="59" spans="1:26" ht="13.5">
      <c r="A59" s="36" t="s">
        <v>31</v>
      </c>
      <c r="B59" s="9">
        <f aca="true" t="shared" si="7" ref="B59:Z66">IF(B68=0,0,+(B77/B68)*100)</f>
        <v>35.11969886959706</v>
      </c>
      <c r="C59" s="9">
        <f t="shared" si="7"/>
        <v>0</v>
      </c>
      <c r="D59" s="2">
        <f t="shared" si="7"/>
        <v>85.39559251113266</v>
      </c>
      <c r="E59" s="10">
        <f t="shared" si="7"/>
        <v>85.39559251113266</v>
      </c>
      <c r="F59" s="10">
        <f t="shared" si="7"/>
        <v>31.70504479316307</v>
      </c>
      <c r="G59" s="10">
        <f t="shared" si="7"/>
        <v>248.8402298513401</v>
      </c>
      <c r="H59" s="10">
        <f t="shared" si="7"/>
        <v>71.96760140791483</v>
      </c>
      <c r="I59" s="10">
        <f t="shared" si="7"/>
        <v>64.68522904658828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64.68522904658828</v>
      </c>
      <c r="W59" s="10">
        <f t="shared" si="7"/>
        <v>80.33187188511918</v>
      </c>
      <c r="X59" s="10">
        <f t="shared" si="7"/>
        <v>0</v>
      </c>
      <c r="Y59" s="10">
        <f t="shared" si="7"/>
        <v>0</v>
      </c>
      <c r="Z59" s="11">
        <f t="shared" si="7"/>
        <v>85.39559251113266</v>
      </c>
    </row>
    <row r="60" spans="1:26" ht="13.5">
      <c r="A60" s="37" t="s">
        <v>32</v>
      </c>
      <c r="B60" s="12">
        <f t="shared" si="7"/>
        <v>40.20642227840313</v>
      </c>
      <c r="C60" s="12">
        <f t="shared" si="7"/>
        <v>0</v>
      </c>
      <c r="D60" s="3">
        <f t="shared" si="7"/>
        <v>88.62636012634914</v>
      </c>
      <c r="E60" s="13">
        <f t="shared" si="7"/>
        <v>88.62636012634914</v>
      </c>
      <c r="F60" s="13">
        <f t="shared" si="7"/>
        <v>72.05488863137772</v>
      </c>
      <c r="G60" s="13">
        <f t="shared" si="7"/>
        <v>68.31110703891332</v>
      </c>
      <c r="H60" s="13">
        <f t="shared" si="7"/>
        <v>82.71733440449552</v>
      </c>
      <c r="I60" s="13">
        <f t="shared" si="7"/>
        <v>74.17505798890353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74.17505798890353</v>
      </c>
      <c r="W60" s="13">
        <f t="shared" si="7"/>
        <v>95.6205669145987</v>
      </c>
      <c r="X60" s="13">
        <f t="shared" si="7"/>
        <v>0</v>
      </c>
      <c r="Y60" s="13">
        <f t="shared" si="7"/>
        <v>0</v>
      </c>
      <c r="Z60" s="14">
        <f t="shared" si="7"/>
        <v>88.62636012634914</v>
      </c>
    </row>
    <row r="61" spans="1:26" ht="13.5">
      <c r="A61" s="38" t="s">
        <v>107</v>
      </c>
      <c r="B61" s="12">
        <f t="shared" si="7"/>
        <v>34.95191889941784</v>
      </c>
      <c r="C61" s="12">
        <f t="shared" si="7"/>
        <v>0</v>
      </c>
      <c r="D61" s="3">
        <f t="shared" si="7"/>
        <v>92.3748724024894</v>
      </c>
      <c r="E61" s="13">
        <f t="shared" si="7"/>
        <v>92.3748724024894</v>
      </c>
      <c r="F61" s="13">
        <f t="shared" si="7"/>
        <v>79.49823589888037</v>
      </c>
      <c r="G61" s="13">
        <f t="shared" si="7"/>
        <v>68.99207711234905</v>
      </c>
      <c r="H61" s="13">
        <f t="shared" si="7"/>
        <v>100.02481911441328</v>
      </c>
      <c r="I61" s="13">
        <f t="shared" si="7"/>
        <v>81.4457435315922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81.4457435315922</v>
      </c>
      <c r="W61" s="13">
        <f t="shared" si="7"/>
        <v>112.75214391568333</v>
      </c>
      <c r="X61" s="13">
        <f t="shared" si="7"/>
        <v>0</v>
      </c>
      <c r="Y61" s="13">
        <f t="shared" si="7"/>
        <v>0</v>
      </c>
      <c r="Z61" s="14">
        <f t="shared" si="7"/>
        <v>92.3748724024894</v>
      </c>
    </row>
    <row r="62" spans="1:26" ht="13.5">
      <c r="A62" s="38" t="s">
        <v>108</v>
      </c>
      <c r="B62" s="12">
        <f t="shared" si="7"/>
        <v>46.229154060631785</v>
      </c>
      <c r="C62" s="12">
        <f t="shared" si="7"/>
        <v>0</v>
      </c>
      <c r="D62" s="3">
        <f t="shared" si="7"/>
        <v>83.84962321247461</v>
      </c>
      <c r="E62" s="13">
        <f t="shared" si="7"/>
        <v>83.84962321247461</v>
      </c>
      <c r="F62" s="13">
        <f t="shared" si="7"/>
        <v>68.6761958998355</v>
      </c>
      <c r="G62" s="13">
        <f t="shared" si="7"/>
        <v>71.06087554446171</v>
      </c>
      <c r="H62" s="13">
        <f t="shared" si="7"/>
        <v>55.45133513345063</v>
      </c>
      <c r="I62" s="13">
        <f t="shared" si="7"/>
        <v>63.72254559046511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63.72254559046511</v>
      </c>
      <c r="W62" s="13">
        <f t="shared" si="7"/>
        <v>83.12111774761546</v>
      </c>
      <c r="X62" s="13">
        <f t="shared" si="7"/>
        <v>0</v>
      </c>
      <c r="Y62" s="13">
        <f t="shared" si="7"/>
        <v>0</v>
      </c>
      <c r="Z62" s="14">
        <f t="shared" si="7"/>
        <v>83.84962321247461</v>
      </c>
    </row>
    <row r="63" spans="1:26" ht="13.5">
      <c r="A63" s="38" t="s">
        <v>109</v>
      </c>
      <c r="B63" s="12">
        <f t="shared" si="7"/>
        <v>47.19788670845325</v>
      </c>
      <c r="C63" s="12">
        <f t="shared" si="7"/>
        <v>0</v>
      </c>
      <c r="D63" s="3">
        <f t="shared" si="7"/>
        <v>86.27035892261684</v>
      </c>
      <c r="E63" s="13">
        <f t="shared" si="7"/>
        <v>86.27035892261684</v>
      </c>
      <c r="F63" s="13">
        <f t="shared" si="7"/>
        <v>45.5194553176448</v>
      </c>
      <c r="G63" s="13">
        <f t="shared" si="7"/>
        <v>59.566419618724076</v>
      </c>
      <c r="H63" s="13">
        <f t="shared" si="7"/>
        <v>59.359994507905924</v>
      </c>
      <c r="I63" s="13">
        <f t="shared" si="7"/>
        <v>54.37281777570172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54.37281777570172</v>
      </c>
      <c r="W63" s="13">
        <f t="shared" si="7"/>
        <v>87.2834008454813</v>
      </c>
      <c r="X63" s="13">
        <f t="shared" si="7"/>
        <v>0</v>
      </c>
      <c r="Y63" s="13">
        <f t="shared" si="7"/>
        <v>0</v>
      </c>
      <c r="Z63" s="14">
        <f t="shared" si="7"/>
        <v>86.27035892261684</v>
      </c>
    </row>
    <row r="64" spans="1:26" ht="13.5">
      <c r="A64" s="38" t="s">
        <v>110</v>
      </c>
      <c r="B64" s="12">
        <f t="shared" si="7"/>
        <v>50.364890669466455</v>
      </c>
      <c r="C64" s="12">
        <f t="shared" si="7"/>
        <v>0</v>
      </c>
      <c r="D64" s="3">
        <f t="shared" si="7"/>
        <v>82.90833597348018</v>
      </c>
      <c r="E64" s="13">
        <f t="shared" si="7"/>
        <v>82.90833597348018</v>
      </c>
      <c r="F64" s="13">
        <f t="shared" si="7"/>
        <v>46.4203871721</v>
      </c>
      <c r="G64" s="13">
        <f t="shared" si="7"/>
        <v>63.331217420414156</v>
      </c>
      <c r="H64" s="13">
        <f t="shared" si="7"/>
        <v>61.417359264210916</v>
      </c>
      <c r="I64" s="13">
        <f t="shared" si="7"/>
        <v>56.56283913888968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56.56283913888968</v>
      </c>
      <c r="W64" s="13">
        <f t="shared" si="7"/>
        <v>81.52022271593256</v>
      </c>
      <c r="X64" s="13">
        <f t="shared" si="7"/>
        <v>0</v>
      </c>
      <c r="Y64" s="13">
        <f t="shared" si="7"/>
        <v>0</v>
      </c>
      <c r="Z64" s="14">
        <f t="shared" si="7"/>
        <v>82.90833597348018</v>
      </c>
    </row>
    <row r="65" spans="1:26" ht="13.5">
      <c r="A65" s="38" t="s">
        <v>111</v>
      </c>
      <c r="B65" s="12">
        <f t="shared" si="7"/>
        <v>55.452980600279986</v>
      </c>
      <c r="C65" s="12">
        <f t="shared" si="7"/>
        <v>0</v>
      </c>
      <c r="D65" s="3">
        <f t="shared" si="7"/>
        <v>15.120484167789183</v>
      </c>
      <c r="E65" s="13">
        <f t="shared" si="7"/>
        <v>15.120484167789183</v>
      </c>
      <c r="F65" s="13">
        <f t="shared" si="7"/>
        <v>187.0230592753437</v>
      </c>
      <c r="G65" s="13">
        <f t="shared" si="7"/>
        <v>58.053665616118245</v>
      </c>
      <c r="H65" s="13">
        <f t="shared" si="7"/>
        <v>1360.9472958455594</v>
      </c>
      <c r="I65" s="13">
        <f t="shared" si="7"/>
        <v>84.02916839040297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84.02916839040297</v>
      </c>
      <c r="W65" s="13">
        <f t="shared" si="7"/>
        <v>96.84130748644478</v>
      </c>
      <c r="X65" s="13">
        <f t="shared" si="7"/>
        <v>0</v>
      </c>
      <c r="Y65" s="13">
        <f t="shared" si="7"/>
        <v>0</v>
      </c>
      <c r="Z65" s="14">
        <f t="shared" si="7"/>
        <v>15.120484167789183</v>
      </c>
    </row>
    <row r="66" spans="1:26" ht="13.5">
      <c r="A66" s="39" t="s">
        <v>112</v>
      </c>
      <c r="B66" s="15">
        <f t="shared" si="7"/>
        <v>50.30296308073143</v>
      </c>
      <c r="C66" s="15">
        <f t="shared" si="7"/>
        <v>0</v>
      </c>
      <c r="D66" s="4">
        <f t="shared" si="7"/>
        <v>74.08923484857812</v>
      </c>
      <c r="E66" s="16">
        <f t="shared" si="7"/>
        <v>74.08923484857812</v>
      </c>
      <c r="F66" s="16">
        <f t="shared" si="7"/>
        <v>29.9297058803485</v>
      </c>
      <c r="G66" s="16">
        <f t="shared" si="7"/>
        <v>44.13509219906701</v>
      </c>
      <c r="H66" s="16">
        <f t="shared" si="7"/>
        <v>62.14616459499695</v>
      </c>
      <c r="I66" s="16">
        <f t="shared" si="7"/>
        <v>40.93661823941914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40.93661823941914</v>
      </c>
      <c r="W66" s="16">
        <f t="shared" si="7"/>
        <v>74.31382438344673</v>
      </c>
      <c r="X66" s="16">
        <f t="shared" si="7"/>
        <v>0</v>
      </c>
      <c r="Y66" s="16">
        <f t="shared" si="7"/>
        <v>0</v>
      </c>
      <c r="Z66" s="17">
        <f t="shared" si="7"/>
        <v>74.08923484857812</v>
      </c>
    </row>
    <row r="67" spans="1:26" ht="13.5" hidden="1">
      <c r="A67" s="40" t="s">
        <v>113</v>
      </c>
      <c r="B67" s="23">
        <v>7030573281</v>
      </c>
      <c r="C67" s="23"/>
      <c r="D67" s="24">
        <v>9962600594</v>
      </c>
      <c r="E67" s="25">
        <v>9962600594</v>
      </c>
      <c r="F67" s="25">
        <v>786818725</v>
      </c>
      <c r="G67" s="25">
        <v>752908167</v>
      </c>
      <c r="H67" s="25">
        <v>755876513</v>
      </c>
      <c r="I67" s="25">
        <v>2295603405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2295603405</v>
      </c>
      <c r="W67" s="25">
        <v>2490650160</v>
      </c>
      <c r="X67" s="25"/>
      <c r="Y67" s="24"/>
      <c r="Z67" s="26">
        <v>9962600594</v>
      </c>
    </row>
    <row r="68" spans="1:26" ht="13.5" hidden="1">
      <c r="A68" s="36" t="s">
        <v>31</v>
      </c>
      <c r="B68" s="18">
        <v>1569687004</v>
      </c>
      <c r="C68" s="18"/>
      <c r="D68" s="19">
        <v>1944851061</v>
      </c>
      <c r="E68" s="20">
        <v>1944851061</v>
      </c>
      <c r="F68" s="20">
        <v>187716259</v>
      </c>
      <c r="G68" s="20">
        <v>28396963</v>
      </c>
      <c r="H68" s="20">
        <v>132027589</v>
      </c>
      <c r="I68" s="20">
        <v>348140811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348140811</v>
      </c>
      <c r="W68" s="20">
        <v>479844805</v>
      </c>
      <c r="X68" s="20"/>
      <c r="Y68" s="19"/>
      <c r="Z68" s="22">
        <v>1944851061</v>
      </c>
    </row>
    <row r="69" spans="1:26" ht="13.5" hidden="1">
      <c r="A69" s="37" t="s">
        <v>32</v>
      </c>
      <c r="B69" s="18">
        <v>5077887465</v>
      </c>
      <c r="C69" s="18"/>
      <c r="D69" s="19">
        <v>7609900732</v>
      </c>
      <c r="E69" s="20">
        <v>7609900732</v>
      </c>
      <c r="F69" s="20">
        <v>555669530</v>
      </c>
      <c r="G69" s="20">
        <v>683954991</v>
      </c>
      <c r="H69" s="20">
        <v>607424974</v>
      </c>
      <c r="I69" s="20">
        <v>1847049495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1847049495</v>
      </c>
      <c r="W69" s="20">
        <v>1902475192</v>
      </c>
      <c r="X69" s="20"/>
      <c r="Y69" s="19"/>
      <c r="Z69" s="22">
        <v>7609900732</v>
      </c>
    </row>
    <row r="70" spans="1:26" ht="13.5" hidden="1">
      <c r="A70" s="38" t="s">
        <v>107</v>
      </c>
      <c r="B70" s="18">
        <v>2907237528</v>
      </c>
      <c r="C70" s="18"/>
      <c r="D70" s="19">
        <v>4657159824</v>
      </c>
      <c r="E70" s="20">
        <v>4657159824</v>
      </c>
      <c r="F70" s="20">
        <v>361783116</v>
      </c>
      <c r="G70" s="20">
        <v>481677662</v>
      </c>
      <c r="H70" s="20">
        <v>360794501</v>
      </c>
      <c r="I70" s="20">
        <v>1204255279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1204255279</v>
      </c>
      <c r="W70" s="20">
        <v>1108833369</v>
      </c>
      <c r="X70" s="20"/>
      <c r="Y70" s="19"/>
      <c r="Z70" s="22">
        <v>4657159824</v>
      </c>
    </row>
    <row r="71" spans="1:26" ht="13.5" hidden="1">
      <c r="A71" s="38" t="s">
        <v>108</v>
      </c>
      <c r="B71" s="18">
        <v>1340122026</v>
      </c>
      <c r="C71" s="18"/>
      <c r="D71" s="19">
        <v>1681555140</v>
      </c>
      <c r="E71" s="20">
        <v>1681555140</v>
      </c>
      <c r="F71" s="20">
        <v>98975785</v>
      </c>
      <c r="G71" s="20">
        <v>115948926</v>
      </c>
      <c r="H71" s="20">
        <v>162148323</v>
      </c>
      <c r="I71" s="20">
        <v>377073034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377073034</v>
      </c>
      <c r="W71" s="20">
        <v>388657756</v>
      </c>
      <c r="X71" s="20"/>
      <c r="Y71" s="19"/>
      <c r="Z71" s="22">
        <v>1681555140</v>
      </c>
    </row>
    <row r="72" spans="1:26" ht="13.5" hidden="1">
      <c r="A72" s="38" t="s">
        <v>109</v>
      </c>
      <c r="B72" s="18">
        <v>464961875</v>
      </c>
      <c r="C72" s="18"/>
      <c r="D72" s="19">
        <v>687051828</v>
      </c>
      <c r="E72" s="20">
        <v>687051828</v>
      </c>
      <c r="F72" s="20">
        <v>57079433</v>
      </c>
      <c r="G72" s="20">
        <v>48345407</v>
      </c>
      <c r="H72" s="20">
        <v>50982375</v>
      </c>
      <c r="I72" s="20">
        <v>156407215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156407215</v>
      </c>
      <c r="W72" s="20">
        <v>163122001</v>
      </c>
      <c r="X72" s="20"/>
      <c r="Y72" s="19"/>
      <c r="Z72" s="22">
        <v>687051828</v>
      </c>
    </row>
    <row r="73" spans="1:26" ht="13.5" hidden="1">
      <c r="A73" s="38" t="s">
        <v>110</v>
      </c>
      <c r="B73" s="18">
        <v>318291230</v>
      </c>
      <c r="C73" s="18"/>
      <c r="D73" s="19">
        <v>518247690</v>
      </c>
      <c r="E73" s="20">
        <v>518247690</v>
      </c>
      <c r="F73" s="20">
        <v>36935461</v>
      </c>
      <c r="G73" s="20">
        <v>31365500</v>
      </c>
      <c r="H73" s="20">
        <v>33437408</v>
      </c>
      <c r="I73" s="20">
        <v>101738369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101738369</v>
      </c>
      <c r="W73" s="20">
        <v>123930065</v>
      </c>
      <c r="X73" s="20"/>
      <c r="Y73" s="19"/>
      <c r="Z73" s="22">
        <v>518247690</v>
      </c>
    </row>
    <row r="74" spans="1:26" ht="13.5" hidden="1">
      <c r="A74" s="38" t="s">
        <v>111</v>
      </c>
      <c r="B74" s="18">
        <v>47274806</v>
      </c>
      <c r="C74" s="18"/>
      <c r="D74" s="19">
        <v>65886250</v>
      </c>
      <c r="E74" s="20">
        <v>65886250</v>
      </c>
      <c r="F74" s="20">
        <v>895735</v>
      </c>
      <c r="G74" s="20">
        <v>6617496</v>
      </c>
      <c r="H74" s="20">
        <v>62367</v>
      </c>
      <c r="I74" s="20">
        <v>7575598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7575598</v>
      </c>
      <c r="W74" s="20">
        <v>2541273</v>
      </c>
      <c r="X74" s="20"/>
      <c r="Y74" s="19"/>
      <c r="Z74" s="22">
        <v>65886250</v>
      </c>
    </row>
    <row r="75" spans="1:26" ht="13.5" hidden="1">
      <c r="A75" s="39" t="s">
        <v>112</v>
      </c>
      <c r="B75" s="27">
        <v>382998812</v>
      </c>
      <c r="C75" s="27"/>
      <c r="D75" s="28">
        <v>407848801</v>
      </c>
      <c r="E75" s="29">
        <v>407848801</v>
      </c>
      <c r="F75" s="29">
        <v>43432936</v>
      </c>
      <c r="G75" s="29">
        <v>40556213</v>
      </c>
      <c r="H75" s="29">
        <v>16423950</v>
      </c>
      <c r="I75" s="29">
        <v>100413099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100413099</v>
      </c>
      <c r="W75" s="29">
        <v>94710958</v>
      </c>
      <c r="X75" s="29"/>
      <c r="Y75" s="28"/>
      <c r="Z75" s="30">
        <v>407848801</v>
      </c>
    </row>
    <row r="76" spans="1:26" ht="13.5" hidden="1">
      <c r="A76" s="41" t="s">
        <v>114</v>
      </c>
      <c r="B76" s="31">
        <v>2785565977</v>
      </c>
      <c r="C76" s="31"/>
      <c r="D76" s="32">
        <v>8707367171</v>
      </c>
      <c r="E76" s="33">
        <v>8707367171</v>
      </c>
      <c r="F76" s="33">
        <v>472901935</v>
      </c>
      <c r="G76" s="33">
        <v>555779816</v>
      </c>
      <c r="H76" s="33">
        <v>607669691</v>
      </c>
      <c r="I76" s="33">
        <v>1636351442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1636351442</v>
      </c>
      <c r="W76" s="33">
        <v>2275009213</v>
      </c>
      <c r="X76" s="33"/>
      <c r="Y76" s="32"/>
      <c r="Z76" s="34">
        <v>8707367171</v>
      </c>
    </row>
    <row r="77" spans="1:26" ht="13.5" hidden="1">
      <c r="A77" s="36" t="s">
        <v>31</v>
      </c>
      <c r="B77" s="18">
        <v>551269349</v>
      </c>
      <c r="C77" s="18"/>
      <c r="D77" s="19">
        <v>1660817087</v>
      </c>
      <c r="E77" s="20">
        <v>1660817087</v>
      </c>
      <c r="F77" s="20">
        <v>59515524</v>
      </c>
      <c r="G77" s="20">
        <v>70663068</v>
      </c>
      <c r="H77" s="20">
        <v>95017089</v>
      </c>
      <c r="I77" s="20">
        <v>225195681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225195681</v>
      </c>
      <c r="W77" s="20">
        <v>385468314</v>
      </c>
      <c r="X77" s="20"/>
      <c r="Y77" s="19"/>
      <c r="Z77" s="22">
        <v>1660817087</v>
      </c>
    </row>
    <row r="78" spans="1:26" ht="13.5" hidden="1">
      <c r="A78" s="37" t="s">
        <v>32</v>
      </c>
      <c r="B78" s="18">
        <v>2041636877</v>
      </c>
      <c r="C78" s="18"/>
      <c r="D78" s="19">
        <v>6744378028</v>
      </c>
      <c r="E78" s="20">
        <v>6744378028</v>
      </c>
      <c r="F78" s="20">
        <v>400387061</v>
      </c>
      <c r="G78" s="20">
        <v>467217226</v>
      </c>
      <c r="H78" s="20">
        <v>502445747</v>
      </c>
      <c r="I78" s="20">
        <v>1370050034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1370050034</v>
      </c>
      <c r="W78" s="20">
        <v>1819157564</v>
      </c>
      <c r="X78" s="20"/>
      <c r="Y78" s="19"/>
      <c r="Z78" s="22">
        <v>6744378028</v>
      </c>
    </row>
    <row r="79" spans="1:26" ht="13.5" hidden="1">
      <c r="A79" s="38" t="s">
        <v>107</v>
      </c>
      <c r="B79" s="18">
        <v>1016135303</v>
      </c>
      <c r="C79" s="18"/>
      <c r="D79" s="19">
        <v>4302045445</v>
      </c>
      <c r="E79" s="20">
        <v>4302045445</v>
      </c>
      <c r="F79" s="20">
        <v>287611195</v>
      </c>
      <c r="G79" s="20">
        <v>332319424</v>
      </c>
      <c r="H79" s="20">
        <v>360884047</v>
      </c>
      <c r="I79" s="20">
        <v>980814666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980814666</v>
      </c>
      <c r="W79" s="20">
        <v>1250233396</v>
      </c>
      <c r="X79" s="20"/>
      <c r="Y79" s="19"/>
      <c r="Z79" s="22">
        <v>4302045445</v>
      </c>
    </row>
    <row r="80" spans="1:26" ht="13.5" hidden="1">
      <c r="A80" s="38" t="s">
        <v>108</v>
      </c>
      <c r="B80" s="18">
        <v>619527076</v>
      </c>
      <c r="C80" s="18"/>
      <c r="D80" s="19">
        <v>1409977649</v>
      </c>
      <c r="E80" s="20">
        <v>1409977649</v>
      </c>
      <c r="F80" s="20">
        <v>67972804</v>
      </c>
      <c r="G80" s="20">
        <v>82394322</v>
      </c>
      <c r="H80" s="20">
        <v>89913410</v>
      </c>
      <c r="I80" s="20">
        <v>240280536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240280536</v>
      </c>
      <c r="W80" s="20">
        <v>323056671</v>
      </c>
      <c r="X80" s="20"/>
      <c r="Y80" s="19"/>
      <c r="Z80" s="22">
        <v>1409977649</v>
      </c>
    </row>
    <row r="81" spans="1:26" ht="13.5" hidden="1">
      <c r="A81" s="38" t="s">
        <v>109</v>
      </c>
      <c r="B81" s="18">
        <v>219452179</v>
      </c>
      <c r="C81" s="18"/>
      <c r="D81" s="19">
        <v>592722078</v>
      </c>
      <c r="E81" s="20">
        <v>592722078</v>
      </c>
      <c r="F81" s="20">
        <v>25982247</v>
      </c>
      <c r="G81" s="20">
        <v>28797628</v>
      </c>
      <c r="H81" s="20">
        <v>30263135</v>
      </c>
      <c r="I81" s="20">
        <v>85043010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85043010</v>
      </c>
      <c r="W81" s="20">
        <v>142378430</v>
      </c>
      <c r="X81" s="20"/>
      <c r="Y81" s="19"/>
      <c r="Z81" s="22">
        <v>592722078</v>
      </c>
    </row>
    <row r="82" spans="1:26" ht="13.5" hidden="1">
      <c r="A82" s="38" t="s">
        <v>110</v>
      </c>
      <c r="B82" s="18">
        <v>160307030</v>
      </c>
      <c r="C82" s="18"/>
      <c r="D82" s="19">
        <v>429670536</v>
      </c>
      <c r="E82" s="20">
        <v>429670536</v>
      </c>
      <c r="F82" s="20">
        <v>17145584</v>
      </c>
      <c r="G82" s="20">
        <v>19864153</v>
      </c>
      <c r="H82" s="20">
        <v>20536373</v>
      </c>
      <c r="I82" s="20">
        <v>57546110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57546110</v>
      </c>
      <c r="W82" s="20">
        <v>101028065</v>
      </c>
      <c r="X82" s="20"/>
      <c r="Y82" s="19"/>
      <c r="Z82" s="22">
        <v>429670536</v>
      </c>
    </row>
    <row r="83" spans="1:26" ht="13.5" hidden="1">
      <c r="A83" s="38" t="s">
        <v>111</v>
      </c>
      <c r="B83" s="18">
        <v>26215289</v>
      </c>
      <c r="C83" s="18"/>
      <c r="D83" s="19">
        <v>9962320</v>
      </c>
      <c r="E83" s="20">
        <v>9962320</v>
      </c>
      <c r="F83" s="20">
        <v>1675231</v>
      </c>
      <c r="G83" s="20">
        <v>3841699</v>
      </c>
      <c r="H83" s="20">
        <v>848782</v>
      </c>
      <c r="I83" s="20">
        <v>6365712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6365712</v>
      </c>
      <c r="W83" s="20">
        <v>2461002</v>
      </c>
      <c r="X83" s="20"/>
      <c r="Y83" s="19"/>
      <c r="Z83" s="22">
        <v>9962320</v>
      </c>
    </row>
    <row r="84" spans="1:26" ht="13.5" hidden="1">
      <c r="A84" s="39" t="s">
        <v>112</v>
      </c>
      <c r="B84" s="27">
        <v>192659751</v>
      </c>
      <c r="C84" s="27"/>
      <c r="D84" s="28">
        <v>302172056</v>
      </c>
      <c r="E84" s="29">
        <v>302172056</v>
      </c>
      <c r="F84" s="29">
        <v>12999350</v>
      </c>
      <c r="G84" s="29">
        <v>17899522</v>
      </c>
      <c r="H84" s="29">
        <v>10206855</v>
      </c>
      <c r="I84" s="29">
        <v>41105727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41105727</v>
      </c>
      <c r="W84" s="29">
        <v>70383335</v>
      </c>
      <c r="X84" s="29"/>
      <c r="Y84" s="28"/>
      <c r="Z84" s="30">
        <v>302172056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15539000</v>
      </c>
      <c r="E5" s="59">
        <v>15539000</v>
      </c>
      <c r="F5" s="59">
        <v>482099</v>
      </c>
      <c r="G5" s="59">
        <v>238340</v>
      </c>
      <c r="H5" s="59">
        <v>238340</v>
      </c>
      <c r="I5" s="59">
        <v>958779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958779</v>
      </c>
      <c r="W5" s="59">
        <v>3384870</v>
      </c>
      <c r="X5" s="59">
        <v>-2426091</v>
      </c>
      <c r="Y5" s="60">
        <v>-71.67</v>
      </c>
      <c r="Z5" s="61">
        <v>15539000</v>
      </c>
    </row>
    <row r="6" spans="1:26" ht="13.5">
      <c r="A6" s="57" t="s">
        <v>32</v>
      </c>
      <c r="B6" s="18">
        <v>0</v>
      </c>
      <c r="C6" s="18">
        <v>0</v>
      </c>
      <c r="D6" s="58">
        <v>92972792</v>
      </c>
      <c r="E6" s="59">
        <v>92972792</v>
      </c>
      <c r="F6" s="59">
        <v>673019</v>
      </c>
      <c r="G6" s="59">
        <v>742222</v>
      </c>
      <c r="H6" s="59">
        <v>742222</v>
      </c>
      <c r="I6" s="59">
        <v>2157463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2157463</v>
      </c>
      <c r="W6" s="59">
        <v>21555054</v>
      </c>
      <c r="X6" s="59">
        <v>-19397591</v>
      </c>
      <c r="Y6" s="60">
        <v>-89.99</v>
      </c>
      <c r="Z6" s="61">
        <v>92972792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86261000</v>
      </c>
      <c r="E8" s="59">
        <v>86261000</v>
      </c>
      <c r="F8" s="59">
        <v>34257000</v>
      </c>
      <c r="G8" s="59">
        <v>1548456</v>
      </c>
      <c r="H8" s="59">
        <v>1548456</v>
      </c>
      <c r="I8" s="59">
        <v>37353912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37353912</v>
      </c>
      <c r="W8" s="59">
        <v>21565251</v>
      </c>
      <c r="X8" s="59">
        <v>15788661</v>
      </c>
      <c r="Y8" s="60">
        <v>73.21</v>
      </c>
      <c r="Z8" s="61">
        <v>86261000</v>
      </c>
    </row>
    <row r="9" spans="1:26" ht="13.5">
      <c r="A9" s="57" t="s">
        <v>35</v>
      </c>
      <c r="B9" s="18">
        <v>0</v>
      </c>
      <c r="C9" s="18">
        <v>0</v>
      </c>
      <c r="D9" s="58">
        <v>23188816</v>
      </c>
      <c r="E9" s="59">
        <v>23188816</v>
      </c>
      <c r="F9" s="59">
        <v>113555</v>
      </c>
      <c r="G9" s="59">
        <v>77974</v>
      </c>
      <c r="H9" s="59">
        <v>77974</v>
      </c>
      <c r="I9" s="59">
        <v>269503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269503</v>
      </c>
      <c r="W9" s="59">
        <v>5782500</v>
      </c>
      <c r="X9" s="59">
        <v>-5512997</v>
      </c>
      <c r="Y9" s="60">
        <v>-95.34</v>
      </c>
      <c r="Z9" s="61">
        <v>23188816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217961608</v>
      </c>
      <c r="E10" s="65">
        <f t="shared" si="0"/>
        <v>217961608</v>
      </c>
      <c r="F10" s="65">
        <f t="shared" si="0"/>
        <v>35525673</v>
      </c>
      <c r="G10" s="65">
        <f t="shared" si="0"/>
        <v>2606992</v>
      </c>
      <c r="H10" s="65">
        <f t="shared" si="0"/>
        <v>2606992</v>
      </c>
      <c r="I10" s="65">
        <f t="shared" si="0"/>
        <v>40739657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40739657</v>
      </c>
      <c r="W10" s="65">
        <f t="shared" si="0"/>
        <v>52287675</v>
      </c>
      <c r="X10" s="65">
        <f t="shared" si="0"/>
        <v>-11548018</v>
      </c>
      <c r="Y10" s="66">
        <f>+IF(W10&lt;&gt;0,(X10/W10)*100,0)</f>
        <v>-22.085545016105613</v>
      </c>
      <c r="Z10" s="67">
        <f t="shared" si="0"/>
        <v>217961608</v>
      </c>
    </row>
    <row r="11" spans="1:26" ht="13.5">
      <c r="A11" s="57" t="s">
        <v>36</v>
      </c>
      <c r="B11" s="18">
        <v>0</v>
      </c>
      <c r="C11" s="18">
        <v>0</v>
      </c>
      <c r="D11" s="58">
        <v>78873618</v>
      </c>
      <c r="E11" s="59">
        <v>78873618</v>
      </c>
      <c r="F11" s="59">
        <v>4268867</v>
      </c>
      <c r="G11" s="59">
        <v>6789880</v>
      </c>
      <c r="H11" s="59">
        <v>6789880</v>
      </c>
      <c r="I11" s="59">
        <v>17848627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17848627</v>
      </c>
      <c r="W11" s="59">
        <v>20198727</v>
      </c>
      <c r="X11" s="59">
        <v>-2350100</v>
      </c>
      <c r="Y11" s="60">
        <v>-11.63</v>
      </c>
      <c r="Z11" s="61">
        <v>78873618</v>
      </c>
    </row>
    <row r="12" spans="1:26" ht="13.5">
      <c r="A12" s="57" t="s">
        <v>37</v>
      </c>
      <c r="B12" s="18">
        <v>0</v>
      </c>
      <c r="C12" s="18">
        <v>0</v>
      </c>
      <c r="D12" s="58">
        <v>4500000</v>
      </c>
      <c r="E12" s="59">
        <v>4500000</v>
      </c>
      <c r="F12" s="59">
        <v>375000</v>
      </c>
      <c r="G12" s="59">
        <v>375000</v>
      </c>
      <c r="H12" s="59">
        <v>375000</v>
      </c>
      <c r="I12" s="59">
        <v>1125000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1125000</v>
      </c>
      <c r="W12" s="59">
        <v>1125000</v>
      </c>
      <c r="X12" s="59">
        <v>0</v>
      </c>
      <c r="Y12" s="60">
        <v>0</v>
      </c>
      <c r="Z12" s="61">
        <v>4500000</v>
      </c>
    </row>
    <row r="13" spans="1:26" ht="13.5">
      <c r="A13" s="57" t="s">
        <v>100</v>
      </c>
      <c r="B13" s="18">
        <v>0</v>
      </c>
      <c r="C13" s="18">
        <v>0</v>
      </c>
      <c r="D13" s="58">
        <v>78009937</v>
      </c>
      <c r="E13" s="59">
        <v>78009937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19432821</v>
      </c>
      <c r="X13" s="59">
        <v>-19432821</v>
      </c>
      <c r="Y13" s="60">
        <v>-100</v>
      </c>
      <c r="Z13" s="61">
        <v>78009937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59546158</v>
      </c>
      <c r="E15" s="59">
        <v>59546158</v>
      </c>
      <c r="F15" s="59">
        <v>439852</v>
      </c>
      <c r="G15" s="59">
        <v>1125297</v>
      </c>
      <c r="H15" s="59">
        <v>1125297</v>
      </c>
      <c r="I15" s="59">
        <v>2690446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2690446</v>
      </c>
      <c r="W15" s="59">
        <v>14970639</v>
      </c>
      <c r="X15" s="59">
        <v>-12280193</v>
      </c>
      <c r="Y15" s="60">
        <v>-82.03</v>
      </c>
      <c r="Z15" s="61">
        <v>59546158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75042095</v>
      </c>
      <c r="E17" s="59">
        <v>75042095</v>
      </c>
      <c r="F17" s="59">
        <v>789121</v>
      </c>
      <c r="G17" s="59">
        <v>1998843</v>
      </c>
      <c r="H17" s="59">
        <v>1998843</v>
      </c>
      <c r="I17" s="59">
        <v>4786807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4786807</v>
      </c>
      <c r="W17" s="59">
        <v>15992121</v>
      </c>
      <c r="X17" s="59">
        <v>-11205314</v>
      </c>
      <c r="Y17" s="60">
        <v>-70.07</v>
      </c>
      <c r="Z17" s="61">
        <v>75042095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295971808</v>
      </c>
      <c r="E18" s="72">
        <f t="shared" si="1"/>
        <v>295971808</v>
      </c>
      <c r="F18" s="72">
        <f t="shared" si="1"/>
        <v>5872840</v>
      </c>
      <c r="G18" s="72">
        <f t="shared" si="1"/>
        <v>10289020</v>
      </c>
      <c r="H18" s="72">
        <f t="shared" si="1"/>
        <v>10289020</v>
      </c>
      <c r="I18" s="72">
        <f t="shared" si="1"/>
        <v>26450880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26450880</v>
      </c>
      <c r="W18" s="72">
        <f t="shared" si="1"/>
        <v>71719308</v>
      </c>
      <c r="X18" s="72">
        <f t="shared" si="1"/>
        <v>-45268428</v>
      </c>
      <c r="Y18" s="66">
        <f>+IF(W18&lt;&gt;0,(X18/W18)*100,0)</f>
        <v>-63.11888564234335</v>
      </c>
      <c r="Z18" s="73">
        <f t="shared" si="1"/>
        <v>295971808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-78010200</v>
      </c>
      <c r="E19" s="76">
        <f t="shared" si="2"/>
        <v>-78010200</v>
      </c>
      <c r="F19" s="76">
        <f t="shared" si="2"/>
        <v>29652833</v>
      </c>
      <c r="G19" s="76">
        <f t="shared" si="2"/>
        <v>-7682028</v>
      </c>
      <c r="H19" s="76">
        <f t="shared" si="2"/>
        <v>-7682028</v>
      </c>
      <c r="I19" s="76">
        <f t="shared" si="2"/>
        <v>14288777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14288777</v>
      </c>
      <c r="W19" s="76">
        <f>IF(E10=E18,0,W10-W18)</f>
        <v>-19431633</v>
      </c>
      <c r="X19" s="76">
        <f t="shared" si="2"/>
        <v>33720410</v>
      </c>
      <c r="Y19" s="77">
        <f>+IF(W19&lt;&gt;0,(X19/W19)*100,0)</f>
        <v>-173.53358824757547</v>
      </c>
      <c r="Z19" s="78">
        <f t="shared" si="2"/>
        <v>-78010200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6025000</v>
      </c>
      <c r="G20" s="59">
        <v>558561</v>
      </c>
      <c r="H20" s="59">
        <v>558561</v>
      </c>
      <c r="I20" s="59">
        <v>7142122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7142122</v>
      </c>
      <c r="W20" s="59">
        <v>0</v>
      </c>
      <c r="X20" s="59">
        <v>7142122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-78010200</v>
      </c>
      <c r="E22" s="87">
        <f t="shared" si="3"/>
        <v>-78010200</v>
      </c>
      <c r="F22" s="87">
        <f t="shared" si="3"/>
        <v>35677833</v>
      </c>
      <c r="G22" s="87">
        <f t="shared" si="3"/>
        <v>-7123467</v>
      </c>
      <c r="H22" s="87">
        <f t="shared" si="3"/>
        <v>-7123467</v>
      </c>
      <c r="I22" s="87">
        <f t="shared" si="3"/>
        <v>21430899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21430899</v>
      </c>
      <c r="W22" s="87">
        <f t="shared" si="3"/>
        <v>-19431633</v>
      </c>
      <c r="X22" s="87">
        <f t="shared" si="3"/>
        <v>40862532</v>
      </c>
      <c r="Y22" s="88">
        <f>+IF(W22&lt;&gt;0,(X22/W22)*100,0)</f>
        <v>-210.28871840055848</v>
      </c>
      <c r="Z22" s="89">
        <f t="shared" si="3"/>
        <v>-78010200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-78010200</v>
      </c>
      <c r="E24" s="76">
        <f t="shared" si="4"/>
        <v>-78010200</v>
      </c>
      <c r="F24" s="76">
        <f t="shared" si="4"/>
        <v>35677833</v>
      </c>
      <c r="G24" s="76">
        <f t="shared" si="4"/>
        <v>-7123467</v>
      </c>
      <c r="H24" s="76">
        <f t="shared" si="4"/>
        <v>-7123467</v>
      </c>
      <c r="I24" s="76">
        <f t="shared" si="4"/>
        <v>21430899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21430899</v>
      </c>
      <c r="W24" s="76">
        <f t="shared" si="4"/>
        <v>-19431633</v>
      </c>
      <c r="X24" s="76">
        <f t="shared" si="4"/>
        <v>40862532</v>
      </c>
      <c r="Y24" s="77">
        <f>+IF(W24&lt;&gt;0,(X24/W24)*100,0)</f>
        <v>-210.28871840055848</v>
      </c>
      <c r="Z24" s="78">
        <f t="shared" si="4"/>
        <v>-78010200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32730000</v>
      </c>
      <c r="E27" s="99">
        <v>32730000</v>
      </c>
      <c r="F27" s="99">
        <v>1139166</v>
      </c>
      <c r="G27" s="99">
        <v>573363</v>
      </c>
      <c r="H27" s="99">
        <v>636770</v>
      </c>
      <c r="I27" s="99">
        <v>2349299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2349299</v>
      </c>
      <c r="W27" s="99">
        <v>7520001</v>
      </c>
      <c r="X27" s="99">
        <v>-5170702</v>
      </c>
      <c r="Y27" s="100">
        <v>-68.76</v>
      </c>
      <c r="Z27" s="101">
        <v>32730000</v>
      </c>
    </row>
    <row r="28" spans="1:26" ht="13.5">
      <c r="A28" s="102" t="s">
        <v>44</v>
      </c>
      <c r="B28" s="18">
        <v>0</v>
      </c>
      <c r="C28" s="18">
        <v>0</v>
      </c>
      <c r="D28" s="58">
        <v>16156000</v>
      </c>
      <c r="E28" s="59">
        <v>16156000</v>
      </c>
      <c r="F28" s="59">
        <v>1139166</v>
      </c>
      <c r="G28" s="59">
        <v>0</v>
      </c>
      <c r="H28" s="59">
        <v>636770</v>
      </c>
      <c r="I28" s="59">
        <v>1775936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1775936</v>
      </c>
      <c r="W28" s="59">
        <v>0</v>
      </c>
      <c r="X28" s="59">
        <v>1775936</v>
      </c>
      <c r="Y28" s="60">
        <v>0</v>
      </c>
      <c r="Z28" s="61">
        <v>16156000</v>
      </c>
    </row>
    <row r="29" spans="1:26" ht="13.5">
      <c r="A29" s="57" t="s">
        <v>104</v>
      </c>
      <c r="B29" s="18">
        <v>0</v>
      </c>
      <c r="C29" s="18">
        <v>0</v>
      </c>
      <c r="D29" s="58">
        <v>16574000</v>
      </c>
      <c r="E29" s="59">
        <v>16574000</v>
      </c>
      <c r="F29" s="59">
        <v>0</v>
      </c>
      <c r="G29" s="59">
        <v>573363</v>
      </c>
      <c r="H29" s="59">
        <v>0</v>
      </c>
      <c r="I29" s="59">
        <v>573363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573363</v>
      </c>
      <c r="W29" s="59">
        <v>0</v>
      </c>
      <c r="X29" s="59">
        <v>573363</v>
      </c>
      <c r="Y29" s="60">
        <v>0</v>
      </c>
      <c r="Z29" s="61">
        <v>16574000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32730000</v>
      </c>
      <c r="E32" s="99">
        <f t="shared" si="5"/>
        <v>32730000</v>
      </c>
      <c r="F32" s="99">
        <f t="shared" si="5"/>
        <v>1139166</v>
      </c>
      <c r="G32" s="99">
        <f t="shared" si="5"/>
        <v>573363</v>
      </c>
      <c r="H32" s="99">
        <f t="shared" si="5"/>
        <v>636770</v>
      </c>
      <c r="I32" s="99">
        <f t="shared" si="5"/>
        <v>2349299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2349299</v>
      </c>
      <c r="W32" s="99">
        <f t="shared" si="5"/>
        <v>0</v>
      </c>
      <c r="X32" s="99">
        <f t="shared" si="5"/>
        <v>2349299</v>
      </c>
      <c r="Y32" s="100">
        <f>+IF(W32&lt;&gt;0,(X32/W32)*100,0)</f>
        <v>0</v>
      </c>
      <c r="Z32" s="101">
        <f t="shared" si="5"/>
        <v>32730000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9029000</v>
      </c>
      <c r="E35" s="59">
        <v>9029000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2257250</v>
      </c>
      <c r="X35" s="59">
        <v>-2257250</v>
      </c>
      <c r="Y35" s="60">
        <v>-100</v>
      </c>
      <c r="Z35" s="61">
        <v>9029000</v>
      </c>
    </row>
    <row r="36" spans="1:26" ht="13.5">
      <c r="A36" s="57" t="s">
        <v>53</v>
      </c>
      <c r="B36" s="18">
        <v>0</v>
      </c>
      <c r="C36" s="18">
        <v>0</v>
      </c>
      <c r="D36" s="58">
        <v>789427000</v>
      </c>
      <c r="E36" s="59">
        <v>789427000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197356750</v>
      </c>
      <c r="X36" s="59">
        <v>-197356750</v>
      </c>
      <c r="Y36" s="60">
        <v>-100</v>
      </c>
      <c r="Z36" s="61">
        <v>789427000</v>
      </c>
    </row>
    <row r="37" spans="1:26" ht="13.5">
      <c r="A37" s="57" t="s">
        <v>54</v>
      </c>
      <c r="B37" s="18">
        <v>0</v>
      </c>
      <c r="C37" s="18">
        <v>0</v>
      </c>
      <c r="D37" s="58">
        <v>111451000</v>
      </c>
      <c r="E37" s="59">
        <v>111451000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27862750</v>
      </c>
      <c r="X37" s="59">
        <v>-27862750</v>
      </c>
      <c r="Y37" s="60">
        <v>-100</v>
      </c>
      <c r="Z37" s="61">
        <v>111451000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687005000</v>
      </c>
      <c r="E39" s="59">
        <v>687005000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171751250</v>
      </c>
      <c r="X39" s="59">
        <v>-171751250</v>
      </c>
      <c r="Y39" s="60">
        <v>-100</v>
      </c>
      <c r="Z39" s="61">
        <v>687005000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30079842</v>
      </c>
      <c r="E42" s="59">
        <v>30079842</v>
      </c>
      <c r="F42" s="59">
        <v>35881930</v>
      </c>
      <c r="G42" s="59">
        <v>-6914295</v>
      </c>
      <c r="H42" s="59">
        <v>-7403525</v>
      </c>
      <c r="I42" s="59">
        <v>21564110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21564110</v>
      </c>
      <c r="W42" s="59">
        <v>7186129</v>
      </c>
      <c r="X42" s="59">
        <v>14377981</v>
      </c>
      <c r="Y42" s="60">
        <v>200.08</v>
      </c>
      <c r="Z42" s="61">
        <v>30079842</v>
      </c>
    </row>
    <row r="43" spans="1:26" ht="13.5">
      <c r="A43" s="57" t="s">
        <v>59</v>
      </c>
      <c r="B43" s="18">
        <v>0</v>
      </c>
      <c r="C43" s="18">
        <v>0</v>
      </c>
      <c r="D43" s="58">
        <v>-30080000</v>
      </c>
      <c r="E43" s="59">
        <v>-30080000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-30080000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-158</v>
      </c>
      <c r="E45" s="99">
        <v>-158</v>
      </c>
      <c r="F45" s="99">
        <v>35881930</v>
      </c>
      <c r="G45" s="99">
        <v>28967635</v>
      </c>
      <c r="H45" s="99">
        <v>21564110</v>
      </c>
      <c r="I45" s="99">
        <v>21564110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21564110</v>
      </c>
      <c r="W45" s="99">
        <v>7186129</v>
      </c>
      <c r="X45" s="99">
        <v>14377981</v>
      </c>
      <c r="Y45" s="100">
        <v>200.08</v>
      </c>
      <c r="Z45" s="101">
        <v>-158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5194304</v>
      </c>
      <c r="C49" s="51">
        <v>0</v>
      </c>
      <c r="D49" s="128">
        <v>14497732</v>
      </c>
      <c r="E49" s="53">
        <v>3055780</v>
      </c>
      <c r="F49" s="53">
        <v>0</v>
      </c>
      <c r="G49" s="53">
        <v>0</v>
      </c>
      <c r="H49" s="53">
        <v>0</v>
      </c>
      <c r="I49" s="53">
        <v>3591722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1681194</v>
      </c>
      <c r="W49" s="53">
        <v>1122193</v>
      </c>
      <c r="X49" s="53">
        <v>1500809</v>
      </c>
      <c r="Y49" s="53">
        <v>53271768</v>
      </c>
      <c r="Z49" s="129">
        <v>83915502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100.00019168423648</v>
      </c>
      <c r="E58" s="7">
        <f t="shared" si="6"/>
        <v>100.00019168423648</v>
      </c>
      <c r="F58" s="7">
        <f t="shared" si="6"/>
        <v>117.66893079321765</v>
      </c>
      <c r="G58" s="7">
        <f t="shared" si="6"/>
        <v>121.33184847057097</v>
      </c>
      <c r="H58" s="7">
        <f t="shared" si="6"/>
        <v>127.67280396344138</v>
      </c>
      <c r="I58" s="7">
        <f t="shared" si="6"/>
        <v>121.96934641147897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121.96934641147897</v>
      </c>
      <c r="W58" s="7">
        <f t="shared" si="6"/>
        <v>100.00387791955367</v>
      </c>
      <c r="X58" s="7">
        <f t="shared" si="6"/>
        <v>0</v>
      </c>
      <c r="Y58" s="7">
        <f t="shared" si="6"/>
        <v>0</v>
      </c>
      <c r="Z58" s="8">
        <f t="shared" si="6"/>
        <v>100.00019168423648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182.06637576571285</v>
      </c>
      <c r="I59" s="10">
        <f t="shared" si="7"/>
        <v>120.40063455707728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120.40063455707728</v>
      </c>
      <c r="W59" s="10">
        <f t="shared" si="7"/>
        <v>114.77545666451002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100.0002237213657</v>
      </c>
      <c r="E60" s="13">
        <f t="shared" si="7"/>
        <v>100.0002237213657</v>
      </c>
      <c r="F60" s="13">
        <f t="shared" si="7"/>
        <v>130.3255925909967</v>
      </c>
      <c r="G60" s="13">
        <f t="shared" si="7"/>
        <v>128.1818647251092</v>
      </c>
      <c r="H60" s="13">
        <f t="shared" si="7"/>
        <v>110.20611084015295</v>
      </c>
      <c r="I60" s="13">
        <f t="shared" si="7"/>
        <v>122.66648373575815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122.66648373575815</v>
      </c>
      <c r="W60" s="13">
        <f t="shared" si="7"/>
        <v>100.00345047183265</v>
      </c>
      <c r="X60" s="13">
        <f t="shared" si="7"/>
        <v>0</v>
      </c>
      <c r="Y60" s="13">
        <f t="shared" si="7"/>
        <v>0</v>
      </c>
      <c r="Z60" s="14">
        <f t="shared" si="7"/>
        <v>100.0002237213657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112.16323451439227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100.00081212780758</v>
      </c>
      <c r="E62" s="13">
        <f t="shared" si="7"/>
        <v>100.00081212780758</v>
      </c>
      <c r="F62" s="13">
        <f t="shared" si="7"/>
        <v>100</v>
      </c>
      <c r="G62" s="13">
        <f t="shared" si="7"/>
        <v>100</v>
      </c>
      <c r="H62" s="13">
        <f t="shared" si="7"/>
        <v>81.37882141002407</v>
      </c>
      <c r="I62" s="13">
        <f t="shared" si="7"/>
        <v>93.44208301554598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93.44208301554598</v>
      </c>
      <c r="W62" s="13">
        <f t="shared" si="7"/>
        <v>101.85268176259214</v>
      </c>
      <c r="X62" s="13">
        <f t="shared" si="7"/>
        <v>0</v>
      </c>
      <c r="Y62" s="13">
        <f t="shared" si="7"/>
        <v>0</v>
      </c>
      <c r="Z62" s="14">
        <f t="shared" si="7"/>
        <v>100.00081212780758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100.00245561389865</v>
      </c>
      <c r="E63" s="13">
        <f t="shared" si="7"/>
        <v>100.00245561389865</v>
      </c>
      <c r="F63" s="13">
        <f t="shared" si="7"/>
        <v>100</v>
      </c>
      <c r="G63" s="13">
        <f t="shared" si="7"/>
        <v>100</v>
      </c>
      <c r="H63" s="13">
        <f t="shared" si="7"/>
        <v>91.31935331950432</v>
      </c>
      <c r="I63" s="13">
        <f t="shared" si="7"/>
        <v>97.1246478152039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97.1246478152039</v>
      </c>
      <c r="W63" s="13">
        <f t="shared" si="7"/>
        <v>100.90817356205852</v>
      </c>
      <c r="X63" s="13">
        <f t="shared" si="7"/>
        <v>0</v>
      </c>
      <c r="Y63" s="13">
        <f t="shared" si="7"/>
        <v>0</v>
      </c>
      <c r="Z63" s="14">
        <f t="shared" si="7"/>
        <v>100.00245561389865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99.99755229871985</v>
      </c>
      <c r="E64" s="13">
        <f t="shared" si="7"/>
        <v>99.99755229871985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102.45615889218178</v>
      </c>
      <c r="X64" s="13">
        <f t="shared" si="7"/>
        <v>0</v>
      </c>
      <c r="Y64" s="13">
        <f t="shared" si="7"/>
        <v>0</v>
      </c>
      <c r="Z64" s="14">
        <f t="shared" si="7"/>
        <v>99.99755229871985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108511792</v>
      </c>
      <c r="E67" s="25">
        <v>108511792</v>
      </c>
      <c r="F67" s="25">
        <v>1155118</v>
      </c>
      <c r="G67" s="25">
        <v>980562</v>
      </c>
      <c r="H67" s="25">
        <v>980562</v>
      </c>
      <c r="I67" s="25">
        <v>3116242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3116242</v>
      </c>
      <c r="W67" s="25">
        <v>27127948</v>
      </c>
      <c r="X67" s="25"/>
      <c r="Y67" s="24"/>
      <c r="Z67" s="26">
        <v>108511792</v>
      </c>
    </row>
    <row r="68" spans="1:26" ht="13.5" hidden="1">
      <c r="A68" s="36" t="s">
        <v>31</v>
      </c>
      <c r="B68" s="18"/>
      <c r="C68" s="18"/>
      <c r="D68" s="19">
        <v>15539000</v>
      </c>
      <c r="E68" s="20">
        <v>15539000</v>
      </c>
      <c r="F68" s="20">
        <v>482099</v>
      </c>
      <c r="G68" s="20">
        <v>238340</v>
      </c>
      <c r="H68" s="20">
        <v>238340</v>
      </c>
      <c r="I68" s="20">
        <v>958779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958779</v>
      </c>
      <c r="W68" s="20">
        <v>3384870</v>
      </c>
      <c r="X68" s="20"/>
      <c r="Y68" s="19"/>
      <c r="Z68" s="22">
        <v>15539000</v>
      </c>
    </row>
    <row r="69" spans="1:26" ht="13.5" hidden="1">
      <c r="A69" s="37" t="s">
        <v>32</v>
      </c>
      <c r="B69" s="18"/>
      <c r="C69" s="18"/>
      <c r="D69" s="19">
        <v>92972792</v>
      </c>
      <c r="E69" s="20">
        <v>92972792</v>
      </c>
      <c r="F69" s="20">
        <v>673019</v>
      </c>
      <c r="G69" s="20">
        <v>742222</v>
      </c>
      <c r="H69" s="20">
        <v>742222</v>
      </c>
      <c r="I69" s="20">
        <v>2157463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2157463</v>
      </c>
      <c r="W69" s="20">
        <v>23243198</v>
      </c>
      <c r="X69" s="20"/>
      <c r="Y69" s="19"/>
      <c r="Z69" s="22">
        <v>92972792</v>
      </c>
    </row>
    <row r="70" spans="1:26" ht="13.5" hidden="1">
      <c r="A70" s="38" t="s">
        <v>107</v>
      </c>
      <c r="B70" s="18"/>
      <c r="C70" s="18"/>
      <c r="D70" s="19">
        <v>56736000</v>
      </c>
      <c r="E70" s="20">
        <v>56736000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12645855</v>
      </c>
      <c r="X70" s="20"/>
      <c r="Y70" s="19"/>
      <c r="Z70" s="22">
        <v>56736000</v>
      </c>
    </row>
    <row r="71" spans="1:26" ht="13.5" hidden="1">
      <c r="A71" s="38" t="s">
        <v>108</v>
      </c>
      <c r="B71" s="18"/>
      <c r="C71" s="18"/>
      <c r="D71" s="19">
        <v>16499866</v>
      </c>
      <c r="E71" s="20">
        <v>16499866</v>
      </c>
      <c r="F71" s="20">
        <v>389579</v>
      </c>
      <c r="G71" s="20">
        <v>464063</v>
      </c>
      <c r="H71" s="20">
        <v>464063</v>
      </c>
      <c r="I71" s="20">
        <v>1317705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1317705</v>
      </c>
      <c r="W71" s="20">
        <v>4049967</v>
      </c>
      <c r="X71" s="20"/>
      <c r="Y71" s="19"/>
      <c r="Z71" s="22">
        <v>16499866</v>
      </c>
    </row>
    <row r="72" spans="1:26" ht="13.5" hidden="1">
      <c r="A72" s="38" t="s">
        <v>109</v>
      </c>
      <c r="B72" s="18"/>
      <c r="C72" s="18"/>
      <c r="D72" s="19">
        <v>11361721</v>
      </c>
      <c r="E72" s="20">
        <v>11361721</v>
      </c>
      <c r="F72" s="20">
        <v>283440</v>
      </c>
      <c r="G72" s="20">
        <v>278159</v>
      </c>
      <c r="H72" s="20">
        <v>278159</v>
      </c>
      <c r="I72" s="20">
        <v>839758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839758</v>
      </c>
      <c r="W72" s="20">
        <v>2815431</v>
      </c>
      <c r="X72" s="20"/>
      <c r="Y72" s="19"/>
      <c r="Z72" s="22">
        <v>11361721</v>
      </c>
    </row>
    <row r="73" spans="1:26" ht="13.5" hidden="1">
      <c r="A73" s="38" t="s">
        <v>110</v>
      </c>
      <c r="B73" s="18"/>
      <c r="C73" s="18"/>
      <c r="D73" s="19">
        <v>8375205</v>
      </c>
      <c r="E73" s="20">
        <v>8375205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2043801</v>
      </c>
      <c r="X73" s="20"/>
      <c r="Y73" s="19"/>
      <c r="Z73" s="22">
        <v>8375205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108512000</v>
      </c>
      <c r="E76" s="33">
        <v>108512000</v>
      </c>
      <c r="F76" s="33">
        <v>1359215</v>
      </c>
      <c r="G76" s="33">
        <v>1189734</v>
      </c>
      <c r="H76" s="33">
        <v>1251911</v>
      </c>
      <c r="I76" s="33">
        <v>3800860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3800860</v>
      </c>
      <c r="W76" s="33">
        <v>27129000</v>
      </c>
      <c r="X76" s="33"/>
      <c r="Y76" s="32"/>
      <c r="Z76" s="34">
        <v>108512000</v>
      </c>
    </row>
    <row r="77" spans="1:26" ht="13.5" hidden="1">
      <c r="A77" s="36" t="s">
        <v>31</v>
      </c>
      <c r="B77" s="18"/>
      <c r="C77" s="18"/>
      <c r="D77" s="19">
        <v>15539000</v>
      </c>
      <c r="E77" s="20">
        <v>15539000</v>
      </c>
      <c r="F77" s="20">
        <v>482099</v>
      </c>
      <c r="G77" s="20">
        <v>238340</v>
      </c>
      <c r="H77" s="20">
        <v>433937</v>
      </c>
      <c r="I77" s="20">
        <v>1154376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1154376</v>
      </c>
      <c r="W77" s="20">
        <v>3885000</v>
      </c>
      <c r="X77" s="20"/>
      <c r="Y77" s="19"/>
      <c r="Z77" s="22">
        <v>15539000</v>
      </c>
    </row>
    <row r="78" spans="1:26" ht="13.5" hidden="1">
      <c r="A78" s="37" t="s">
        <v>32</v>
      </c>
      <c r="B78" s="18"/>
      <c r="C78" s="18"/>
      <c r="D78" s="19">
        <v>92973000</v>
      </c>
      <c r="E78" s="20">
        <v>92973000</v>
      </c>
      <c r="F78" s="20">
        <v>877116</v>
      </c>
      <c r="G78" s="20">
        <v>951394</v>
      </c>
      <c r="H78" s="20">
        <v>817974</v>
      </c>
      <c r="I78" s="20">
        <v>2646484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2646484</v>
      </c>
      <c r="W78" s="20">
        <v>23244000</v>
      </c>
      <c r="X78" s="20"/>
      <c r="Y78" s="19"/>
      <c r="Z78" s="22">
        <v>92973000</v>
      </c>
    </row>
    <row r="79" spans="1:26" ht="13.5" hidden="1">
      <c r="A79" s="38" t="s">
        <v>107</v>
      </c>
      <c r="B79" s="18"/>
      <c r="C79" s="18"/>
      <c r="D79" s="19">
        <v>56736000</v>
      </c>
      <c r="E79" s="20">
        <v>56736000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14184000</v>
      </c>
      <c r="X79" s="20"/>
      <c r="Y79" s="19"/>
      <c r="Z79" s="22">
        <v>56736000</v>
      </c>
    </row>
    <row r="80" spans="1:26" ht="13.5" hidden="1">
      <c r="A80" s="38" t="s">
        <v>108</v>
      </c>
      <c r="B80" s="18"/>
      <c r="C80" s="18"/>
      <c r="D80" s="19">
        <v>16500000</v>
      </c>
      <c r="E80" s="20">
        <v>16500000</v>
      </c>
      <c r="F80" s="20">
        <v>389579</v>
      </c>
      <c r="G80" s="20">
        <v>464063</v>
      </c>
      <c r="H80" s="20">
        <v>377649</v>
      </c>
      <c r="I80" s="20">
        <v>1231291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1231291</v>
      </c>
      <c r="W80" s="20">
        <v>4125000</v>
      </c>
      <c r="X80" s="20"/>
      <c r="Y80" s="19"/>
      <c r="Z80" s="22">
        <v>16500000</v>
      </c>
    </row>
    <row r="81" spans="1:26" ht="13.5" hidden="1">
      <c r="A81" s="38" t="s">
        <v>109</v>
      </c>
      <c r="B81" s="18"/>
      <c r="C81" s="18"/>
      <c r="D81" s="19">
        <v>11362000</v>
      </c>
      <c r="E81" s="20">
        <v>11362000</v>
      </c>
      <c r="F81" s="20">
        <v>283440</v>
      </c>
      <c r="G81" s="20">
        <v>278159</v>
      </c>
      <c r="H81" s="20">
        <v>254013</v>
      </c>
      <c r="I81" s="20">
        <v>815612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815612</v>
      </c>
      <c r="W81" s="20">
        <v>2841000</v>
      </c>
      <c r="X81" s="20"/>
      <c r="Y81" s="19"/>
      <c r="Z81" s="22">
        <v>11362000</v>
      </c>
    </row>
    <row r="82" spans="1:26" ht="13.5" hidden="1">
      <c r="A82" s="38" t="s">
        <v>110</v>
      </c>
      <c r="B82" s="18"/>
      <c r="C82" s="18"/>
      <c r="D82" s="19">
        <v>8375000</v>
      </c>
      <c r="E82" s="20">
        <v>8375000</v>
      </c>
      <c r="F82" s="20">
        <v>204097</v>
      </c>
      <c r="G82" s="20">
        <v>209172</v>
      </c>
      <c r="H82" s="20">
        <v>186312</v>
      </c>
      <c r="I82" s="20">
        <v>599581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599581</v>
      </c>
      <c r="W82" s="20">
        <v>2094000</v>
      </c>
      <c r="X82" s="20"/>
      <c r="Y82" s="19"/>
      <c r="Z82" s="22">
        <v>8375000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6055112</v>
      </c>
      <c r="C5" s="18">
        <v>0</v>
      </c>
      <c r="D5" s="58">
        <v>14586302</v>
      </c>
      <c r="E5" s="59">
        <v>14586302</v>
      </c>
      <c r="F5" s="59">
        <v>6100008</v>
      </c>
      <c r="G5" s="59">
        <v>143900</v>
      </c>
      <c r="H5" s="59">
        <v>145086</v>
      </c>
      <c r="I5" s="59">
        <v>6388994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6388994</v>
      </c>
      <c r="W5" s="59">
        <v>3087753</v>
      </c>
      <c r="X5" s="59">
        <v>3301241</v>
      </c>
      <c r="Y5" s="60">
        <v>106.91</v>
      </c>
      <c r="Z5" s="61">
        <v>14586302</v>
      </c>
    </row>
    <row r="6" spans="1:26" ht="13.5">
      <c r="A6" s="57" t="s">
        <v>32</v>
      </c>
      <c r="B6" s="18">
        <v>40277982</v>
      </c>
      <c r="C6" s="18">
        <v>0</v>
      </c>
      <c r="D6" s="58">
        <v>47940327</v>
      </c>
      <c r="E6" s="59">
        <v>47940327</v>
      </c>
      <c r="F6" s="59">
        <v>1360560</v>
      </c>
      <c r="G6" s="59">
        <v>2954089</v>
      </c>
      <c r="H6" s="59">
        <v>2850175</v>
      </c>
      <c r="I6" s="59">
        <v>7164824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7164824</v>
      </c>
      <c r="W6" s="59">
        <v>11985081</v>
      </c>
      <c r="X6" s="59">
        <v>-4820257</v>
      </c>
      <c r="Y6" s="60">
        <v>-40.22</v>
      </c>
      <c r="Z6" s="61">
        <v>47940327</v>
      </c>
    </row>
    <row r="7" spans="1:26" ht="13.5">
      <c r="A7" s="57" t="s">
        <v>33</v>
      </c>
      <c r="B7" s="18">
        <v>175822</v>
      </c>
      <c r="C7" s="18">
        <v>0</v>
      </c>
      <c r="D7" s="58">
        <v>6631</v>
      </c>
      <c r="E7" s="59">
        <v>6631</v>
      </c>
      <c r="F7" s="59">
        <v>2734</v>
      </c>
      <c r="G7" s="59">
        <v>26358</v>
      </c>
      <c r="H7" s="59">
        <v>18202</v>
      </c>
      <c r="I7" s="59">
        <v>47294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47294</v>
      </c>
      <c r="W7" s="59">
        <v>1326</v>
      </c>
      <c r="X7" s="59">
        <v>45968</v>
      </c>
      <c r="Y7" s="60">
        <v>3466.67</v>
      </c>
      <c r="Z7" s="61">
        <v>6631</v>
      </c>
    </row>
    <row r="8" spans="1:26" ht="13.5">
      <c r="A8" s="57" t="s">
        <v>34</v>
      </c>
      <c r="B8" s="18">
        <v>76075200</v>
      </c>
      <c r="C8" s="18">
        <v>0</v>
      </c>
      <c r="D8" s="58">
        <v>59507999</v>
      </c>
      <c r="E8" s="59">
        <v>59507999</v>
      </c>
      <c r="F8" s="59">
        <v>15297995</v>
      </c>
      <c r="G8" s="59">
        <v>1347000</v>
      </c>
      <c r="H8" s="59">
        <v>0</v>
      </c>
      <c r="I8" s="59">
        <v>16644995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16644995</v>
      </c>
      <c r="W8" s="59">
        <v>5950800</v>
      </c>
      <c r="X8" s="59">
        <v>10694195</v>
      </c>
      <c r="Y8" s="60">
        <v>179.71</v>
      </c>
      <c r="Z8" s="61">
        <v>59507999</v>
      </c>
    </row>
    <row r="9" spans="1:26" ht="13.5">
      <c r="A9" s="57" t="s">
        <v>35</v>
      </c>
      <c r="B9" s="18">
        <v>11530768</v>
      </c>
      <c r="C9" s="18">
        <v>0</v>
      </c>
      <c r="D9" s="58">
        <v>10290728</v>
      </c>
      <c r="E9" s="59">
        <v>10290728</v>
      </c>
      <c r="F9" s="59">
        <v>57848</v>
      </c>
      <c r="G9" s="59">
        <v>168150</v>
      </c>
      <c r="H9" s="59">
        <v>172847</v>
      </c>
      <c r="I9" s="59">
        <v>398845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398845</v>
      </c>
      <c r="W9" s="59">
        <v>2572683</v>
      </c>
      <c r="X9" s="59">
        <v>-2173838</v>
      </c>
      <c r="Y9" s="60">
        <v>-84.5</v>
      </c>
      <c r="Z9" s="61">
        <v>10290728</v>
      </c>
    </row>
    <row r="10" spans="1:26" ht="25.5">
      <c r="A10" s="62" t="s">
        <v>99</v>
      </c>
      <c r="B10" s="63">
        <f>SUM(B5:B9)</f>
        <v>134114884</v>
      </c>
      <c r="C10" s="63">
        <f>SUM(C5:C9)</f>
        <v>0</v>
      </c>
      <c r="D10" s="64">
        <f aca="true" t="shared" si="0" ref="D10:Z10">SUM(D5:D9)</f>
        <v>132331987</v>
      </c>
      <c r="E10" s="65">
        <f t="shared" si="0"/>
        <v>132331987</v>
      </c>
      <c r="F10" s="65">
        <f t="shared" si="0"/>
        <v>22819145</v>
      </c>
      <c r="G10" s="65">
        <f t="shared" si="0"/>
        <v>4639497</v>
      </c>
      <c r="H10" s="65">
        <f t="shared" si="0"/>
        <v>3186310</v>
      </c>
      <c r="I10" s="65">
        <f t="shared" si="0"/>
        <v>30644952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30644952</v>
      </c>
      <c r="W10" s="65">
        <f t="shared" si="0"/>
        <v>23597643</v>
      </c>
      <c r="X10" s="65">
        <f t="shared" si="0"/>
        <v>7047309</v>
      </c>
      <c r="Y10" s="66">
        <f>+IF(W10&lt;&gt;0,(X10/W10)*100,0)</f>
        <v>29.864461463375815</v>
      </c>
      <c r="Z10" s="67">
        <f t="shared" si="0"/>
        <v>132331987</v>
      </c>
    </row>
    <row r="11" spans="1:26" ht="13.5">
      <c r="A11" s="57" t="s">
        <v>36</v>
      </c>
      <c r="B11" s="18">
        <v>51158286</v>
      </c>
      <c r="C11" s="18">
        <v>0</v>
      </c>
      <c r="D11" s="58">
        <v>52490957</v>
      </c>
      <c r="E11" s="59">
        <v>52490957</v>
      </c>
      <c r="F11" s="59">
        <v>4922251</v>
      </c>
      <c r="G11" s="59">
        <v>4543696</v>
      </c>
      <c r="H11" s="59">
        <v>4696035</v>
      </c>
      <c r="I11" s="59">
        <v>14161982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14161982</v>
      </c>
      <c r="W11" s="59">
        <v>13122738</v>
      </c>
      <c r="X11" s="59">
        <v>1039244</v>
      </c>
      <c r="Y11" s="60">
        <v>7.92</v>
      </c>
      <c r="Z11" s="61">
        <v>52490957</v>
      </c>
    </row>
    <row r="12" spans="1:26" ht="13.5">
      <c r="A12" s="57" t="s">
        <v>37</v>
      </c>
      <c r="B12" s="18">
        <v>3065339</v>
      </c>
      <c r="C12" s="18">
        <v>0</v>
      </c>
      <c r="D12" s="58">
        <v>3183481</v>
      </c>
      <c r="E12" s="59">
        <v>3183481</v>
      </c>
      <c r="F12" s="59">
        <v>255639</v>
      </c>
      <c r="G12" s="59">
        <v>255576</v>
      </c>
      <c r="H12" s="59">
        <v>255584</v>
      </c>
      <c r="I12" s="59">
        <v>766799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766799</v>
      </c>
      <c r="W12" s="59">
        <v>795870</v>
      </c>
      <c r="X12" s="59">
        <v>-29071</v>
      </c>
      <c r="Y12" s="60">
        <v>-3.65</v>
      </c>
      <c r="Z12" s="61">
        <v>3183481</v>
      </c>
    </row>
    <row r="13" spans="1:26" ht="13.5">
      <c r="A13" s="57" t="s">
        <v>100</v>
      </c>
      <c r="B13" s="18">
        <v>25694319</v>
      </c>
      <c r="C13" s="18">
        <v>0</v>
      </c>
      <c r="D13" s="58">
        <v>28427184</v>
      </c>
      <c r="E13" s="59">
        <v>28427184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28427184</v>
      </c>
    </row>
    <row r="14" spans="1:26" ht="13.5">
      <c r="A14" s="57" t="s">
        <v>38</v>
      </c>
      <c r="B14" s="18">
        <v>4092475</v>
      </c>
      <c r="C14" s="18">
        <v>0</v>
      </c>
      <c r="D14" s="58">
        <v>2504000</v>
      </c>
      <c r="E14" s="59">
        <v>2504000</v>
      </c>
      <c r="F14" s="59">
        <v>92014</v>
      </c>
      <c r="G14" s="59">
        <v>23176</v>
      </c>
      <c r="H14" s="59">
        <v>23251</v>
      </c>
      <c r="I14" s="59">
        <v>138441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138441</v>
      </c>
      <c r="W14" s="59">
        <v>626001</v>
      </c>
      <c r="X14" s="59">
        <v>-487560</v>
      </c>
      <c r="Y14" s="60">
        <v>-77.88</v>
      </c>
      <c r="Z14" s="61">
        <v>2504000</v>
      </c>
    </row>
    <row r="15" spans="1:26" ht="13.5">
      <c r="A15" s="57" t="s">
        <v>39</v>
      </c>
      <c r="B15" s="18">
        <v>19752593</v>
      </c>
      <c r="C15" s="18">
        <v>0</v>
      </c>
      <c r="D15" s="58">
        <v>18000000</v>
      </c>
      <c r="E15" s="59">
        <v>18000000</v>
      </c>
      <c r="F15" s="59">
        <v>314450</v>
      </c>
      <c r="G15" s="59">
        <v>136475</v>
      </c>
      <c r="H15" s="59">
        <v>48560</v>
      </c>
      <c r="I15" s="59">
        <v>499485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499485</v>
      </c>
      <c r="W15" s="59">
        <v>4500000</v>
      </c>
      <c r="X15" s="59">
        <v>-4000515</v>
      </c>
      <c r="Y15" s="60">
        <v>-88.9</v>
      </c>
      <c r="Z15" s="61">
        <v>18000000</v>
      </c>
    </row>
    <row r="16" spans="1:26" ht="13.5">
      <c r="A16" s="68" t="s">
        <v>40</v>
      </c>
      <c r="B16" s="18">
        <v>2579731</v>
      </c>
      <c r="C16" s="18">
        <v>0</v>
      </c>
      <c r="D16" s="58">
        <v>5763131</v>
      </c>
      <c r="E16" s="59">
        <v>5763131</v>
      </c>
      <c r="F16" s="59">
        <v>4419672</v>
      </c>
      <c r="G16" s="59">
        <v>399913</v>
      </c>
      <c r="H16" s="59">
        <v>399344</v>
      </c>
      <c r="I16" s="59">
        <v>5218929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5218929</v>
      </c>
      <c r="W16" s="59">
        <v>576313</v>
      </c>
      <c r="X16" s="59">
        <v>4642616</v>
      </c>
      <c r="Y16" s="60">
        <v>805.57</v>
      </c>
      <c r="Z16" s="61">
        <v>5763131</v>
      </c>
    </row>
    <row r="17" spans="1:26" ht="13.5">
      <c r="A17" s="57" t="s">
        <v>41</v>
      </c>
      <c r="B17" s="18">
        <v>38724997</v>
      </c>
      <c r="C17" s="18">
        <v>0</v>
      </c>
      <c r="D17" s="58">
        <v>48028399</v>
      </c>
      <c r="E17" s="59">
        <v>48028399</v>
      </c>
      <c r="F17" s="59">
        <v>3589477</v>
      </c>
      <c r="G17" s="59">
        <v>2278168</v>
      </c>
      <c r="H17" s="59">
        <v>1695726</v>
      </c>
      <c r="I17" s="59">
        <v>7563371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7563371</v>
      </c>
      <c r="W17" s="59">
        <v>12007100</v>
      </c>
      <c r="X17" s="59">
        <v>-4443729</v>
      </c>
      <c r="Y17" s="60">
        <v>-37.01</v>
      </c>
      <c r="Z17" s="61">
        <v>48028399</v>
      </c>
    </row>
    <row r="18" spans="1:26" ht="13.5">
      <c r="A18" s="69" t="s">
        <v>42</v>
      </c>
      <c r="B18" s="70">
        <f>SUM(B11:B17)</f>
        <v>145067740</v>
      </c>
      <c r="C18" s="70">
        <f>SUM(C11:C17)</f>
        <v>0</v>
      </c>
      <c r="D18" s="71">
        <f aca="true" t="shared" si="1" ref="D18:Z18">SUM(D11:D17)</f>
        <v>158397152</v>
      </c>
      <c r="E18" s="72">
        <f t="shared" si="1"/>
        <v>158397152</v>
      </c>
      <c r="F18" s="72">
        <f t="shared" si="1"/>
        <v>13593503</v>
      </c>
      <c r="G18" s="72">
        <f t="shared" si="1"/>
        <v>7637004</v>
      </c>
      <c r="H18" s="72">
        <f t="shared" si="1"/>
        <v>7118500</v>
      </c>
      <c r="I18" s="72">
        <f t="shared" si="1"/>
        <v>28349007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28349007</v>
      </c>
      <c r="W18" s="72">
        <f t="shared" si="1"/>
        <v>31628022</v>
      </c>
      <c r="X18" s="72">
        <f t="shared" si="1"/>
        <v>-3279015</v>
      </c>
      <c r="Y18" s="66">
        <f>+IF(W18&lt;&gt;0,(X18/W18)*100,0)</f>
        <v>-10.367436193132786</v>
      </c>
      <c r="Z18" s="73">
        <f t="shared" si="1"/>
        <v>158397152</v>
      </c>
    </row>
    <row r="19" spans="1:26" ht="13.5">
      <c r="A19" s="69" t="s">
        <v>43</v>
      </c>
      <c r="B19" s="74">
        <f>+B10-B18</f>
        <v>-10952856</v>
      </c>
      <c r="C19" s="74">
        <f>+C10-C18</f>
        <v>0</v>
      </c>
      <c r="D19" s="75">
        <f aca="true" t="shared" si="2" ref="D19:Z19">+D10-D18</f>
        <v>-26065165</v>
      </c>
      <c r="E19" s="76">
        <f t="shared" si="2"/>
        <v>-26065165</v>
      </c>
      <c r="F19" s="76">
        <f t="shared" si="2"/>
        <v>9225642</v>
      </c>
      <c r="G19" s="76">
        <f t="shared" si="2"/>
        <v>-2997507</v>
      </c>
      <c r="H19" s="76">
        <f t="shared" si="2"/>
        <v>-3932190</v>
      </c>
      <c r="I19" s="76">
        <f t="shared" si="2"/>
        <v>2295945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2295945</v>
      </c>
      <c r="W19" s="76">
        <f>IF(E10=E18,0,W10-W18)</f>
        <v>-8030379</v>
      </c>
      <c r="X19" s="76">
        <f t="shared" si="2"/>
        <v>10326324</v>
      </c>
      <c r="Y19" s="77">
        <f>+IF(W19&lt;&gt;0,(X19/W19)*100,0)</f>
        <v>-128.590742728332</v>
      </c>
      <c r="Z19" s="78">
        <f t="shared" si="2"/>
        <v>-26065165</v>
      </c>
    </row>
    <row r="20" spans="1:26" ht="13.5">
      <c r="A20" s="57" t="s">
        <v>44</v>
      </c>
      <c r="B20" s="18">
        <v>17898906</v>
      </c>
      <c r="C20" s="18">
        <v>0</v>
      </c>
      <c r="D20" s="58">
        <v>65192000</v>
      </c>
      <c r="E20" s="59">
        <v>65192000</v>
      </c>
      <c r="F20" s="59">
        <v>0</v>
      </c>
      <c r="G20" s="59">
        <v>1367649</v>
      </c>
      <c r="H20" s="59">
        <v>3216412</v>
      </c>
      <c r="I20" s="59">
        <v>4584061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4584061</v>
      </c>
      <c r="W20" s="59">
        <v>13038400</v>
      </c>
      <c r="X20" s="59">
        <v>-8454339</v>
      </c>
      <c r="Y20" s="60">
        <v>-64.84</v>
      </c>
      <c r="Z20" s="61">
        <v>65192000</v>
      </c>
    </row>
    <row r="21" spans="1:26" ht="13.5">
      <c r="A21" s="57" t="s">
        <v>101</v>
      </c>
      <c r="B21" s="79">
        <v>0</v>
      </c>
      <c r="C21" s="79">
        <v>0</v>
      </c>
      <c r="D21" s="80">
        <v>72435713</v>
      </c>
      <c r="E21" s="81">
        <v>72435713</v>
      </c>
      <c r="F21" s="81">
        <v>117729</v>
      </c>
      <c r="G21" s="81">
        <v>5447744</v>
      </c>
      <c r="H21" s="81">
        <v>907924</v>
      </c>
      <c r="I21" s="81">
        <v>6473397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6473397</v>
      </c>
      <c r="W21" s="81">
        <v>-14487142</v>
      </c>
      <c r="X21" s="81">
        <v>20960539</v>
      </c>
      <c r="Y21" s="82">
        <v>-144.68</v>
      </c>
      <c r="Z21" s="83">
        <v>72435713</v>
      </c>
    </row>
    <row r="22" spans="1:26" ht="25.5">
      <c r="A22" s="84" t="s">
        <v>102</v>
      </c>
      <c r="B22" s="85">
        <f>SUM(B19:B21)</f>
        <v>6946050</v>
      </c>
      <c r="C22" s="85">
        <f>SUM(C19:C21)</f>
        <v>0</v>
      </c>
      <c r="D22" s="86">
        <f aca="true" t="shared" si="3" ref="D22:Z22">SUM(D19:D21)</f>
        <v>111562548</v>
      </c>
      <c r="E22" s="87">
        <f t="shared" si="3"/>
        <v>111562548</v>
      </c>
      <c r="F22" s="87">
        <f t="shared" si="3"/>
        <v>9343371</v>
      </c>
      <c r="G22" s="87">
        <f t="shared" si="3"/>
        <v>3817886</v>
      </c>
      <c r="H22" s="87">
        <f t="shared" si="3"/>
        <v>192146</v>
      </c>
      <c r="I22" s="87">
        <f t="shared" si="3"/>
        <v>13353403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13353403</v>
      </c>
      <c r="W22" s="87">
        <f t="shared" si="3"/>
        <v>-9479121</v>
      </c>
      <c r="X22" s="87">
        <f t="shared" si="3"/>
        <v>22832524</v>
      </c>
      <c r="Y22" s="88">
        <f>+IF(W22&lt;&gt;0,(X22/W22)*100,0)</f>
        <v>-240.8717432766182</v>
      </c>
      <c r="Z22" s="89">
        <f t="shared" si="3"/>
        <v>111562548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6946050</v>
      </c>
      <c r="C24" s="74">
        <f>SUM(C22:C23)</f>
        <v>0</v>
      </c>
      <c r="D24" s="75">
        <f aca="true" t="shared" si="4" ref="D24:Z24">SUM(D22:D23)</f>
        <v>111562548</v>
      </c>
      <c r="E24" s="76">
        <f t="shared" si="4"/>
        <v>111562548</v>
      </c>
      <c r="F24" s="76">
        <f t="shared" si="4"/>
        <v>9343371</v>
      </c>
      <c r="G24" s="76">
        <f t="shared" si="4"/>
        <v>3817886</v>
      </c>
      <c r="H24" s="76">
        <f t="shared" si="4"/>
        <v>192146</v>
      </c>
      <c r="I24" s="76">
        <f t="shared" si="4"/>
        <v>13353403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13353403</v>
      </c>
      <c r="W24" s="76">
        <f t="shared" si="4"/>
        <v>-9479121</v>
      </c>
      <c r="X24" s="76">
        <f t="shared" si="4"/>
        <v>22832524</v>
      </c>
      <c r="Y24" s="77">
        <f>+IF(W24&lt;&gt;0,(X24/W24)*100,0)</f>
        <v>-240.8717432766182</v>
      </c>
      <c r="Z24" s="78">
        <f t="shared" si="4"/>
        <v>111562548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34113495</v>
      </c>
      <c r="C27" s="21">
        <v>0</v>
      </c>
      <c r="D27" s="98">
        <v>72435713</v>
      </c>
      <c r="E27" s="99">
        <v>72435713</v>
      </c>
      <c r="F27" s="99">
        <v>3680717</v>
      </c>
      <c r="G27" s="99">
        <v>5700737</v>
      </c>
      <c r="H27" s="99">
        <v>0</v>
      </c>
      <c r="I27" s="99">
        <v>9381454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9381454</v>
      </c>
      <c r="W27" s="99">
        <v>18109000</v>
      </c>
      <c r="X27" s="99">
        <v>-8727546</v>
      </c>
      <c r="Y27" s="100">
        <v>-48.19</v>
      </c>
      <c r="Z27" s="101">
        <v>72435713</v>
      </c>
    </row>
    <row r="28" spans="1:26" ht="13.5">
      <c r="A28" s="102" t="s">
        <v>44</v>
      </c>
      <c r="B28" s="18">
        <v>30558322</v>
      </c>
      <c r="C28" s="18">
        <v>0</v>
      </c>
      <c r="D28" s="58">
        <v>64318900</v>
      </c>
      <c r="E28" s="59">
        <v>64318900</v>
      </c>
      <c r="F28" s="59">
        <v>3680717</v>
      </c>
      <c r="G28" s="59">
        <v>5700737</v>
      </c>
      <c r="H28" s="59">
        <v>0</v>
      </c>
      <c r="I28" s="59">
        <v>9381454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9381454</v>
      </c>
      <c r="W28" s="59">
        <v>0</v>
      </c>
      <c r="X28" s="59">
        <v>9381454</v>
      </c>
      <c r="Y28" s="60">
        <v>0</v>
      </c>
      <c r="Z28" s="61">
        <v>64318900</v>
      </c>
    </row>
    <row r="29" spans="1:26" ht="13.5">
      <c r="A29" s="57" t="s">
        <v>104</v>
      </c>
      <c r="B29" s="18">
        <v>3555173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8116813</v>
      </c>
      <c r="E31" s="59">
        <v>8116813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8116813</v>
      </c>
    </row>
    <row r="32" spans="1:26" ht="13.5">
      <c r="A32" s="69" t="s">
        <v>50</v>
      </c>
      <c r="B32" s="21">
        <f>SUM(B28:B31)</f>
        <v>34113495</v>
      </c>
      <c r="C32" s="21">
        <f>SUM(C28:C31)</f>
        <v>0</v>
      </c>
      <c r="D32" s="98">
        <f aca="true" t="shared" si="5" ref="D32:Z32">SUM(D28:D31)</f>
        <v>72435713</v>
      </c>
      <c r="E32" s="99">
        <f t="shared" si="5"/>
        <v>72435713</v>
      </c>
      <c r="F32" s="99">
        <f t="shared" si="5"/>
        <v>3680717</v>
      </c>
      <c r="G32" s="99">
        <f t="shared" si="5"/>
        <v>5700737</v>
      </c>
      <c r="H32" s="99">
        <f t="shared" si="5"/>
        <v>0</v>
      </c>
      <c r="I32" s="99">
        <f t="shared" si="5"/>
        <v>9381454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9381454</v>
      </c>
      <c r="W32" s="99">
        <f t="shared" si="5"/>
        <v>0</v>
      </c>
      <c r="X32" s="99">
        <f t="shared" si="5"/>
        <v>9381454</v>
      </c>
      <c r="Y32" s="100">
        <f>+IF(W32&lt;&gt;0,(X32/W32)*100,0)</f>
        <v>0</v>
      </c>
      <c r="Z32" s="101">
        <f t="shared" si="5"/>
        <v>72435713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29002003</v>
      </c>
      <c r="C35" s="18">
        <v>0</v>
      </c>
      <c r="D35" s="58">
        <v>20562991</v>
      </c>
      <c r="E35" s="59">
        <v>20562991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5140748</v>
      </c>
      <c r="X35" s="59">
        <v>-5140748</v>
      </c>
      <c r="Y35" s="60">
        <v>-100</v>
      </c>
      <c r="Z35" s="61">
        <v>20562991</v>
      </c>
    </row>
    <row r="36" spans="1:26" ht="13.5">
      <c r="A36" s="57" t="s">
        <v>53</v>
      </c>
      <c r="B36" s="18">
        <v>462531294</v>
      </c>
      <c r="C36" s="18">
        <v>0</v>
      </c>
      <c r="D36" s="58">
        <v>344620466</v>
      </c>
      <c r="E36" s="59">
        <v>344620466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86155117</v>
      </c>
      <c r="X36" s="59">
        <v>-86155117</v>
      </c>
      <c r="Y36" s="60">
        <v>-100</v>
      </c>
      <c r="Z36" s="61">
        <v>344620466</v>
      </c>
    </row>
    <row r="37" spans="1:26" ht="13.5">
      <c r="A37" s="57" t="s">
        <v>54</v>
      </c>
      <c r="B37" s="18">
        <v>56048483</v>
      </c>
      <c r="C37" s="18">
        <v>0</v>
      </c>
      <c r="D37" s="58">
        <v>21378487</v>
      </c>
      <c r="E37" s="59">
        <v>21378487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5344622</v>
      </c>
      <c r="X37" s="59">
        <v>-5344622</v>
      </c>
      <c r="Y37" s="60">
        <v>-100</v>
      </c>
      <c r="Z37" s="61">
        <v>21378487</v>
      </c>
    </row>
    <row r="38" spans="1:26" ht="13.5">
      <c r="A38" s="57" t="s">
        <v>55</v>
      </c>
      <c r="B38" s="18">
        <v>31657821</v>
      </c>
      <c r="C38" s="18">
        <v>0</v>
      </c>
      <c r="D38" s="58">
        <v>18526425</v>
      </c>
      <c r="E38" s="59">
        <v>18526425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4631606</v>
      </c>
      <c r="X38" s="59">
        <v>-4631606</v>
      </c>
      <c r="Y38" s="60">
        <v>-100</v>
      </c>
      <c r="Z38" s="61">
        <v>18526425</v>
      </c>
    </row>
    <row r="39" spans="1:26" ht="13.5">
      <c r="A39" s="57" t="s">
        <v>56</v>
      </c>
      <c r="B39" s="18">
        <v>403826993</v>
      </c>
      <c r="C39" s="18">
        <v>0</v>
      </c>
      <c r="D39" s="58">
        <v>325278545</v>
      </c>
      <c r="E39" s="59">
        <v>325278545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81319636</v>
      </c>
      <c r="X39" s="59">
        <v>-81319636</v>
      </c>
      <c r="Y39" s="60">
        <v>-100</v>
      </c>
      <c r="Z39" s="61">
        <v>325278545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6944761</v>
      </c>
      <c r="C42" s="18">
        <v>0</v>
      </c>
      <c r="D42" s="58">
        <v>58994043</v>
      </c>
      <c r="E42" s="59">
        <v>58994043</v>
      </c>
      <c r="F42" s="59">
        <v>17049742</v>
      </c>
      <c r="G42" s="59">
        <v>-3390106</v>
      </c>
      <c r="H42" s="59">
        <v>-1332424</v>
      </c>
      <c r="I42" s="59">
        <v>12327212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12327212</v>
      </c>
      <c r="W42" s="59">
        <v>20455043</v>
      </c>
      <c r="X42" s="59">
        <v>-8127831</v>
      </c>
      <c r="Y42" s="60">
        <v>-39.74</v>
      </c>
      <c r="Z42" s="61">
        <v>58994043</v>
      </c>
    </row>
    <row r="43" spans="1:26" ht="13.5">
      <c r="A43" s="57" t="s">
        <v>59</v>
      </c>
      <c r="B43" s="18">
        <v>-14194502</v>
      </c>
      <c r="C43" s="18">
        <v>0</v>
      </c>
      <c r="D43" s="58">
        <v>-72435712</v>
      </c>
      <c r="E43" s="59">
        <v>-72435712</v>
      </c>
      <c r="F43" s="59">
        <v>-3680717</v>
      </c>
      <c r="G43" s="59">
        <v>-5700738</v>
      </c>
      <c r="H43" s="59">
        <v>0</v>
      </c>
      <c r="I43" s="59">
        <v>-9381455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-9381455</v>
      </c>
      <c r="W43" s="59">
        <v>-16370471</v>
      </c>
      <c r="X43" s="59">
        <v>6989016</v>
      </c>
      <c r="Y43" s="60">
        <v>-42.69</v>
      </c>
      <c r="Z43" s="61">
        <v>-72435712</v>
      </c>
    </row>
    <row r="44" spans="1:26" ht="13.5">
      <c r="A44" s="57" t="s">
        <v>60</v>
      </c>
      <c r="B44" s="18">
        <v>5299969</v>
      </c>
      <c r="C44" s="18">
        <v>0</v>
      </c>
      <c r="D44" s="58">
        <v>272000</v>
      </c>
      <c r="E44" s="59">
        <v>272000</v>
      </c>
      <c r="F44" s="59">
        <v>-68837</v>
      </c>
      <c r="G44" s="59">
        <v>0</v>
      </c>
      <c r="H44" s="59">
        <v>0</v>
      </c>
      <c r="I44" s="59">
        <v>-68837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-68837</v>
      </c>
      <c r="W44" s="59">
        <v>68000</v>
      </c>
      <c r="X44" s="59">
        <v>-136837</v>
      </c>
      <c r="Y44" s="60">
        <v>-201.23</v>
      </c>
      <c r="Z44" s="61">
        <v>272000</v>
      </c>
    </row>
    <row r="45" spans="1:26" ht="13.5">
      <c r="A45" s="69" t="s">
        <v>61</v>
      </c>
      <c r="B45" s="21">
        <v>-1748018</v>
      </c>
      <c r="C45" s="21">
        <v>0</v>
      </c>
      <c r="D45" s="98">
        <v>-13169669</v>
      </c>
      <c r="E45" s="99">
        <v>-13169669</v>
      </c>
      <c r="F45" s="99">
        <v>11125482</v>
      </c>
      <c r="G45" s="99">
        <v>2034638</v>
      </c>
      <c r="H45" s="99">
        <v>702214</v>
      </c>
      <c r="I45" s="99">
        <v>702214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702214</v>
      </c>
      <c r="W45" s="99">
        <v>4152572</v>
      </c>
      <c r="X45" s="99">
        <v>-3450358</v>
      </c>
      <c r="Y45" s="100">
        <v>-83.09</v>
      </c>
      <c r="Z45" s="101">
        <v>-13169669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3507602</v>
      </c>
      <c r="C49" s="51">
        <v>0</v>
      </c>
      <c r="D49" s="128">
        <v>3162494</v>
      </c>
      <c r="E49" s="53">
        <v>2811739</v>
      </c>
      <c r="F49" s="53">
        <v>0</v>
      </c>
      <c r="G49" s="53">
        <v>0</v>
      </c>
      <c r="H49" s="53">
        <v>0</v>
      </c>
      <c r="I49" s="53">
        <v>1947109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1817210</v>
      </c>
      <c r="W49" s="53">
        <v>1670972</v>
      </c>
      <c r="X49" s="53">
        <v>10836247</v>
      </c>
      <c r="Y49" s="53">
        <v>68947330</v>
      </c>
      <c r="Z49" s="129">
        <v>94700703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858464</v>
      </c>
      <c r="C51" s="51">
        <v>0</v>
      </c>
      <c r="D51" s="128">
        <v>641564</v>
      </c>
      <c r="E51" s="53">
        <v>197404</v>
      </c>
      <c r="F51" s="53">
        <v>0</v>
      </c>
      <c r="G51" s="53">
        <v>0</v>
      </c>
      <c r="H51" s="53">
        <v>0</v>
      </c>
      <c r="I51" s="53">
        <v>1270679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105842</v>
      </c>
      <c r="W51" s="53">
        <v>1553976</v>
      </c>
      <c r="X51" s="53">
        <v>194026</v>
      </c>
      <c r="Y51" s="53">
        <v>7747159</v>
      </c>
      <c r="Z51" s="129">
        <v>12569114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101.26357676168232</v>
      </c>
      <c r="C58" s="5">
        <f>IF(C67=0,0,+(C76/C67)*100)</f>
        <v>0</v>
      </c>
      <c r="D58" s="6">
        <f aca="true" t="shared" si="6" ref="D58:Z58">IF(D67=0,0,+(D76/D67)*100)</f>
        <v>91.63468708509903</v>
      </c>
      <c r="E58" s="7">
        <f t="shared" si="6"/>
        <v>91.63468708509903</v>
      </c>
      <c r="F58" s="7">
        <f t="shared" si="6"/>
        <v>6.515314374087857</v>
      </c>
      <c r="G58" s="7">
        <f t="shared" si="6"/>
        <v>15.356066076880523</v>
      </c>
      <c r="H58" s="7">
        <f t="shared" si="6"/>
        <v>19.629821184531544</v>
      </c>
      <c r="I58" s="7">
        <f t="shared" si="6"/>
        <v>11.47647870815903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11.47647870815903</v>
      </c>
      <c r="W58" s="7">
        <f t="shared" si="6"/>
        <v>87.77733743144015</v>
      </c>
      <c r="X58" s="7">
        <f t="shared" si="6"/>
        <v>0</v>
      </c>
      <c r="Y58" s="7">
        <f t="shared" si="6"/>
        <v>0</v>
      </c>
      <c r="Z58" s="8">
        <f t="shared" si="6"/>
        <v>91.63468708509903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77.7099596285925</v>
      </c>
      <c r="E59" s="10">
        <f t="shared" si="7"/>
        <v>77.7099596285925</v>
      </c>
      <c r="F59" s="10">
        <f t="shared" si="7"/>
        <v>2.3467674140755226</v>
      </c>
      <c r="G59" s="10">
        <f t="shared" si="7"/>
        <v>28.344683808200138</v>
      </c>
      <c r="H59" s="10">
        <f t="shared" si="7"/>
        <v>251.37504652413048</v>
      </c>
      <c r="I59" s="10">
        <f t="shared" si="7"/>
        <v>8.587439587515657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8.587439587515657</v>
      </c>
      <c r="W59" s="10">
        <f t="shared" si="7"/>
        <v>87.06539037449924</v>
      </c>
      <c r="X59" s="10">
        <f t="shared" si="7"/>
        <v>0</v>
      </c>
      <c r="Y59" s="10">
        <f t="shared" si="7"/>
        <v>0</v>
      </c>
      <c r="Z59" s="11">
        <f t="shared" si="7"/>
        <v>77.7099596285925</v>
      </c>
    </row>
    <row r="60" spans="1:26" ht="13.5">
      <c r="A60" s="37" t="s">
        <v>32</v>
      </c>
      <c r="B60" s="12">
        <f t="shared" si="7"/>
        <v>101.70716844751557</v>
      </c>
      <c r="C60" s="12">
        <f t="shared" si="7"/>
        <v>0</v>
      </c>
      <c r="D60" s="3">
        <f t="shared" si="7"/>
        <v>95.69256171323154</v>
      </c>
      <c r="E60" s="13">
        <f t="shared" si="7"/>
        <v>95.69256171323154</v>
      </c>
      <c r="F60" s="13">
        <f t="shared" si="7"/>
        <v>25.266581407655668</v>
      </c>
      <c r="G60" s="13">
        <f t="shared" si="7"/>
        <v>14.988207870514394</v>
      </c>
      <c r="H60" s="13">
        <f t="shared" si="7"/>
        <v>8.203952388888402</v>
      </c>
      <c r="I60" s="13">
        <f t="shared" si="7"/>
        <v>14.241229093694416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14.241229093694416</v>
      </c>
      <c r="W60" s="13">
        <f t="shared" si="7"/>
        <v>92.04436047710308</v>
      </c>
      <c r="X60" s="13">
        <f t="shared" si="7"/>
        <v>0</v>
      </c>
      <c r="Y60" s="13">
        <f t="shared" si="7"/>
        <v>0</v>
      </c>
      <c r="Z60" s="14">
        <f t="shared" si="7"/>
        <v>95.69256171323154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95.74468085106383</v>
      </c>
      <c r="E61" s="13">
        <f t="shared" si="7"/>
        <v>95.74468085106383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95.74468085106383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89.2421015054694</v>
      </c>
      <c r="E62" s="13">
        <f t="shared" si="7"/>
        <v>89.2421015054694</v>
      </c>
      <c r="F62" s="13">
        <f t="shared" si="7"/>
        <v>262.7099545009993</v>
      </c>
      <c r="G62" s="13">
        <f t="shared" si="7"/>
        <v>9.024394848562173</v>
      </c>
      <c r="H62" s="13">
        <f t="shared" si="7"/>
        <v>4.346998916491674</v>
      </c>
      <c r="I62" s="13">
        <f t="shared" si="7"/>
        <v>10.49865224930131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10.49865224930131</v>
      </c>
      <c r="W62" s="13">
        <f t="shared" si="7"/>
        <v>93.20003636473832</v>
      </c>
      <c r="X62" s="13">
        <f t="shared" si="7"/>
        <v>0</v>
      </c>
      <c r="Y62" s="13">
        <f t="shared" si="7"/>
        <v>0</v>
      </c>
      <c r="Z62" s="14">
        <f t="shared" si="7"/>
        <v>89.2421015054694</v>
      </c>
    </row>
    <row r="63" spans="1:26" ht="13.5">
      <c r="A63" s="38" t="s">
        <v>109</v>
      </c>
      <c r="B63" s="12">
        <f t="shared" si="7"/>
        <v>110.26240423765404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18.307209232709372</v>
      </c>
      <c r="G63" s="13">
        <f t="shared" si="7"/>
        <v>23.469427945240287</v>
      </c>
      <c r="H63" s="13">
        <f t="shared" si="7"/>
        <v>14.522041104160643</v>
      </c>
      <c r="I63" s="13">
        <f t="shared" si="7"/>
        <v>18.764175745780847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18.764175745780847</v>
      </c>
      <c r="W63" s="13">
        <f t="shared" si="7"/>
        <v>78.40003162755974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14.47252649524779</v>
      </c>
      <c r="G64" s="13">
        <f t="shared" si="7"/>
        <v>20.907184368374836</v>
      </c>
      <c r="H64" s="13">
        <f t="shared" si="7"/>
        <v>9.984817141447307</v>
      </c>
      <c r="I64" s="13">
        <f t="shared" si="7"/>
        <v>15.11382015049469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15.11382015049469</v>
      </c>
      <c r="W64" s="13">
        <f t="shared" si="7"/>
        <v>78.39994684345328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54417984</v>
      </c>
      <c r="C67" s="23"/>
      <c r="D67" s="24">
        <v>61910858</v>
      </c>
      <c r="E67" s="25">
        <v>61910858</v>
      </c>
      <c r="F67" s="25">
        <v>7473469</v>
      </c>
      <c r="G67" s="25">
        <v>3148938</v>
      </c>
      <c r="H67" s="25">
        <v>3049121</v>
      </c>
      <c r="I67" s="25">
        <v>13671528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13671528</v>
      </c>
      <c r="W67" s="25">
        <v>15477716</v>
      </c>
      <c r="X67" s="25"/>
      <c r="Y67" s="24"/>
      <c r="Z67" s="26">
        <v>61910858</v>
      </c>
    </row>
    <row r="68" spans="1:26" ht="13.5" hidden="1">
      <c r="A68" s="36" t="s">
        <v>31</v>
      </c>
      <c r="B68" s="18">
        <v>6055112</v>
      </c>
      <c r="C68" s="18"/>
      <c r="D68" s="19">
        <v>13970531</v>
      </c>
      <c r="E68" s="20">
        <v>13970531</v>
      </c>
      <c r="F68" s="20">
        <v>6100008</v>
      </c>
      <c r="G68" s="20">
        <v>143900</v>
      </c>
      <c r="H68" s="20">
        <v>145086</v>
      </c>
      <c r="I68" s="20">
        <v>6388994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6388994</v>
      </c>
      <c r="W68" s="20">
        <v>2933811</v>
      </c>
      <c r="X68" s="20"/>
      <c r="Y68" s="19"/>
      <c r="Z68" s="22">
        <v>13970531</v>
      </c>
    </row>
    <row r="69" spans="1:26" ht="13.5" hidden="1">
      <c r="A69" s="37" t="s">
        <v>32</v>
      </c>
      <c r="B69" s="18">
        <v>40277982</v>
      </c>
      <c r="C69" s="18"/>
      <c r="D69" s="19">
        <v>47940327</v>
      </c>
      <c r="E69" s="20">
        <v>47940327</v>
      </c>
      <c r="F69" s="20">
        <v>1360560</v>
      </c>
      <c r="G69" s="20">
        <v>2954089</v>
      </c>
      <c r="H69" s="20">
        <v>2850175</v>
      </c>
      <c r="I69" s="20">
        <v>7164824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7164824</v>
      </c>
      <c r="W69" s="20">
        <v>11985083</v>
      </c>
      <c r="X69" s="20"/>
      <c r="Y69" s="19"/>
      <c r="Z69" s="22">
        <v>47940327</v>
      </c>
    </row>
    <row r="70" spans="1:26" ht="13.5" hidden="1">
      <c r="A70" s="38" t="s">
        <v>107</v>
      </c>
      <c r="B70" s="18">
        <v>19370956</v>
      </c>
      <c r="C70" s="18"/>
      <c r="D70" s="19">
        <v>23500000</v>
      </c>
      <c r="E70" s="20">
        <v>23500000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5874999</v>
      </c>
      <c r="X70" s="20"/>
      <c r="Y70" s="19"/>
      <c r="Z70" s="22">
        <v>23500000</v>
      </c>
    </row>
    <row r="71" spans="1:26" ht="13.5" hidden="1">
      <c r="A71" s="38" t="s">
        <v>108</v>
      </c>
      <c r="B71" s="18">
        <v>9877534</v>
      </c>
      <c r="C71" s="18"/>
      <c r="D71" s="19">
        <v>9899703</v>
      </c>
      <c r="E71" s="20">
        <v>9899703</v>
      </c>
      <c r="F71" s="20">
        <v>47034</v>
      </c>
      <c r="G71" s="20">
        <v>1642027</v>
      </c>
      <c r="H71" s="20">
        <v>1534829</v>
      </c>
      <c r="I71" s="20">
        <v>3223890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3223890</v>
      </c>
      <c r="W71" s="20">
        <v>2474925</v>
      </c>
      <c r="X71" s="20"/>
      <c r="Y71" s="19"/>
      <c r="Z71" s="22">
        <v>9899703</v>
      </c>
    </row>
    <row r="72" spans="1:26" ht="13.5" hidden="1">
      <c r="A72" s="38" t="s">
        <v>109</v>
      </c>
      <c r="B72" s="18">
        <v>6700311</v>
      </c>
      <c r="C72" s="18"/>
      <c r="D72" s="19">
        <v>8701274</v>
      </c>
      <c r="E72" s="20">
        <v>8701274</v>
      </c>
      <c r="F72" s="20">
        <v>785035</v>
      </c>
      <c r="G72" s="20">
        <v>787075</v>
      </c>
      <c r="H72" s="20">
        <v>788436</v>
      </c>
      <c r="I72" s="20">
        <v>2360546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2360546</v>
      </c>
      <c r="W72" s="20">
        <v>2175318</v>
      </c>
      <c r="X72" s="20"/>
      <c r="Y72" s="19"/>
      <c r="Z72" s="22">
        <v>8701274</v>
      </c>
    </row>
    <row r="73" spans="1:26" ht="13.5" hidden="1">
      <c r="A73" s="38" t="s">
        <v>110</v>
      </c>
      <c r="B73" s="18">
        <v>4329181</v>
      </c>
      <c r="C73" s="18"/>
      <c r="D73" s="19">
        <v>5839350</v>
      </c>
      <c r="E73" s="20">
        <v>5839350</v>
      </c>
      <c r="F73" s="20">
        <v>528491</v>
      </c>
      <c r="G73" s="20">
        <v>524987</v>
      </c>
      <c r="H73" s="20">
        <v>526910</v>
      </c>
      <c r="I73" s="20">
        <v>1580388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1580388</v>
      </c>
      <c r="W73" s="20">
        <v>1459839</v>
      </c>
      <c r="X73" s="20"/>
      <c r="Y73" s="19"/>
      <c r="Z73" s="22">
        <v>5839350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8084890</v>
      </c>
      <c r="C75" s="27"/>
      <c r="D75" s="28"/>
      <c r="E75" s="29"/>
      <c r="F75" s="29">
        <v>12901</v>
      </c>
      <c r="G75" s="29">
        <v>50949</v>
      </c>
      <c r="H75" s="29">
        <v>53860</v>
      </c>
      <c r="I75" s="29">
        <v>117710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117710</v>
      </c>
      <c r="W75" s="29"/>
      <c r="X75" s="29"/>
      <c r="Y75" s="28"/>
      <c r="Z75" s="30"/>
    </row>
    <row r="76" spans="1:26" ht="13.5" hidden="1">
      <c r="A76" s="41" t="s">
        <v>114</v>
      </c>
      <c r="B76" s="31">
        <v>55105597</v>
      </c>
      <c r="C76" s="31"/>
      <c r="D76" s="32">
        <v>56731821</v>
      </c>
      <c r="E76" s="33">
        <v>56731821</v>
      </c>
      <c r="F76" s="33">
        <v>486920</v>
      </c>
      <c r="G76" s="33">
        <v>483553</v>
      </c>
      <c r="H76" s="33">
        <v>598537</v>
      </c>
      <c r="I76" s="33">
        <v>1569010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1569010</v>
      </c>
      <c r="W76" s="33">
        <v>13585927</v>
      </c>
      <c r="X76" s="33"/>
      <c r="Y76" s="32"/>
      <c r="Z76" s="34">
        <v>56731821</v>
      </c>
    </row>
    <row r="77" spans="1:26" ht="13.5" hidden="1">
      <c r="A77" s="36" t="s">
        <v>31</v>
      </c>
      <c r="B77" s="18">
        <v>6055112</v>
      </c>
      <c r="C77" s="18"/>
      <c r="D77" s="19">
        <v>10856494</v>
      </c>
      <c r="E77" s="20">
        <v>10856494</v>
      </c>
      <c r="F77" s="20">
        <v>143153</v>
      </c>
      <c r="G77" s="20">
        <v>40788</v>
      </c>
      <c r="H77" s="20">
        <v>364710</v>
      </c>
      <c r="I77" s="20">
        <v>548651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548651</v>
      </c>
      <c r="W77" s="20">
        <v>2554334</v>
      </c>
      <c r="X77" s="20"/>
      <c r="Y77" s="19"/>
      <c r="Z77" s="22">
        <v>10856494</v>
      </c>
    </row>
    <row r="78" spans="1:26" ht="13.5" hidden="1">
      <c r="A78" s="37" t="s">
        <v>32</v>
      </c>
      <c r="B78" s="18">
        <v>40965595</v>
      </c>
      <c r="C78" s="18"/>
      <c r="D78" s="19">
        <v>45875327</v>
      </c>
      <c r="E78" s="20">
        <v>45875327</v>
      </c>
      <c r="F78" s="20">
        <v>343767</v>
      </c>
      <c r="G78" s="20">
        <v>442765</v>
      </c>
      <c r="H78" s="20">
        <v>233827</v>
      </c>
      <c r="I78" s="20">
        <v>1020359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1020359</v>
      </c>
      <c r="W78" s="20">
        <v>11031593</v>
      </c>
      <c r="X78" s="20"/>
      <c r="Y78" s="19"/>
      <c r="Z78" s="22">
        <v>45875327</v>
      </c>
    </row>
    <row r="79" spans="1:26" ht="13.5" hidden="1">
      <c r="A79" s="38" t="s">
        <v>107</v>
      </c>
      <c r="B79" s="18">
        <v>19370956</v>
      </c>
      <c r="C79" s="18"/>
      <c r="D79" s="19">
        <v>22500000</v>
      </c>
      <c r="E79" s="20">
        <v>22500000</v>
      </c>
      <c r="F79" s="20"/>
      <c r="G79" s="20">
        <v>100</v>
      </c>
      <c r="H79" s="20"/>
      <c r="I79" s="20">
        <v>100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100</v>
      </c>
      <c r="W79" s="20">
        <v>5874999</v>
      </c>
      <c r="X79" s="20"/>
      <c r="Y79" s="19"/>
      <c r="Z79" s="22">
        <v>22500000</v>
      </c>
    </row>
    <row r="80" spans="1:26" ht="13.5" hidden="1">
      <c r="A80" s="38" t="s">
        <v>108</v>
      </c>
      <c r="B80" s="18">
        <v>9877534</v>
      </c>
      <c r="C80" s="18"/>
      <c r="D80" s="19">
        <v>8834703</v>
      </c>
      <c r="E80" s="20">
        <v>8834703</v>
      </c>
      <c r="F80" s="20">
        <v>123563</v>
      </c>
      <c r="G80" s="20">
        <v>148183</v>
      </c>
      <c r="H80" s="20">
        <v>66719</v>
      </c>
      <c r="I80" s="20">
        <v>338465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338465</v>
      </c>
      <c r="W80" s="20">
        <v>2306631</v>
      </c>
      <c r="X80" s="20"/>
      <c r="Y80" s="19"/>
      <c r="Z80" s="22">
        <v>8834703</v>
      </c>
    </row>
    <row r="81" spans="1:26" ht="13.5" hidden="1">
      <c r="A81" s="38" t="s">
        <v>109</v>
      </c>
      <c r="B81" s="18">
        <v>7387924</v>
      </c>
      <c r="C81" s="18"/>
      <c r="D81" s="19">
        <v>8701274</v>
      </c>
      <c r="E81" s="20">
        <v>8701274</v>
      </c>
      <c r="F81" s="20">
        <v>143718</v>
      </c>
      <c r="G81" s="20">
        <v>184722</v>
      </c>
      <c r="H81" s="20">
        <v>114497</v>
      </c>
      <c r="I81" s="20">
        <v>442937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442937</v>
      </c>
      <c r="W81" s="20">
        <v>1705450</v>
      </c>
      <c r="X81" s="20"/>
      <c r="Y81" s="19"/>
      <c r="Z81" s="22">
        <v>8701274</v>
      </c>
    </row>
    <row r="82" spans="1:26" ht="13.5" hidden="1">
      <c r="A82" s="38" t="s">
        <v>110</v>
      </c>
      <c r="B82" s="18">
        <v>4329181</v>
      </c>
      <c r="C82" s="18"/>
      <c r="D82" s="19">
        <v>5839350</v>
      </c>
      <c r="E82" s="20">
        <v>5839350</v>
      </c>
      <c r="F82" s="20">
        <v>76486</v>
      </c>
      <c r="G82" s="20">
        <v>109760</v>
      </c>
      <c r="H82" s="20">
        <v>52611</v>
      </c>
      <c r="I82" s="20">
        <v>238857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238857</v>
      </c>
      <c r="W82" s="20">
        <v>1144513</v>
      </c>
      <c r="X82" s="20"/>
      <c r="Y82" s="19"/>
      <c r="Z82" s="22">
        <v>5839350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8084890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4537361</v>
      </c>
      <c r="E5" s="59">
        <v>4537361</v>
      </c>
      <c r="F5" s="59">
        <v>4111799</v>
      </c>
      <c r="G5" s="59">
        <v>258406</v>
      </c>
      <c r="H5" s="59">
        <v>263487</v>
      </c>
      <c r="I5" s="59">
        <v>4633692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4633692</v>
      </c>
      <c r="W5" s="59">
        <v>1134249</v>
      </c>
      <c r="X5" s="59">
        <v>3499443</v>
      </c>
      <c r="Y5" s="60">
        <v>308.53</v>
      </c>
      <c r="Z5" s="61">
        <v>4537361</v>
      </c>
    </row>
    <row r="6" spans="1:26" ht="13.5">
      <c r="A6" s="57" t="s">
        <v>32</v>
      </c>
      <c r="B6" s="18">
        <v>0</v>
      </c>
      <c r="C6" s="18">
        <v>0</v>
      </c>
      <c r="D6" s="58">
        <v>35681129</v>
      </c>
      <c r="E6" s="59">
        <v>35681129</v>
      </c>
      <c r="F6" s="59">
        <v>874317</v>
      </c>
      <c r="G6" s="59">
        <v>934696</v>
      </c>
      <c r="H6" s="59">
        <v>921363</v>
      </c>
      <c r="I6" s="59">
        <v>2730376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2730376</v>
      </c>
      <c r="W6" s="59">
        <v>8842002</v>
      </c>
      <c r="X6" s="59">
        <v>-6111626</v>
      </c>
      <c r="Y6" s="60">
        <v>-69.12</v>
      </c>
      <c r="Z6" s="61">
        <v>35681129</v>
      </c>
    </row>
    <row r="7" spans="1:26" ht="13.5">
      <c r="A7" s="57" t="s">
        <v>33</v>
      </c>
      <c r="B7" s="18">
        <v>0</v>
      </c>
      <c r="C7" s="18">
        <v>0</v>
      </c>
      <c r="D7" s="58">
        <v>73254</v>
      </c>
      <c r="E7" s="59">
        <v>73254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0">
        <v>0</v>
      </c>
      <c r="Z7" s="61">
        <v>73254</v>
      </c>
    </row>
    <row r="8" spans="1:26" ht="13.5">
      <c r="A8" s="57" t="s">
        <v>34</v>
      </c>
      <c r="B8" s="18">
        <v>0</v>
      </c>
      <c r="C8" s="18">
        <v>0</v>
      </c>
      <c r="D8" s="58">
        <v>43045001</v>
      </c>
      <c r="E8" s="59">
        <v>43045001</v>
      </c>
      <c r="F8" s="59">
        <v>3590470</v>
      </c>
      <c r="G8" s="59">
        <v>3595878</v>
      </c>
      <c r="H8" s="59">
        <v>3659360</v>
      </c>
      <c r="I8" s="59">
        <v>10845708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10845708</v>
      </c>
      <c r="W8" s="59">
        <v>16837667</v>
      </c>
      <c r="X8" s="59">
        <v>-5991959</v>
      </c>
      <c r="Y8" s="60">
        <v>-35.59</v>
      </c>
      <c r="Z8" s="61">
        <v>43045001</v>
      </c>
    </row>
    <row r="9" spans="1:26" ht="13.5">
      <c r="A9" s="57" t="s">
        <v>35</v>
      </c>
      <c r="B9" s="18">
        <v>0</v>
      </c>
      <c r="C9" s="18">
        <v>0</v>
      </c>
      <c r="D9" s="58">
        <v>6211153</v>
      </c>
      <c r="E9" s="59">
        <v>6211153</v>
      </c>
      <c r="F9" s="59">
        <v>78016</v>
      </c>
      <c r="G9" s="59">
        <v>86554</v>
      </c>
      <c r="H9" s="59">
        <v>64998</v>
      </c>
      <c r="I9" s="59">
        <v>229568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229568</v>
      </c>
      <c r="W9" s="59">
        <v>1538752</v>
      </c>
      <c r="X9" s="59">
        <v>-1309184</v>
      </c>
      <c r="Y9" s="60">
        <v>-85.08</v>
      </c>
      <c r="Z9" s="61">
        <v>6211153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89547898</v>
      </c>
      <c r="E10" s="65">
        <f t="shared" si="0"/>
        <v>89547898</v>
      </c>
      <c r="F10" s="65">
        <f t="shared" si="0"/>
        <v>8654602</v>
      </c>
      <c r="G10" s="65">
        <f t="shared" si="0"/>
        <v>4875534</v>
      </c>
      <c r="H10" s="65">
        <f t="shared" si="0"/>
        <v>4909208</v>
      </c>
      <c r="I10" s="65">
        <f t="shared" si="0"/>
        <v>18439344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18439344</v>
      </c>
      <c r="W10" s="65">
        <f t="shared" si="0"/>
        <v>28352670</v>
      </c>
      <c r="X10" s="65">
        <f t="shared" si="0"/>
        <v>-9913326</v>
      </c>
      <c r="Y10" s="66">
        <f>+IF(W10&lt;&gt;0,(X10/W10)*100,0)</f>
        <v>-34.96434727311396</v>
      </c>
      <c r="Z10" s="67">
        <f t="shared" si="0"/>
        <v>89547898</v>
      </c>
    </row>
    <row r="11" spans="1:26" ht="13.5">
      <c r="A11" s="57" t="s">
        <v>36</v>
      </c>
      <c r="B11" s="18">
        <v>0</v>
      </c>
      <c r="C11" s="18">
        <v>0</v>
      </c>
      <c r="D11" s="58">
        <v>31544000</v>
      </c>
      <c r="E11" s="59">
        <v>31544000</v>
      </c>
      <c r="F11" s="59">
        <v>2197833</v>
      </c>
      <c r="G11" s="59">
        <v>2291553</v>
      </c>
      <c r="H11" s="59">
        <v>2219858</v>
      </c>
      <c r="I11" s="59">
        <v>6709244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6709244</v>
      </c>
      <c r="W11" s="59">
        <v>9325500</v>
      </c>
      <c r="X11" s="59">
        <v>-2616256</v>
      </c>
      <c r="Y11" s="60">
        <v>-28.05</v>
      </c>
      <c r="Z11" s="61">
        <v>31544000</v>
      </c>
    </row>
    <row r="12" spans="1:26" ht="13.5">
      <c r="A12" s="57" t="s">
        <v>37</v>
      </c>
      <c r="B12" s="18">
        <v>0</v>
      </c>
      <c r="C12" s="18">
        <v>0</v>
      </c>
      <c r="D12" s="58">
        <v>2396489</v>
      </c>
      <c r="E12" s="59">
        <v>2396489</v>
      </c>
      <c r="F12" s="59">
        <v>168369</v>
      </c>
      <c r="G12" s="59">
        <v>170403</v>
      </c>
      <c r="H12" s="59">
        <v>168362</v>
      </c>
      <c r="I12" s="59">
        <v>507134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507134</v>
      </c>
      <c r="W12" s="59">
        <v>495750</v>
      </c>
      <c r="X12" s="59">
        <v>11384</v>
      </c>
      <c r="Y12" s="60">
        <v>2.3</v>
      </c>
      <c r="Z12" s="61">
        <v>2396489</v>
      </c>
    </row>
    <row r="13" spans="1:26" ht="13.5">
      <c r="A13" s="57" t="s">
        <v>100</v>
      </c>
      <c r="B13" s="18">
        <v>0</v>
      </c>
      <c r="C13" s="18">
        <v>0</v>
      </c>
      <c r="D13" s="58">
        <v>1500000</v>
      </c>
      <c r="E13" s="59">
        <v>1500000</v>
      </c>
      <c r="F13" s="59">
        <v>724699</v>
      </c>
      <c r="G13" s="59">
        <v>559092</v>
      </c>
      <c r="H13" s="59">
        <v>-482268</v>
      </c>
      <c r="I13" s="59">
        <v>801523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801523</v>
      </c>
      <c r="W13" s="59">
        <v>0</v>
      </c>
      <c r="X13" s="59">
        <v>801523</v>
      </c>
      <c r="Y13" s="60">
        <v>0</v>
      </c>
      <c r="Z13" s="61">
        <v>1500000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12999</v>
      </c>
      <c r="X14" s="59">
        <v>-12999</v>
      </c>
      <c r="Y14" s="60">
        <v>-100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30396693</v>
      </c>
      <c r="E15" s="59">
        <v>30396693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7845249</v>
      </c>
      <c r="X15" s="59">
        <v>-7845249</v>
      </c>
      <c r="Y15" s="60">
        <v>-100</v>
      </c>
      <c r="Z15" s="61">
        <v>30396693</v>
      </c>
    </row>
    <row r="16" spans="1:26" ht="13.5">
      <c r="A16" s="68" t="s">
        <v>40</v>
      </c>
      <c r="B16" s="18">
        <v>0</v>
      </c>
      <c r="C16" s="18">
        <v>0</v>
      </c>
      <c r="D16" s="58">
        <v>5557922</v>
      </c>
      <c r="E16" s="59">
        <v>5557922</v>
      </c>
      <c r="F16" s="59">
        <v>21684</v>
      </c>
      <c r="G16" s="59">
        <v>22478</v>
      </c>
      <c r="H16" s="59">
        <v>45047</v>
      </c>
      <c r="I16" s="59">
        <v>89209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89209</v>
      </c>
      <c r="W16" s="59">
        <v>0</v>
      </c>
      <c r="X16" s="59">
        <v>89209</v>
      </c>
      <c r="Y16" s="60">
        <v>0</v>
      </c>
      <c r="Z16" s="61">
        <v>5557922</v>
      </c>
    </row>
    <row r="17" spans="1:26" ht="13.5">
      <c r="A17" s="57" t="s">
        <v>41</v>
      </c>
      <c r="B17" s="18">
        <v>0</v>
      </c>
      <c r="C17" s="18">
        <v>0</v>
      </c>
      <c r="D17" s="58">
        <v>17934274</v>
      </c>
      <c r="E17" s="59">
        <v>17934274</v>
      </c>
      <c r="F17" s="59">
        <v>3892906</v>
      </c>
      <c r="G17" s="59">
        <v>1504303</v>
      </c>
      <c r="H17" s="59">
        <v>1915417</v>
      </c>
      <c r="I17" s="59">
        <v>7312626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7312626</v>
      </c>
      <c r="W17" s="59">
        <v>2835498</v>
      </c>
      <c r="X17" s="59">
        <v>4477128</v>
      </c>
      <c r="Y17" s="60">
        <v>157.9</v>
      </c>
      <c r="Z17" s="61">
        <v>17934274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89329378</v>
      </c>
      <c r="E18" s="72">
        <f t="shared" si="1"/>
        <v>89329378</v>
      </c>
      <c r="F18" s="72">
        <f t="shared" si="1"/>
        <v>7005491</v>
      </c>
      <c r="G18" s="72">
        <f t="shared" si="1"/>
        <v>4547829</v>
      </c>
      <c r="H18" s="72">
        <f t="shared" si="1"/>
        <v>3866416</v>
      </c>
      <c r="I18" s="72">
        <f t="shared" si="1"/>
        <v>15419736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15419736</v>
      </c>
      <c r="W18" s="72">
        <f t="shared" si="1"/>
        <v>20514996</v>
      </c>
      <c r="X18" s="72">
        <f t="shared" si="1"/>
        <v>-5095260</v>
      </c>
      <c r="Y18" s="66">
        <f>+IF(W18&lt;&gt;0,(X18/W18)*100,0)</f>
        <v>-24.836758437583903</v>
      </c>
      <c r="Z18" s="73">
        <f t="shared" si="1"/>
        <v>89329378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218520</v>
      </c>
      <c r="E19" s="76">
        <f t="shared" si="2"/>
        <v>218520</v>
      </c>
      <c r="F19" s="76">
        <f t="shared" si="2"/>
        <v>1649111</v>
      </c>
      <c r="G19" s="76">
        <f t="shared" si="2"/>
        <v>327705</v>
      </c>
      <c r="H19" s="76">
        <f t="shared" si="2"/>
        <v>1042792</v>
      </c>
      <c r="I19" s="76">
        <f t="shared" si="2"/>
        <v>3019608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3019608</v>
      </c>
      <c r="W19" s="76">
        <f>IF(E10=E18,0,W10-W18)</f>
        <v>7837674</v>
      </c>
      <c r="X19" s="76">
        <f t="shared" si="2"/>
        <v>-4818066</v>
      </c>
      <c r="Y19" s="77">
        <f>+IF(W19&lt;&gt;0,(X19/W19)*100,0)</f>
        <v>-61.473161552777015</v>
      </c>
      <c r="Z19" s="78">
        <f t="shared" si="2"/>
        <v>218520</v>
      </c>
    </row>
    <row r="20" spans="1:26" ht="13.5">
      <c r="A20" s="57" t="s">
        <v>44</v>
      </c>
      <c r="B20" s="18">
        <v>0</v>
      </c>
      <c r="C20" s="18">
        <v>0</v>
      </c>
      <c r="D20" s="58">
        <v>21316700</v>
      </c>
      <c r="E20" s="59">
        <v>21316700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5316750</v>
      </c>
      <c r="X20" s="59">
        <v>-5316750</v>
      </c>
      <c r="Y20" s="60">
        <v>-100</v>
      </c>
      <c r="Z20" s="61">
        <v>21316700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-5616017</v>
      </c>
      <c r="X21" s="81">
        <v>5616017</v>
      </c>
      <c r="Y21" s="82">
        <v>-100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21535220</v>
      </c>
      <c r="E22" s="87">
        <f t="shared" si="3"/>
        <v>21535220</v>
      </c>
      <c r="F22" s="87">
        <f t="shared" si="3"/>
        <v>1649111</v>
      </c>
      <c r="G22" s="87">
        <f t="shared" si="3"/>
        <v>327705</v>
      </c>
      <c r="H22" s="87">
        <f t="shared" si="3"/>
        <v>1042792</v>
      </c>
      <c r="I22" s="87">
        <f t="shared" si="3"/>
        <v>3019608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3019608</v>
      </c>
      <c r="W22" s="87">
        <f t="shared" si="3"/>
        <v>7538407</v>
      </c>
      <c r="X22" s="87">
        <f t="shared" si="3"/>
        <v>-4518799</v>
      </c>
      <c r="Y22" s="88">
        <f>+IF(W22&lt;&gt;0,(X22/W22)*100,0)</f>
        <v>-59.943685715032366</v>
      </c>
      <c r="Z22" s="89">
        <f t="shared" si="3"/>
        <v>21535220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21535220</v>
      </c>
      <c r="E24" s="76">
        <f t="shared" si="4"/>
        <v>21535220</v>
      </c>
      <c r="F24" s="76">
        <f t="shared" si="4"/>
        <v>1649111</v>
      </c>
      <c r="G24" s="76">
        <f t="shared" si="4"/>
        <v>327705</v>
      </c>
      <c r="H24" s="76">
        <f t="shared" si="4"/>
        <v>1042792</v>
      </c>
      <c r="I24" s="76">
        <f t="shared" si="4"/>
        <v>3019608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3019608</v>
      </c>
      <c r="W24" s="76">
        <f t="shared" si="4"/>
        <v>7538407</v>
      </c>
      <c r="X24" s="76">
        <f t="shared" si="4"/>
        <v>-4518799</v>
      </c>
      <c r="Y24" s="77">
        <f>+IF(W24&lt;&gt;0,(X24/W24)*100,0)</f>
        <v>-59.943685715032366</v>
      </c>
      <c r="Z24" s="78">
        <f t="shared" si="4"/>
        <v>21535220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100">
        <v>0</v>
      </c>
      <c r="Z27" s="101">
        <v>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20941000</v>
      </c>
      <c r="E35" s="59">
        <v>20941000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5235250</v>
      </c>
      <c r="X35" s="59">
        <v>-5235250</v>
      </c>
      <c r="Y35" s="60">
        <v>-100</v>
      </c>
      <c r="Z35" s="61">
        <v>20941000</v>
      </c>
    </row>
    <row r="36" spans="1:26" ht="13.5">
      <c r="A36" s="57" t="s">
        <v>53</v>
      </c>
      <c r="B36" s="18">
        <v>0</v>
      </c>
      <c r="C36" s="18">
        <v>0</v>
      </c>
      <c r="D36" s="58">
        <v>282904000</v>
      </c>
      <c r="E36" s="59">
        <v>282904000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70726000</v>
      </c>
      <c r="X36" s="59">
        <v>-70726000</v>
      </c>
      <c r="Y36" s="60">
        <v>-100</v>
      </c>
      <c r="Z36" s="61">
        <v>282904000</v>
      </c>
    </row>
    <row r="37" spans="1:26" ht="13.5">
      <c r="A37" s="57" t="s">
        <v>54</v>
      </c>
      <c r="B37" s="18">
        <v>0</v>
      </c>
      <c r="C37" s="18">
        <v>0</v>
      </c>
      <c r="D37" s="58">
        <v>17860000</v>
      </c>
      <c r="E37" s="59">
        <v>17860000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4465000</v>
      </c>
      <c r="X37" s="59">
        <v>-4465000</v>
      </c>
      <c r="Y37" s="60">
        <v>-100</v>
      </c>
      <c r="Z37" s="61">
        <v>17860000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285985000</v>
      </c>
      <c r="E39" s="59">
        <v>285985000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71496250</v>
      </c>
      <c r="X39" s="59">
        <v>-71496250</v>
      </c>
      <c r="Y39" s="60">
        <v>-100</v>
      </c>
      <c r="Z39" s="61">
        <v>285985000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25034992</v>
      </c>
      <c r="E42" s="59">
        <v>25034992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6984748</v>
      </c>
      <c r="X42" s="59">
        <v>-6984748</v>
      </c>
      <c r="Y42" s="60">
        <v>-100</v>
      </c>
      <c r="Z42" s="61">
        <v>25034992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25034992</v>
      </c>
      <c r="E45" s="99">
        <v>25034992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6984748</v>
      </c>
      <c r="X45" s="99">
        <v>-6984748</v>
      </c>
      <c r="Y45" s="100">
        <v>-100</v>
      </c>
      <c r="Z45" s="101">
        <v>25034992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1263983</v>
      </c>
      <c r="C49" s="51">
        <v>0</v>
      </c>
      <c r="D49" s="128">
        <v>3050769</v>
      </c>
      <c r="E49" s="53">
        <v>961887</v>
      </c>
      <c r="F49" s="53">
        <v>0</v>
      </c>
      <c r="G49" s="53">
        <v>0</v>
      </c>
      <c r="H49" s="53">
        <v>0</v>
      </c>
      <c r="I49" s="53">
        <v>1075768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1057893</v>
      </c>
      <c r="W49" s="53">
        <v>932936</v>
      </c>
      <c r="X49" s="53">
        <v>5671667</v>
      </c>
      <c r="Y49" s="53">
        <v>41485592</v>
      </c>
      <c r="Z49" s="129">
        <v>55500495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1094339</v>
      </c>
      <c r="C51" s="51">
        <v>0</v>
      </c>
      <c r="D51" s="128">
        <v>115099</v>
      </c>
      <c r="E51" s="53">
        <v>559877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399296</v>
      </c>
      <c r="Z51" s="129">
        <v>2168611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100.1802902098015</v>
      </c>
      <c r="E58" s="7">
        <f t="shared" si="6"/>
        <v>100.1802902098015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99.98385817150977</v>
      </c>
      <c r="X58" s="7">
        <f t="shared" si="6"/>
        <v>0</v>
      </c>
      <c r="Y58" s="7">
        <f t="shared" si="6"/>
        <v>0</v>
      </c>
      <c r="Z58" s="8">
        <f t="shared" si="6"/>
        <v>100.1802902098015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99.99195567643835</v>
      </c>
      <c r="E59" s="10">
        <f t="shared" si="7"/>
        <v>99.99195567643835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99.99195567643835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99.99964967476225</v>
      </c>
      <c r="E60" s="13">
        <f t="shared" si="7"/>
        <v>99.99964967476225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99.98282565698868</v>
      </c>
      <c r="X60" s="13">
        <f t="shared" si="7"/>
        <v>0</v>
      </c>
      <c r="Y60" s="13">
        <f t="shared" si="7"/>
        <v>0</v>
      </c>
      <c r="Z60" s="14">
        <f t="shared" si="7"/>
        <v>99.99964967476225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100.0010622823466</v>
      </c>
      <c r="E61" s="13">
        <f t="shared" si="7"/>
        <v>100.0010622823466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101.29033247469472</v>
      </c>
      <c r="X61" s="13">
        <f t="shared" si="7"/>
        <v>0</v>
      </c>
      <c r="Y61" s="13">
        <f t="shared" si="7"/>
        <v>0</v>
      </c>
      <c r="Z61" s="14">
        <f t="shared" si="7"/>
        <v>100.0010622823466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99.99015546299181</v>
      </c>
      <c r="E62" s="13">
        <f t="shared" si="7"/>
        <v>99.99015546299181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99.99015546299181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99.99739137239898</v>
      </c>
      <c r="E63" s="13">
        <f t="shared" si="7"/>
        <v>99.99739137239898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99.8756771421842</v>
      </c>
      <c r="X63" s="13">
        <f t="shared" si="7"/>
        <v>0</v>
      </c>
      <c r="Y63" s="13">
        <f t="shared" si="7"/>
        <v>0</v>
      </c>
      <c r="Z63" s="14">
        <f t="shared" si="7"/>
        <v>99.99739137239898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100.00531130427444</v>
      </c>
      <c r="E64" s="13">
        <f t="shared" si="7"/>
        <v>100.00531130427444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99.96376859042357</v>
      </c>
      <c r="X64" s="13">
        <f t="shared" si="7"/>
        <v>0</v>
      </c>
      <c r="Y64" s="13">
        <f t="shared" si="7"/>
        <v>0</v>
      </c>
      <c r="Z64" s="14">
        <f t="shared" si="7"/>
        <v>100.00531130427444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40218490</v>
      </c>
      <c r="E67" s="25">
        <v>40218490</v>
      </c>
      <c r="F67" s="25">
        <v>4986116</v>
      </c>
      <c r="G67" s="25">
        <v>1193102</v>
      </c>
      <c r="H67" s="25">
        <v>1184850</v>
      </c>
      <c r="I67" s="25">
        <v>7364068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7364068</v>
      </c>
      <c r="W67" s="25">
        <v>10054623</v>
      </c>
      <c r="X67" s="25"/>
      <c r="Y67" s="24"/>
      <c r="Z67" s="26">
        <v>40218490</v>
      </c>
    </row>
    <row r="68" spans="1:26" ht="13.5" hidden="1">
      <c r="A68" s="36" t="s">
        <v>31</v>
      </c>
      <c r="B68" s="18"/>
      <c r="C68" s="18"/>
      <c r="D68" s="19">
        <v>4537361</v>
      </c>
      <c r="E68" s="20">
        <v>4537361</v>
      </c>
      <c r="F68" s="20">
        <v>4111799</v>
      </c>
      <c r="G68" s="20">
        <v>258406</v>
      </c>
      <c r="H68" s="20">
        <v>263487</v>
      </c>
      <c r="I68" s="20">
        <v>4633692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4633692</v>
      </c>
      <c r="W68" s="20">
        <v>1134249</v>
      </c>
      <c r="X68" s="20"/>
      <c r="Y68" s="19"/>
      <c r="Z68" s="22">
        <v>4537361</v>
      </c>
    </row>
    <row r="69" spans="1:26" ht="13.5" hidden="1">
      <c r="A69" s="37" t="s">
        <v>32</v>
      </c>
      <c r="B69" s="18"/>
      <c r="C69" s="18"/>
      <c r="D69" s="19">
        <v>35681129</v>
      </c>
      <c r="E69" s="20">
        <v>35681129</v>
      </c>
      <c r="F69" s="20">
        <v>874317</v>
      </c>
      <c r="G69" s="20">
        <v>934696</v>
      </c>
      <c r="H69" s="20">
        <v>921363</v>
      </c>
      <c r="I69" s="20">
        <v>2730376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2730376</v>
      </c>
      <c r="W69" s="20">
        <v>8920283</v>
      </c>
      <c r="X69" s="20"/>
      <c r="Y69" s="19"/>
      <c r="Z69" s="22">
        <v>35681129</v>
      </c>
    </row>
    <row r="70" spans="1:26" ht="13.5" hidden="1">
      <c r="A70" s="38" t="s">
        <v>107</v>
      </c>
      <c r="B70" s="18"/>
      <c r="C70" s="18"/>
      <c r="D70" s="19">
        <v>24569739</v>
      </c>
      <c r="E70" s="20">
        <v>24569739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6064251</v>
      </c>
      <c r="X70" s="20"/>
      <c r="Y70" s="19"/>
      <c r="Z70" s="22">
        <v>24569739</v>
      </c>
    </row>
    <row r="71" spans="1:26" ht="13.5" hidden="1">
      <c r="A71" s="38" t="s">
        <v>108</v>
      </c>
      <c r="B71" s="18"/>
      <c r="C71" s="18"/>
      <c r="D71" s="19">
        <v>4337431</v>
      </c>
      <c r="E71" s="20">
        <v>4337431</v>
      </c>
      <c r="F71" s="20">
        <v>363536</v>
      </c>
      <c r="G71" s="20">
        <v>447030</v>
      </c>
      <c r="H71" s="20">
        <v>431076</v>
      </c>
      <c r="I71" s="20">
        <v>1241642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1241642</v>
      </c>
      <c r="W71" s="20">
        <v>1084251</v>
      </c>
      <c r="X71" s="20"/>
      <c r="Y71" s="19"/>
      <c r="Z71" s="22">
        <v>4337431</v>
      </c>
    </row>
    <row r="72" spans="1:26" ht="13.5" hidden="1">
      <c r="A72" s="38" t="s">
        <v>109</v>
      </c>
      <c r="B72" s="18"/>
      <c r="C72" s="18"/>
      <c r="D72" s="19">
        <v>4025105</v>
      </c>
      <c r="E72" s="20">
        <v>4025105</v>
      </c>
      <c r="F72" s="20">
        <v>306325</v>
      </c>
      <c r="G72" s="20">
        <v>293230</v>
      </c>
      <c r="H72" s="20">
        <v>294516</v>
      </c>
      <c r="I72" s="20">
        <v>894071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894071</v>
      </c>
      <c r="W72" s="20">
        <v>1006251</v>
      </c>
      <c r="X72" s="20"/>
      <c r="Y72" s="19"/>
      <c r="Z72" s="22">
        <v>4025105</v>
      </c>
    </row>
    <row r="73" spans="1:26" ht="13.5" hidden="1">
      <c r="A73" s="38" t="s">
        <v>110</v>
      </c>
      <c r="B73" s="18"/>
      <c r="C73" s="18"/>
      <c r="D73" s="19">
        <v>2748854</v>
      </c>
      <c r="E73" s="20">
        <v>2748854</v>
      </c>
      <c r="F73" s="20">
        <v>204456</v>
      </c>
      <c r="G73" s="20">
        <v>194436</v>
      </c>
      <c r="H73" s="20">
        <v>195771</v>
      </c>
      <c r="I73" s="20">
        <v>594663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594663</v>
      </c>
      <c r="W73" s="20">
        <v>687249</v>
      </c>
      <c r="X73" s="20"/>
      <c r="Y73" s="19"/>
      <c r="Z73" s="22">
        <v>2748854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40291000</v>
      </c>
      <c r="E76" s="33">
        <v>40291000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10053000</v>
      </c>
      <c r="X76" s="33"/>
      <c r="Y76" s="32"/>
      <c r="Z76" s="34">
        <v>40291000</v>
      </c>
    </row>
    <row r="77" spans="1:26" ht="13.5" hidden="1">
      <c r="A77" s="36" t="s">
        <v>31</v>
      </c>
      <c r="B77" s="18"/>
      <c r="C77" s="18"/>
      <c r="D77" s="19">
        <v>4536996</v>
      </c>
      <c r="E77" s="20">
        <v>4536996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1134249</v>
      </c>
      <c r="X77" s="20"/>
      <c r="Y77" s="19"/>
      <c r="Z77" s="22">
        <v>4536996</v>
      </c>
    </row>
    <row r="78" spans="1:26" ht="13.5" hidden="1">
      <c r="A78" s="37" t="s">
        <v>32</v>
      </c>
      <c r="B78" s="18"/>
      <c r="C78" s="18"/>
      <c r="D78" s="19">
        <v>35681004</v>
      </c>
      <c r="E78" s="20">
        <v>35681004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8918751</v>
      </c>
      <c r="X78" s="20"/>
      <c r="Y78" s="19"/>
      <c r="Z78" s="22">
        <v>35681004</v>
      </c>
    </row>
    <row r="79" spans="1:26" ht="13.5" hidden="1">
      <c r="A79" s="38" t="s">
        <v>107</v>
      </c>
      <c r="B79" s="18"/>
      <c r="C79" s="18"/>
      <c r="D79" s="19">
        <v>24570000</v>
      </c>
      <c r="E79" s="20">
        <v>24570000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6142500</v>
      </c>
      <c r="X79" s="20"/>
      <c r="Y79" s="19"/>
      <c r="Z79" s="22">
        <v>24570000</v>
      </c>
    </row>
    <row r="80" spans="1:26" ht="13.5" hidden="1">
      <c r="A80" s="38" t="s">
        <v>108</v>
      </c>
      <c r="B80" s="18"/>
      <c r="C80" s="18"/>
      <c r="D80" s="19">
        <v>4337004</v>
      </c>
      <c r="E80" s="20">
        <v>4337004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1084251</v>
      </c>
      <c r="X80" s="20"/>
      <c r="Y80" s="19"/>
      <c r="Z80" s="22">
        <v>4337004</v>
      </c>
    </row>
    <row r="81" spans="1:26" ht="13.5" hidden="1">
      <c r="A81" s="38" t="s">
        <v>109</v>
      </c>
      <c r="B81" s="18"/>
      <c r="C81" s="18"/>
      <c r="D81" s="19">
        <v>4025000</v>
      </c>
      <c r="E81" s="20">
        <v>4025000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1005000</v>
      </c>
      <c r="X81" s="20"/>
      <c r="Y81" s="19"/>
      <c r="Z81" s="22">
        <v>4025000</v>
      </c>
    </row>
    <row r="82" spans="1:26" ht="13.5" hidden="1">
      <c r="A82" s="38" t="s">
        <v>110</v>
      </c>
      <c r="B82" s="18"/>
      <c r="C82" s="18"/>
      <c r="D82" s="19">
        <v>2749000</v>
      </c>
      <c r="E82" s="20">
        <v>2749000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687000</v>
      </c>
      <c r="X82" s="20"/>
      <c r="Y82" s="19"/>
      <c r="Z82" s="22">
        <v>2749000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73000</v>
      </c>
      <c r="E84" s="29">
        <v>73000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>
        <v>73000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95892</v>
      </c>
      <c r="C7" s="18">
        <v>0</v>
      </c>
      <c r="D7" s="58">
        <v>103800</v>
      </c>
      <c r="E7" s="59">
        <v>103800</v>
      </c>
      <c r="F7" s="59">
        <v>30265</v>
      </c>
      <c r="G7" s="59">
        <v>29110</v>
      </c>
      <c r="H7" s="59">
        <v>63801</v>
      </c>
      <c r="I7" s="59">
        <v>123176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123176</v>
      </c>
      <c r="W7" s="59">
        <v>50951</v>
      </c>
      <c r="X7" s="59">
        <v>72225</v>
      </c>
      <c r="Y7" s="60">
        <v>141.75</v>
      </c>
      <c r="Z7" s="61">
        <v>103800</v>
      </c>
    </row>
    <row r="8" spans="1:26" ht="13.5">
      <c r="A8" s="57" t="s">
        <v>34</v>
      </c>
      <c r="B8" s="18">
        <v>55359046</v>
      </c>
      <c r="C8" s="18">
        <v>0</v>
      </c>
      <c r="D8" s="58">
        <v>62992000</v>
      </c>
      <c r="E8" s="59">
        <v>62992000</v>
      </c>
      <c r="F8" s="59">
        <v>11193098</v>
      </c>
      <c r="G8" s="59">
        <v>110442</v>
      </c>
      <c r="H8" s="59">
        <v>165967</v>
      </c>
      <c r="I8" s="59">
        <v>11469507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11469507</v>
      </c>
      <c r="W8" s="59">
        <v>15747999</v>
      </c>
      <c r="X8" s="59">
        <v>-4278492</v>
      </c>
      <c r="Y8" s="60">
        <v>-27.17</v>
      </c>
      <c r="Z8" s="61">
        <v>62992000</v>
      </c>
    </row>
    <row r="9" spans="1:26" ht="13.5">
      <c r="A9" s="57" t="s">
        <v>35</v>
      </c>
      <c r="B9" s="18">
        <v>871796</v>
      </c>
      <c r="C9" s="18">
        <v>0</v>
      </c>
      <c r="D9" s="58">
        <v>1109571</v>
      </c>
      <c r="E9" s="59">
        <v>1109571</v>
      </c>
      <c r="F9" s="59">
        <v>586273</v>
      </c>
      <c r="G9" s="59">
        <v>6516</v>
      </c>
      <c r="H9" s="59">
        <v>2579</v>
      </c>
      <c r="I9" s="59">
        <v>595368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595368</v>
      </c>
      <c r="W9" s="59">
        <v>704895</v>
      </c>
      <c r="X9" s="59">
        <v>-109527</v>
      </c>
      <c r="Y9" s="60">
        <v>-15.54</v>
      </c>
      <c r="Z9" s="61">
        <v>1109571</v>
      </c>
    </row>
    <row r="10" spans="1:26" ht="25.5">
      <c r="A10" s="62" t="s">
        <v>99</v>
      </c>
      <c r="B10" s="63">
        <f>SUM(B5:B9)</f>
        <v>56326734</v>
      </c>
      <c r="C10" s="63">
        <f>SUM(C5:C9)</f>
        <v>0</v>
      </c>
      <c r="D10" s="64">
        <f aca="true" t="shared" si="0" ref="D10:Z10">SUM(D5:D9)</f>
        <v>64205371</v>
      </c>
      <c r="E10" s="65">
        <f t="shared" si="0"/>
        <v>64205371</v>
      </c>
      <c r="F10" s="65">
        <f t="shared" si="0"/>
        <v>11809636</v>
      </c>
      <c r="G10" s="65">
        <f t="shared" si="0"/>
        <v>146068</v>
      </c>
      <c r="H10" s="65">
        <f t="shared" si="0"/>
        <v>232347</v>
      </c>
      <c r="I10" s="65">
        <f t="shared" si="0"/>
        <v>12188051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12188051</v>
      </c>
      <c r="W10" s="65">
        <f t="shared" si="0"/>
        <v>16503845</v>
      </c>
      <c r="X10" s="65">
        <f t="shared" si="0"/>
        <v>-4315794</v>
      </c>
      <c r="Y10" s="66">
        <f>+IF(W10&lt;&gt;0,(X10/W10)*100,0)</f>
        <v>-26.150233475896073</v>
      </c>
      <c r="Z10" s="67">
        <f t="shared" si="0"/>
        <v>64205371</v>
      </c>
    </row>
    <row r="11" spans="1:26" ht="13.5">
      <c r="A11" s="57" t="s">
        <v>36</v>
      </c>
      <c r="B11" s="18">
        <v>33992915</v>
      </c>
      <c r="C11" s="18">
        <v>0</v>
      </c>
      <c r="D11" s="58">
        <v>39164806</v>
      </c>
      <c r="E11" s="59">
        <v>39164806</v>
      </c>
      <c r="F11" s="59">
        <v>2527385</v>
      </c>
      <c r="G11" s="59">
        <v>2706259</v>
      </c>
      <c r="H11" s="59">
        <v>2618957</v>
      </c>
      <c r="I11" s="59">
        <v>7852601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7852601</v>
      </c>
      <c r="W11" s="59">
        <v>9791202</v>
      </c>
      <c r="X11" s="59">
        <v>-1938601</v>
      </c>
      <c r="Y11" s="60">
        <v>-19.8</v>
      </c>
      <c r="Z11" s="61">
        <v>39164806</v>
      </c>
    </row>
    <row r="12" spans="1:26" ht="13.5">
      <c r="A12" s="57" t="s">
        <v>37</v>
      </c>
      <c r="B12" s="18">
        <v>3624702</v>
      </c>
      <c r="C12" s="18">
        <v>0</v>
      </c>
      <c r="D12" s="58">
        <v>4696833</v>
      </c>
      <c r="E12" s="59">
        <v>4696833</v>
      </c>
      <c r="F12" s="59">
        <v>304950</v>
      </c>
      <c r="G12" s="59">
        <v>301724</v>
      </c>
      <c r="H12" s="59">
        <v>302368</v>
      </c>
      <c r="I12" s="59">
        <v>909042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909042</v>
      </c>
      <c r="W12" s="59">
        <v>1174209</v>
      </c>
      <c r="X12" s="59">
        <v>-265167</v>
      </c>
      <c r="Y12" s="60">
        <v>-22.58</v>
      </c>
      <c r="Z12" s="61">
        <v>4696833</v>
      </c>
    </row>
    <row r="13" spans="1:26" ht="13.5">
      <c r="A13" s="57" t="s">
        <v>100</v>
      </c>
      <c r="B13" s="18">
        <v>0</v>
      </c>
      <c r="C13" s="18">
        <v>0</v>
      </c>
      <c r="D13" s="58">
        <v>3500000</v>
      </c>
      <c r="E13" s="59">
        <v>3500000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3500000</v>
      </c>
    </row>
    <row r="14" spans="1:26" ht="13.5">
      <c r="A14" s="57" t="s">
        <v>38</v>
      </c>
      <c r="B14" s="18">
        <v>70941</v>
      </c>
      <c r="C14" s="18">
        <v>0</v>
      </c>
      <c r="D14" s="58">
        <v>0</v>
      </c>
      <c r="E14" s="59">
        <v>0</v>
      </c>
      <c r="F14" s="59">
        <v>172</v>
      </c>
      <c r="G14" s="59">
        <v>348</v>
      </c>
      <c r="H14" s="59">
        <v>164</v>
      </c>
      <c r="I14" s="59">
        <v>684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684</v>
      </c>
      <c r="W14" s="59">
        <v>0</v>
      </c>
      <c r="X14" s="59">
        <v>684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21804115</v>
      </c>
      <c r="C17" s="18">
        <v>0</v>
      </c>
      <c r="D17" s="58">
        <v>19172240</v>
      </c>
      <c r="E17" s="59">
        <v>19172240</v>
      </c>
      <c r="F17" s="59">
        <v>946324</v>
      </c>
      <c r="G17" s="59">
        <v>1239209</v>
      </c>
      <c r="H17" s="59">
        <v>997715</v>
      </c>
      <c r="I17" s="59">
        <v>3183248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3183248</v>
      </c>
      <c r="W17" s="59">
        <v>4650561</v>
      </c>
      <c r="X17" s="59">
        <v>-1467313</v>
      </c>
      <c r="Y17" s="60">
        <v>-31.55</v>
      </c>
      <c r="Z17" s="61">
        <v>19172240</v>
      </c>
    </row>
    <row r="18" spans="1:26" ht="13.5">
      <c r="A18" s="69" t="s">
        <v>42</v>
      </c>
      <c r="B18" s="70">
        <f>SUM(B11:B17)</f>
        <v>59492673</v>
      </c>
      <c r="C18" s="70">
        <f>SUM(C11:C17)</f>
        <v>0</v>
      </c>
      <c r="D18" s="71">
        <f aca="true" t="shared" si="1" ref="D18:Z18">SUM(D11:D17)</f>
        <v>66533879</v>
      </c>
      <c r="E18" s="72">
        <f t="shared" si="1"/>
        <v>66533879</v>
      </c>
      <c r="F18" s="72">
        <f t="shared" si="1"/>
        <v>3778831</v>
      </c>
      <c r="G18" s="72">
        <f t="shared" si="1"/>
        <v>4247540</v>
      </c>
      <c r="H18" s="72">
        <f t="shared" si="1"/>
        <v>3919204</v>
      </c>
      <c r="I18" s="72">
        <f t="shared" si="1"/>
        <v>11945575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11945575</v>
      </c>
      <c r="W18" s="72">
        <f t="shared" si="1"/>
        <v>15615972</v>
      </c>
      <c r="X18" s="72">
        <f t="shared" si="1"/>
        <v>-3670397</v>
      </c>
      <c r="Y18" s="66">
        <f>+IF(W18&lt;&gt;0,(X18/W18)*100,0)</f>
        <v>-23.504121293250268</v>
      </c>
      <c r="Z18" s="73">
        <f t="shared" si="1"/>
        <v>66533879</v>
      </c>
    </row>
    <row r="19" spans="1:26" ht="13.5">
      <c r="A19" s="69" t="s">
        <v>43</v>
      </c>
      <c r="B19" s="74">
        <f>+B10-B18</f>
        <v>-3165939</v>
      </c>
      <c r="C19" s="74">
        <f>+C10-C18</f>
        <v>0</v>
      </c>
      <c r="D19" s="75">
        <f aca="true" t="shared" si="2" ref="D19:Z19">+D10-D18</f>
        <v>-2328508</v>
      </c>
      <c r="E19" s="76">
        <f t="shared" si="2"/>
        <v>-2328508</v>
      </c>
      <c r="F19" s="76">
        <f t="shared" si="2"/>
        <v>8030805</v>
      </c>
      <c r="G19" s="76">
        <f t="shared" si="2"/>
        <v>-4101472</v>
      </c>
      <c r="H19" s="76">
        <f t="shared" si="2"/>
        <v>-3686857</v>
      </c>
      <c r="I19" s="76">
        <f t="shared" si="2"/>
        <v>242476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242476</v>
      </c>
      <c r="W19" s="76">
        <f>IF(E10=E18,0,W10-W18)</f>
        <v>887873</v>
      </c>
      <c r="X19" s="76">
        <f t="shared" si="2"/>
        <v>-645397</v>
      </c>
      <c r="Y19" s="77">
        <f>+IF(W19&lt;&gt;0,(X19/W19)*100,0)</f>
        <v>-72.6902383561613</v>
      </c>
      <c r="Z19" s="78">
        <f t="shared" si="2"/>
        <v>-2328508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-3165939</v>
      </c>
      <c r="C22" s="85">
        <f>SUM(C19:C21)</f>
        <v>0</v>
      </c>
      <c r="D22" s="86">
        <f aca="true" t="shared" si="3" ref="D22:Z22">SUM(D19:D21)</f>
        <v>-2328508</v>
      </c>
      <c r="E22" s="87">
        <f t="shared" si="3"/>
        <v>-2328508</v>
      </c>
      <c r="F22" s="87">
        <f t="shared" si="3"/>
        <v>8030805</v>
      </c>
      <c r="G22" s="87">
        <f t="shared" si="3"/>
        <v>-4101472</v>
      </c>
      <c r="H22" s="87">
        <f t="shared" si="3"/>
        <v>-3686857</v>
      </c>
      <c r="I22" s="87">
        <f t="shared" si="3"/>
        <v>242476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242476</v>
      </c>
      <c r="W22" s="87">
        <f t="shared" si="3"/>
        <v>887873</v>
      </c>
      <c r="X22" s="87">
        <f t="shared" si="3"/>
        <v>-645397</v>
      </c>
      <c r="Y22" s="88">
        <f>+IF(W22&lt;&gt;0,(X22/W22)*100,0)</f>
        <v>-72.6902383561613</v>
      </c>
      <c r="Z22" s="89">
        <f t="shared" si="3"/>
        <v>-2328508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-3165939</v>
      </c>
      <c r="C24" s="74">
        <f>SUM(C22:C23)</f>
        <v>0</v>
      </c>
      <c r="D24" s="75">
        <f aca="true" t="shared" si="4" ref="D24:Z24">SUM(D22:D23)</f>
        <v>-2328508</v>
      </c>
      <c r="E24" s="76">
        <f t="shared" si="4"/>
        <v>-2328508</v>
      </c>
      <c r="F24" s="76">
        <f t="shared" si="4"/>
        <v>8030805</v>
      </c>
      <c r="G24" s="76">
        <f t="shared" si="4"/>
        <v>-4101472</v>
      </c>
      <c r="H24" s="76">
        <f t="shared" si="4"/>
        <v>-3686857</v>
      </c>
      <c r="I24" s="76">
        <f t="shared" si="4"/>
        <v>242476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242476</v>
      </c>
      <c r="W24" s="76">
        <f t="shared" si="4"/>
        <v>887873</v>
      </c>
      <c r="X24" s="76">
        <f t="shared" si="4"/>
        <v>-645397</v>
      </c>
      <c r="Y24" s="77">
        <f>+IF(W24&lt;&gt;0,(X24/W24)*100,0)</f>
        <v>-72.6902383561613</v>
      </c>
      <c r="Z24" s="78">
        <f t="shared" si="4"/>
        <v>-2328508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458934</v>
      </c>
      <c r="C27" s="21">
        <v>0</v>
      </c>
      <c r="D27" s="98">
        <v>1745000</v>
      </c>
      <c r="E27" s="99">
        <v>1745000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1340001</v>
      </c>
      <c r="X27" s="99">
        <v>-1340001</v>
      </c>
      <c r="Y27" s="100">
        <v>-100</v>
      </c>
      <c r="Z27" s="101">
        <v>1745000</v>
      </c>
    </row>
    <row r="28" spans="1:26" ht="13.5">
      <c r="A28" s="102" t="s">
        <v>44</v>
      </c>
      <c r="B28" s="18">
        <v>458934</v>
      </c>
      <c r="C28" s="18">
        <v>0</v>
      </c>
      <c r="D28" s="58">
        <v>1745000</v>
      </c>
      <c r="E28" s="59">
        <v>1745000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1745000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458934</v>
      </c>
      <c r="C32" s="21">
        <f>SUM(C28:C31)</f>
        <v>0</v>
      </c>
      <c r="D32" s="98">
        <f aca="true" t="shared" si="5" ref="D32:Z32">SUM(D28:D31)</f>
        <v>1745000</v>
      </c>
      <c r="E32" s="99">
        <f t="shared" si="5"/>
        <v>1745000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1745000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3531246</v>
      </c>
      <c r="C35" s="18">
        <v>0</v>
      </c>
      <c r="D35" s="58">
        <v>372000</v>
      </c>
      <c r="E35" s="59">
        <v>372000</v>
      </c>
      <c r="F35" s="59">
        <v>13933308</v>
      </c>
      <c r="G35" s="59">
        <v>12749237</v>
      </c>
      <c r="H35" s="59">
        <v>7481942</v>
      </c>
      <c r="I35" s="59">
        <v>7481942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7481942</v>
      </c>
      <c r="W35" s="59">
        <v>93000</v>
      </c>
      <c r="X35" s="59">
        <v>7388942</v>
      </c>
      <c r="Y35" s="60">
        <v>7945.1</v>
      </c>
      <c r="Z35" s="61">
        <v>372000</v>
      </c>
    </row>
    <row r="36" spans="1:26" ht="13.5">
      <c r="A36" s="57" t="s">
        <v>53</v>
      </c>
      <c r="B36" s="18">
        <v>19828681</v>
      </c>
      <c r="C36" s="18">
        <v>0</v>
      </c>
      <c r="D36" s="58">
        <v>16367496</v>
      </c>
      <c r="E36" s="59">
        <v>16367496</v>
      </c>
      <c r="F36" s="59">
        <v>19911624</v>
      </c>
      <c r="G36" s="59">
        <v>20290044</v>
      </c>
      <c r="H36" s="59">
        <v>20296016</v>
      </c>
      <c r="I36" s="59">
        <v>20296016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20296016</v>
      </c>
      <c r="W36" s="59">
        <v>4091874</v>
      </c>
      <c r="X36" s="59">
        <v>16204142</v>
      </c>
      <c r="Y36" s="60">
        <v>396.01</v>
      </c>
      <c r="Z36" s="61">
        <v>16367496</v>
      </c>
    </row>
    <row r="37" spans="1:26" ht="13.5">
      <c r="A37" s="57" t="s">
        <v>54</v>
      </c>
      <c r="B37" s="18">
        <v>8058615</v>
      </c>
      <c r="C37" s="18">
        <v>0</v>
      </c>
      <c r="D37" s="58">
        <v>4307053</v>
      </c>
      <c r="E37" s="59">
        <v>4307053</v>
      </c>
      <c r="F37" s="59">
        <v>9160247</v>
      </c>
      <c r="G37" s="59">
        <v>15288500</v>
      </c>
      <c r="H37" s="59">
        <v>13786233</v>
      </c>
      <c r="I37" s="59">
        <v>13786233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13786233</v>
      </c>
      <c r="W37" s="59">
        <v>1076763</v>
      </c>
      <c r="X37" s="59">
        <v>12709470</v>
      </c>
      <c r="Y37" s="60">
        <v>1180.34</v>
      </c>
      <c r="Z37" s="61">
        <v>4307053</v>
      </c>
    </row>
    <row r="38" spans="1:26" ht="13.5">
      <c r="A38" s="57" t="s">
        <v>55</v>
      </c>
      <c r="B38" s="18">
        <v>1113000</v>
      </c>
      <c r="C38" s="18">
        <v>0</v>
      </c>
      <c r="D38" s="58">
        <v>1412000</v>
      </c>
      <c r="E38" s="59">
        <v>1412000</v>
      </c>
      <c r="F38" s="59">
        <v>98540</v>
      </c>
      <c r="G38" s="59">
        <v>98540</v>
      </c>
      <c r="H38" s="59">
        <v>98540</v>
      </c>
      <c r="I38" s="59">
        <v>98540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98540</v>
      </c>
      <c r="W38" s="59">
        <v>353000</v>
      </c>
      <c r="X38" s="59">
        <v>-254460</v>
      </c>
      <c r="Y38" s="60">
        <v>-72.08</v>
      </c>
      <c r="Z38" s="61">
        <v>1412000</v>
      </c>
    </row>
    <row r="39" spans="1:26" ht="13.5">
      <c r="A39" s="57" t="s">
        <v>56</v>
      </c>
      <c r="B39" s="18">
        <v>14188312</v>
      </c>
      <c r="C39" s="18">
        <v>0</v>
      </c>
      <c r="D39" s="58">
        <v>11020443</v>
      </c>
      <c r="E39" s="59">
        <v>11020443</v>
      </c>
      <c r="F39" s="59">
        <v>24586145</v>
      </c>
      <c r="G39" s="59">
        <v>17652241</v>
      </c>
      <c r="H39" s="59">
        <v>13893185</v>
      </c>
      <c r="I39" s="59">
        <v>13893185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13893185</v>
      </c>
      <c r="W39" s="59">
        <v>2755111</v>
      </c>
      <c r="X39" s="59">
        <v>11138074</v>
      </c>
      <c r="Y39" s="60">
        <v>404.27</v>
      </c>
      <c r="Z39" s="61">
        <v>11020443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-426592</v>
      </c>
      <c r="C42" s="18">
        <v>0</v>
      </c>
      <c r="D42" s="58">
        <v>-1828507</v>
      </c>
      <c r="E42" s="59">
        <v>-1828507</v>
      </c>
      <c r="F42" s="59">
        <v>10004291</v>
      </c>
      <c r="G42" s="59">
        <v>-1266399</v>
      </c>
      <c r="H42" s="59">
        <v>-5533031</v>
      </c>
      <c r="I42" s="59">
        <v>3204861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3204861</v>
      </c>
      <c r="W42" s="59">
        <v>-307126</v>
      </c>
      <c r="X42" s="59">
        <v>3511987</v>
      </c>
      <c r="Y42" s="60">
        <v>-1143.5</v>
      </c>
      <c r="Z42" s="61">
        <v>-1828507</v>
      </c>
    </row>
    <row r="43" spans="1:26" ht="13.5">
      <c r="A43" s="57" t="s">
        <v>59</v>
      </c>
      <c r="B43" s="18">
        <v>-387881</v>
      </c>
      <c r="C43" s="18">
        <v>0</v>
      </c>
      <c r="D43" s="58">
        <v>0</v>
      </c>
      <c r="E43" s="59">
        <v>0</v>
      </c>
      <c r="F43" s="59">
        <v>-9200000</v>
      </c>
      <c r="G43" s="59">
        <v>1000000</v>
      </c>
      <c r="H43" s="59">
        <v>5000000</v>
      </c>
      <c r="I43" s="59">
        <v>-3200000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-3200000</v>
      </c>
      <c r="W43" s="59">
        <v>0</v>
      </c>
      <c r="X43" s="59">
        <v>-3200000</v>
      </c>
      <c r="Y43" s="60">
        <v>0</v>
      </c>
      <c r="Z43" s="61">
        <v>0</v>
      </c>
    </row>
    <row r="44" spans="1:26" ht="13.5">
      <c r="A44" s="57" t="s">
        <v>60</v>
      </c>
      <c r="B44" s="18">
        <v>-234000</v>
      </c>
      <c r="C44" s="18">
        <v>0</v>
      </c>
      <c r="D44" s="58">
        <v>-500004</v>
      </c>
      <c r="E44" s="59">
        <v>-500004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-125001</v>
      </c>
      <c r="X44" s="59">
        <v>125001</v>
      </c>
      <c r="Y44" s="60">
        <v>-100</v>
      </c>
      <c r="Z44" s="61">
        <v>-500004</v>
      </c>
    </row>
    <row r="45" spans="1:26" ht="13.5">
      <c r="A45" s="69" t="s">
        <v>61</v>
      </c>
      <c r="B45" s="21">
        <v>769595</v>
      </c>
      <c r="C45" s="21">
        <v>0</v>
      </c>
      <c r="D45" s="98">
        <v>-2328511</v>
      </c>
      <c r="E45" s="99">
        <v>-2328511</v>
      </c>
      <c r="F45" s="99">
        <v>1191931</v>
      </c>
      <c r="G45" s="99">
        <v>925532</v>
      </c>
      <c r="H45" s="99">
        <v>392501</v>
      </c>
      <c r="I45" s="99">
        <v>392501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392501</v>
      </c>
      <c r="W45" s="99">
        <v>-432127</v>
      </c>
      <c r="X45" s="99">
        <v>824628</v>
      </c>
      <c r="Y45" s="100">
        <v>-190.83</v>
      </c>
      <c r="Z45" s="101">
        <v>-2328511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162400</v>
      </c>
      <c r="C49" s="51">
        <v>0</v>
      </c>
      <c r="D49" s="128">
        <v>52166</v>
      </c>
      <c r="E49" s="53">
        <v>34575</v>
      </c>
      <c r="F49" s="53">
        <v>0</v>
      </c>
      <c r="G49" s="53">
        <v>0</v>
      </c>
      <c r="H49" s="53">
        <v>0</v>
      </c>
      <c r="I49" s="53">
        <v>129629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83404</v>
      </c>
      <c r="W49" s="53">
        <v>75959</v>
      </c>
      <c r="X49" s="53">
        <v>2116137</v>
      </c>
      <c r="Y49" s="53">
        <v>0</v>
      </c>
      <c r="Z49" s="129">
        <v>2654270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27937</v>
      </c>
      <c r="C51" s="51">
        <v>0</v>
      </c>
      <c r="D51" s="128">
        <v>4349</v>
      </c>
      <c r="E51" s="53">
        <v>71527</v>
      </c>
      <c r="F51" s="53">
        <v>0</v>
      </c>
      <c r="G51" s="53">
        <v>0</v>
      </c>
      <c r="H51" s="53">
        <v>0</v>
      </c>
      <c r="I51" s="53">
        <v>3702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3710</v>
      </c>
      <c r="W51" s="53">
        <v>0</v>
      </c>
      <c r="X51" s="53">
        <v>0</v>
      </c>
      <c r="Y51" s="53">
        <v>38686</v>
      </c>
      <c r="Z51" s="129">
        <v>149911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100.03331390022487</v>
      </c>
      <c r="E58" s="7">
        <f t="shared" si="6"/>
        <v>100.03331390022487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100.03331112591604</v>
      </c>
      <c r="X58" s="7">
        <f t="shared" si="6"/>
        <v>0</v>
      </c>
      <c r="Y58" s="7">
        <f t="shared" si="6"/>
        <v>0</v>
      </c>
      <c r="Z58" s="8">
        <f t="shared" si="6"/>
        <v>100.03331390022487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100.03331390022487</v>
      </c>
      <c r="E66" s="16">
        <f t="shared" si="7"/>
        <v>100.03331390022487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100.03331390022487</v>
      </c>
    </row>
    <row r="67" spans="1:26" ht="13.5" hidden="1">
      <c r="A67" s="40" t="s">
        <v>113</v>
      </c>
      <c r="B67" s="23">
        <v>162313</v>
      </c>
      <c r="C67" s="23"/>
      <c r="D67" s="24">
        <v>12007</v>
      </c>
      <c r="E67" s="25">
        <v>12007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3002</v>
      </c>
      <c r="X67" s="25"/>
      <c r="Y67" s="24"/>
      <c r="Z67" s="26">
        <v>12007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162313</v>
      </c>
      <c r="C75" s="27"/>
      <c r="D75" s="28">
        <v>12007</v>
      </c>
      <c r="E75" s="29">
        <v>12007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3003</v>
      </c>
      <c r="X75" s="29"/>
      <c r="Y75" s="28"/>
      <c r="Z75" s="30">
        <v>12007</v>
      </c>
    </row>
    <row r="76" spans="1:26" ht="13.5" hidden="1">
      <c r="A76" s="41" t="s">
        <v>114</v>
      </c>
      <c r="B76" s="31">
        <v>162313</v>
      </c>
      <c r="C76" s="31"/>
      <c r="D76" s="32">
        <v>12011</v>
      </c>
      <c r="E76" s="33">
        <v>12011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3003</v>
      </c>
      <c r="X76" s="33"/>
      <c r="Y76" s="32"/>
      <c r="Z76" s="34">
        <v>12011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162313</v>
      </c>
      <c r="C84" s="27"/>
      <c r="D84" s="28">
        <v>12011</v>
      </c>
      <c r="E84" s="29">
        <v>12011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3003</v>
      </c>
      <c r="X84" s="29"/>
      <c r="Y84" s="28"/>
      <c r="Z84" s="30">
        <v>12011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7741113</v>
      </c>
      <c r="C5" s="18">
        <v>0</v>
      </c>
      <c r="D5" s="58">
        <v>17908495</v>
      </c>
      <c r="E5" s="59">
        <v>17908495</v>
      </c>
      <c r="F5" s="59">
        <v>-788775</v>
      </c>
      <c r="G5" s="59">
        <v>0</v>
      </c>
      <c r="H5" s="59">
        <v>0</v>
      </c>
      <c r="I5" s="59">
        <v>-788775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-788775</v>
      </c>
      <c r="W5" s="59">
        <v>4476999</v>
      </c>
      <c r="X5" s="59">
        <v>-5265774</v>
      </c>
      <c r="Y5" s="60">
        <v>-117.62</v>
      </c>
      <c r="Z5" s="61">
        <v>17908495</v>
      </c>
    </row>
    <row r="6" spans="1:26" ht="13.5">
      <c r="A6" s="57" t="s">
        <v>32</v>
      </c>
      <c r="B6" s="18">
        <v>72695975</v>
      </c>
      <c r="C6" s="18">
        <v>0</v>
      </c>
      <c r="D6" s="58">
        <v>74311891</v>
      </c>
      <c r="E6" s="59">
        <v>74311891</v>
      </c>
      <c r="F6" s="59">
        <v>7160579</v>
      </c>
      <c r="G6" s="59">
        <v>0</v>
      </c>
      <c r="H6" s="59">
        <v>0</v>
      </c>
      <c r="I6" s="59">
        <v>7160579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7160579</v>
      </c>
      <c r="W6" s="59">
        <v>16669248</v>
      </c>
      <c r="X6" s="59">
        <v>-9508669</v>
      </c>
      <c r="Y6" s="60">
        <v>-57.04</v>
      </c>
      <c r="Z6" s="61">
        <v>74311891</v>
      </c>
    </row>
    <row r="7" spans="1:26" ht="13.5">
      <c r="A7" s="57" t="s">
        <v>33</v>
      </c>
      <c r="B7" s="18">
        <v>314702</v>
      </c>
      <c r="C7" s="18">
        <v>0</v>
      </c>
      <c r="D7" s="58">
        <v>1317</v>
      </c>
      <c r="E7" s="59">
        <v>1317</v>
      </c>
      <c r="F7" s="59">
        <v>50</v>
      </c>
      <c r="G7" s="59">
        <v>0</v>
      </c>
      <c r="H7" s="59">
        <v>0</v>
      </c>
      <c r="I7" s="59">
        <v>50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50</v>
      </c>
      <c r="W7" s="59">
        <v>2550</v>
      </c>
      <c r="X7" s="59">
        <v>-2500</v>
      </c>
      <c r="Y7" s="60">
        <v>-98.04</v>
      </c>
      <c r="Z7" s="61">
        <v>1317</v>
      </c>
    </row>
    <row r="8" spans="1:26" ht="13.5">
      <c r="A8" s="57" t="s">
        <v>34</v>
      </c>
      <c r="B8" s="18">
        <v>84321233</v>
      </c>
      <c r="C8" s="18">
        <v>0</v>
      </c>
      <c r="D8" s="58">
        <v>93392000</v>
      </c>
      <c r="E8" s="59">
        <v>93392000</v>
      </c>
      <c r="F8" s="59">
        <v>46279522</v>
      </c>
      <c r="G8" s="59">
        <v>0</v>
      </c>
      <c r="H8" s="59">
        <v>0</v>
      </c>
      <c r="I8" s="59">
        <v>46279522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46279522</v>
      </c>
      <c r="W8" s="59">
        <v>34863667</v>
      </c>
      <c r="X8" s="59">
        <v>11415855</v>
      </c>
      <c r="Y8" s="60">
        <v>32.74</v>
      </c>
      <c r="Z8" s="61">
        <v>93392000</v>
      </c>
    </row>
    <row r="9" spans="1:26" ht="13.5">
      <c r="A9" s="57" t="s">
        <v>35</v>
      </c>
      <c r="B9" s="18">
        <v>7891080</v>
      </c>
      <c r="C9" s="18">
        <v>0</v>
      </c>
      <c r="D9" s="58">
        <v>7069223</v>
      </c>
      <c r="E9" s="59">
        <v>7069223</v>
      </c>
      <c r="F9" s="59">
        <v>2225006</v>
      </c>
      <c r="G9" s="59">
        <v>0</v>
      </c>
      <c r="H9" s="59">
        <v>0</v>
      </c>
      <c r="I9" s="59">
        <v>2225006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2225006</v>
      </c>
      <c r="W9" s="59">
        <v>1833249</v>
      </c>
      <c r="X9" s="59">
        <v>391757</v>
      </c>
      <c r="Y9" s="60">
        <v>21.37</v>
      </c>
      <c r="Z9" s="61">
        <v>7069223</v>
      </c>
    </row>
    <row r="10" spans="1:26" ht="25.5">
      <c r="A10" s="62" t="s">
        <v>99</v>
      </c>
      <c r="B10" s="63">
        <f>SUM(B5:B9)</f>
        <v>172964103</v>
      </c>
      <c r="C10" s="63">
        <f>SUM(C5:C9)</f>
        <v>0</v>
      </c>
      <c r="D10" s="64">
        <f aca="true" t="shared" si="0" ref="D10:Z10">SUM(D5:D9)</f>
        <v>192682926</v>
      </c>
      <c r="E10" s="65">
        <f t="shared" si="0"/>
        <v>192682926</v>
      </c>
      <c r="F10" s="65">
        <f t="shared" si="0"/>
        <v>54876382</v>
      </c>
      <c r="G10" s="65">
        <f t="shared" si="0"/>
        <v>0</v>
      </c>
      <c r="H10" s="65">
        <f t="shared" si="0"/>
        <v>0</v>
      </c>
      <c r="I10" s="65">
        <f t="shared" si="0"/>
        <v>54876382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54876382</v>
      </c>
      <c r="W10" s="65">
        <f t="shared" si="0"/>
        <v>57845713</v>
      </c>
      <c r="X10" s="65">
        <f t="shared" si="0"/>
        <v>-2969331</v>
      </c>
      <c r="Y10" s="66">
        <f>+IF(W10&lt;&gt;0,(X10/W10)*100,0)</f>
        <v>-5.133191114784945</v>
      </c>
      <c r="Z10" s="67">
        <f t="shared" si="0"/>
        <v>192682926</v>
      </c>
    </row>
    <row r="11" spans="1:26" ht="13.5">
      <c r="A11" s="57" t="s">
        <v>36</v>
      </c>
      <c r="B11" s="18">
        <v>60384468</v>
      </c>
      <c r="C11" s="18">
        <v>0</v>
      </c>
      <c r="D11" s="58">
        <v>64554487</v>
      </c>
      <c r="E11" s="59">
        <v>64554487</v>
      </c>
      <c r="F11" s="59">
        <v>4477713</v>
      </c>
      <c r="G11" s="59">
        <v>0</v>
      </c>
      <c r="H11" s="59">
        <v>0</v>
      </c>
      <c r="I11" s="59">
        <v>4477713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4477713</v>
      </c>
      <c r="W11" s="59">
        <v>17500749</v>
      </c>
      <c r="X11" s="59">
        <v>-13023036</v>
      </c>
      <c r="Y11" s="60">
        <v>-74.41</v>
      </c>
      <c r="Z11" s="61">
        <v>64554487</v>
      </c>
    </row>
    <row r="12" spans="1:26" ht="13.5">
      <c r="A12" s="57" t="s">
        <v>37</v>
      </c>
      <c r="B12" s="18">
        <v>5438660</v>
      </c>
      <c r="C12" s="18">
        <v>0</v>
      </c>
      <c r="D12" s="58">
        <v>6712380</v>
      </c>
      <c r="E12" s="59">
        <v>6712380</v>
      </c>
      <c r="F12" s="59">
        <v>404164</v>
      </c>
      <c r="G12" s="59">
        <v>0</v>
      </c>
      <c r="H12" s="59">
        <v>0</v>
      </c>
      <c r="I12" s="59">
        <v>404164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404164</v>
      </c>
      <c r="W12" s="59">
        <v>1677999</v>
      </c>
      <c r="X12" s="59">
        <v>-1273835</v>
      </c>
      <c r="Y12" s="60">
        <v>-75.91</v>
      </c>
      <c r="Z12" s="61">
        <v>6712380</v>
      </c>
    </row>
    <row r="13" spans="1:26" ht="13.5">
      <c r="A13" s="57" t="s">
        <v>100</v>
      </c>
      <c r="B13" s="18">
        <v>1474137</v>
      </c>
      <c r="C13" s="18">
        <v>0</v>
      </c>
      <c r="D13" s="58">
        <v>1007040</v>
      </c>
      <c r="E13" s="59">
        <v>1007040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1749</v>
      </c>
      <c r="X13" s="59">
        <v>-1749</v>
      </c>
      <c r="Y13" s="60">
        <v>-100</v>
      </c>
      <c r="Z13" s="61">
        <v>1007040</v>
      </c>
    </row>
    <row r="14" spans="1:26" ht="13.5">
      <c r="A14" s="57" t="s">
        <v>38</v>
      </c>
      <c r="B14" s="18">
        <v>1610206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329001</v>
      </c>
      <c r="X14" s="59">
        <v>-329001</v>
      </c>
      <c r="Y14" s="60">
        <v>-100</v>
      </c>
      <c r="Z14" s="61">
        <v>0</v>
      </c>
    </row>
    <row r="15" spans="1:26" ht="13.5">
      <c r="A15" s="57" t="s">
        <v>39</v>
      </c>
      <c r="B15" s="18">
        <v>19568848</v>
      </c>
      <c r="C15" s="18">
        <v>0</v>
      </c>
      <c r="D15" s="58">
        <v>35298225</v>
      </c>
      <c r="E15" s="59">
        <v>35298225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10074501</v>
      </c>
      <c r="X15" s="59">
        <v>-10074501</v>
      </c>
      <c r="Y15" s="60">
        <v>-100</v>
      </c>
      <c r="Z15" s="61">
        <v>35298225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2501001</v>
      </c>
      <c r="X16" s="59">
        <v>-2501001</v>
      </c>
      <c r="Y16" s="60">
        <v>-100</v>
      </c>
      <c r="Z16" s="61">
        <v>0</v>
      </c>
    </row>
    <row r="17" spans="1:26" ht="13.5">
      <c r="A17" s="57" t="s">
        <v>41</v>
      </c>
      <c r="B17" s="18">
        <v>41311796</v>
      </c>
      <c r="C17" s="18">
        <v>0</v>
      </c>
      <c r="D17" s="58">
        <v>72420849</v>
      </c>
      <c r="E17" s="59">
        <v>72420849</v>
      </c>
      <c r="F17" s="59">
        <v>1326758</v>
      </c>
      <c r="G17" s="59">
        <v>0</v>
      </c>
      <c r="H17" s="59">
        <v>0</v>
      </c>
      <c r="I17" s="59">
        <v>1326758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1326758</v>
      </c>
      <c r="W17" s="59">
        <v>13898499</v>
      </c>
      <c r="X17" s="59">
        <v>-12571741</v>
      </c>
      <c r="Y17" s="60">
        <v>-90.45</v>
      </c>
      <c r="Z17" s="61">
        <v>72420849</v>
      </c>
    </row>
    <row r="18" spans="1:26" ht="13.5">
      <c r="A18" s="69" t="s">
        <v>42</v>
      </c>
      <c r="B18" s="70">
        <f>SUM(B11:B17)</f>
        <v>129788115</v>
      </c>
      <c r="C18" s="70">
        <f>SUM(C11:C17)</f>
        <v>0</v>
      </c>
      <c r="D18" s="71">
        <f aca="true" t="shared" si="1" ref="D18:Z18">SUM(D11:D17)</f>
        <v>179992981</v>
      </c>
      <c r="E18" s="72">
        <f t="shared" si="1"/>
        <v>179992981</v>
      </c>
      <c r="F18" s="72">
        <f t="shared" si="1"/>
        <v>6208635</v>
      </c>
      <c r="G18" s="72">
        <f t="shared" si="1"/>
        <v>0</v>
      </c>
      <c r="H18" s="72">
        <f t="shared" si="1"/>
        <v>0</v>
      </c>
      <c r="I18" s="72">
        <f t="shared" si="1"/>
        <v>6208635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6208635</v>
      </c>
      <c r="W18" s="72">
        <f t="shared" si="1"/>
        <v>45983499</v>
      </c>
      <c r="X18" s="72">
        <f t="shared" si="1"/>
        <v>-39774864</v>
      </c>
      <c r="Y18" s="66">
        <f>+IF(W18&lt;&gt;0,(X18/W18)*100,0)</f>
        <v>-86.49812403357996</v>
      </c>
      <c r="Z18" s="73">
        <f t="shared" si="1"/>
        <v>179992981</v>
      </c>
    </row>
    <row r="19" spans="1:26" ht="13.5">
      <c r="A19" s="69" t="s">
        <v>43</v>
      </c>
      <c r="B19" s="74">
        <f>+B10-B18</f>
        <v>43175988</v>
      </c>
      <c r="C19" s="74">
        <f>+C10-C18</f>
        <v>0</v>
      </c>
      <c r="D19" s="75">
        <f aca="true" t="shared" si="2" ref="D19:Z19">+D10-D18</f>
        <v>12689945</v>
      </c>
      <c r="E19" s="76">
        <f t="shared" si="2"/>
        <v>12689945</v>
      </c>
      <c r="F19" s="76">
        <f t="shared" si="2"/>
        <v>48667747</v>
      </c>
      <c r="G19" s="76">
        <f t="shared" si="2"/>
        <v>0</v>
      </c>
      <c r="H19" s="76">
        <f t="shared" si="2"/>
        <v>0</v>
      </c>
      <c r="I19" s="76">
        <f t="shared" si="2"/>
        <v>48667747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48667747</v>
      </c>
      <c r="W19" s="76">
        <f>IF(E10=E18,0,W10-W18)</f>
        <v>11862214</v>
      </c>
      <c r="X19" s="76">
        <f t="shared" si="2"/>
        <v>36805533</v>
      </c>
      <c r="Y19" s="77">
        <f>+IF(W19&lt;&gt;0,(X19/W19)*100,0)</f>
        <v>310.27540895822654</v>
      </c>
      <c r="Z19" s="78">
        <f t="shared" si="2"/>
        <v>12689945</v>
      </c>
    </row>
    <row r="20" spans="1:26" ht="13.5">
      <c r="A20" s="57" t="s">
        <v>44</v>
      </c>
      <c r="B20" s="18">
        <v>50484434</v>
      </c>
      <c r="C20" s="18">
        <v>0</v>
      </c>
      <c r="D20" s="58">
        <v>67212000</v>
      </c>
      <c r="E20" s="59">
        <v>67212000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21077000</v>
      </c>
      <c r="X20" s="59">
        <v>-21077000</v>
      </c>
      <c r="Y20" s="60">
        <v>-100</v>
      </c>
      <c r="Z20" s="61">
        <v>67212000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943000</v>
      </c>
      <c r="X21" s="81">
        <v>-943000</v>
      </c>
      <c r="Y21" s="82">
        <v>-100</v>
      </c>
      <c r="Z21" s="83">
        <v>0</v>
      </c>
    </row>
    <row r="22" spans="1:26" ht="25.5">
      <c r="A22" s="84" t="s">
        <v>102</v>
      </c>
      <c r="B22" s="85">
        <f>SUM(B19:B21)</f>
        <v>93660422</v>
      </c>
      <c r="C22" s="85">
        <f>SUM(C19:C21)</f>
        <v>0</v>
      </c>
      <c r="D22" s="86">
        <f aca="true" t="shared" si="3" ref="D22:Z22">SUM(D19:D21)</f>
        <v>79901945</v>
      </c>
      <c r="E22" s="87">
        <f t="shared" si="3"/>
        <v>79901945</v>
      </c>
      <c r="F22" s="87">
        <f t="shared" si="3"/>
        <v>48667747</v>
      </c>
      <c r="G22" s="87">
        <f t="shared" si="3"/>
        <v>0</v>
      </c>
      <c r="H22" s="87">
        <f t="shared" si="3"/>
        <v>0</v>
      </c>
      <c r="I22" s="87">
        <f t="shared" si="3"/>
        <v>48667747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48667747</v>
      </c>
      <c r="W22" s="87">
        <f t="shared" si="3"/>
        <v>33882214</v>
      </c>
      <c r="X22" s="87">
        <f t="shared" si="3"/>
        <v>14785533</v>
      </c>
      <c r="Y22" s="88">
        <f>+IF(W22&lt;&gt;0,(X22/W22)*100,0)</f>
        <v>43.63803675875491</v>
      </c>
      <c r="Z22" s="89">
        <f t="shared" si="3"/>
        <v>79901945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93660422</v>
      </c>
      <c r="C24" s="74">
        <f>SUM(C22:C23)</f>
        <v>0</v>
      </c>
      <c r="D24" s="75">
        <f aca="true" t="shared" si="4" ref="D24:Z24">SUM(D22:D23)</f>
        <v>79901945</v>
      </c>
      <c r="E24" s="76">
        <f t="shared" si="4"/>
        <v>79901945</v>
      </c>
      <c r="F24" s="76">
        <f t="shared" si="4"/>
        <v>48667747</v>
      </c>
      <c r="G24" s="76">
        <f t="shared" si="4"/>
        <v>0</v>
      </c>
      <c r="H24" s="76">
        <f t="shared" si="4"/>
        <v>0</v>
      </c>
      <c r="I24" s="76">
        <f t="shared" si="4"/>
        <v>48667747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48667747</v>
      </c>
      <c r="W24" s="76">
        <f t="shared" si="4"/>
        <v>33882214</v>
      </c>
      <c r="X24" s="76">
        <f t="shared" si="4"/>
        <v>14785533</v>
      </c>
      <c r="Y24" s="77">
        <f>+IF(W24&lt;&gt;0,(X24/W24)*100,0)</f>
        <v>43.63803675875491</v>
      </c>
      <c r="Z24" s="78">
        <f t="shared" si="4"/>
        <v>79901945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4132905</v>
      </c>
      <c r="C27" s="21">
        <v>0</v>
      </c>
      <c r="D27" s="98">
        <v>83076688</v>
      </c>
      <c r="E27" s="99">
        <v>83076688</v>
      </c>
      <c r="F27" s="99">
        <v>3181724</v>
      </c>
      <c r="G27" s="99">
        <v>2414300</v>
      </c>
      <c r="H27" s="99">
        <v>2661033</v>
      </c>
      <c r="I27" s="99">
        <v>8257057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8257057</v>
      </c>
      <c r="W27" s="99">
        <v>19894749</v>
      </c>
      <c r="X27" s="99">
        <v>-11637692</v>
      </c>
      <c r="Y27" s="100">
        <v>-58.5</v>
      </c>
      <c r="Z27" s="101">
        <v>83076688</v>
      </c>
    </row>
    <row r="28" spans="1:26" ht="13.5">
      <c r="A28" s="102" t="s">
        <v>44</v>
      </c>
      <c r="B28" s="18">
        <v>0</v>
      </c>
      <c r="C28" s="18">
        <v>0</v>
      </c>
      <c r="D28" s="58">
        <v>70286009</v>
      </c>
      <c r="E28" s="59">
        <v>70286009</v>
      </c>
      <c r="F28" s="59">
        <v>3181724</v>
      </c>
      <c r="G28" s="59">
        <v>2414300</v>
      </c>
      <c r="H28" s="59">
        <v>2661033</v>
      </c>
      <c r="I28" s="59">
        <v>8257057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8257057</v>
      </c>
      <c r="W28" s="59">
        <v>0</v>
      </c>
      <c r="X28" s="59">
        <v>8257057</v>
      </c>
      <c r="Y28" s="60">
        <v>0</v>
      </c>
      <c r="Z28" s="61">
        <v>70286009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4132905</v>
      </c>
      <c r="C31" s="18">
        <v>0</v>
      </c>
      <c r="D31" s="58">
        <v>12790679</v>
      </c>
      <c r="E31" s="59">
        <v>12790679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12790679</v>
      </c>
    </row>
    <row r="32" spans="1:26" ht="13.5">
      <c r="A32" s="69" t="s">
        <v>50</v>
      </c>
      <c r="B32" s="21">
        <f>SUM(B28:B31)</f>
        <v>4132905</v>
      </c>
      <c r="C32" s="21">
        <f>SUM(C28:C31)</f>
        <v>0</v>
      </c>
      <c r="D32" s="98">
        <f aca="true" t="shared" si="5" ref="D32:Z32">SUM(D28:D31)</f>
        <v>83076688</v>
      </c>
      <c r="E32" s="99">
        <f t="shared" si="5"/>
        <v>83076688</v>
      </c>
      <c r="F32" s="99">
        <f t="shared" si="5"/>
        <v>3181724</v>
      </c>
      <c r="G32" s="99">
        <f t="shared" si="5"/>
        <v>2414300</v>
      </c>
      <c r="H32" s="99">
        <f t="shared" si="5"/>
        <v>2661033</v>
      </c>
      <c r="I32" s="99">
        <f t="shared" si="5"/>
        <v>8257057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8257057</v>
      </c>
      <c r="W32" s="99">
        <f t="shared" si="5"/>
        <v>0</v>
      </c>
      <c r="X32" s="99">
        <f t="shared" si="5"/>
        <v>8257057</v>
      </c>
      <c r="Y32" s="100">
        <f>+IF(W32&lt;&gt;0,(X32/W32)*100,0)</f>
        <v>0</v>
      </c>
      <c r="Z32" s="101">
        <f t="shared" si="5"/>
        <v>83076688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114053787</v>
      </c>
      <c r="C35" s="18">
        <v>0</v>
      </c>
      <c r="D35" s="58">
        <v>3208000</v>
      </c>
      <c r="E35" s="59">
        <v>3208000</v>
      </c>
      <c r="F35" s="59">
        <v>203889529</v>
      </c>
      <c r="G35" s="59">
        <v>0</v>
      </c>
      <c r="H35" s="59">
        <v>0</v>
      </c>
      <c r="I35" s="59">
        <v>203889529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203889529</v>
      </c>
      <c r="W35" s="59">
        <v>802000</v>
      </c>
      <c r="X35" s="59">
        <v>203087529</v>
      </c>
      <c r="Y35" s="60">
        <v>25322.63</v>
      </c>
      <c r="Z35" s="61">
        <v>3208000</v>
      </c>
    </row>
    <row r="36" spans="1:26" ht="13.5">
      <c r="A36" s="57" t="s">
        <v>53</v>
      </c>
      <c r="B36" s="18">
        <v>614335613</v>
      </c>
      <c r="C36" s="18">
        <v>0</v>
      </c>
      <c r="D36" s="58">
        <v>778594000</v>
      </c>
      <c r="E36" s="59">
        <v>778594000</v>
      </c>
      <c r="F36" s="59">
        <v>593299165</v>
      </c>
      <c r="G36" s="59">
        <v>0</v>
      </c>
      <c r="H36" s="59">
        <v>0</v>
      </c>
      <c r="I36" s="59">
        <v>593299165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593299165</v>
      </c>
      <c r="W36" s="59">
        <v>194648500</v>
      </c>
      <c r="X36" s="59">
        <v>398650665</v>
      </c>
      <c r="Y36" s="60">
        <v>204.81</v>
      </c>
      <c r="Z36" s="61">
        <v>778594000</v>
      </c>
    </row>
    <row r="37" spans="1:26" ht="13.5">
      <c r="A37" s="57" t="s">
        <v>54</v>
      </c>
      <c r="B37" s="18">
        <v>41992188</v>
      </c>
      <c r="C37" s="18">
        <v>0</v>
      </c>
      <c r="D37" s="58">
        <v>81935000</v>
      </c>
      <c r="E37" s="59">
        <v>81935000</v>
      </c>
      <c r="F37" s="59">
        <v>76545907</v>
      </c>
      <c r="G37" s="59">
        <v>0</v>
      </c>
      <c r="H37" s="59">
        <v>0</v>
      </c>
      <c r="I37" s="59">
        <v>76545907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76545907</v>
      </c>
      <c r="W37" s="59">
        <v>20483750</v>
      </c>
      <c r="X37" s="59">
        <v>56062157</v>
      </c>
      <c r="Y37" s="60">
        <v>273.69</v>
      </c>
      <c r="Z37" s="61">
        <v>81935000</v>
      </c>
    </row>
    <row r="38" spans="1:26" ht="13.5">
      <c r="A38" s="57" t="s">
        <v>55</v>
      </c>
      <c r="B38" s="18">
        <v>20437594</v>
      </c>
      <c r="C38" s="18">
        <v>0</v>
      </c>
      <c r="D38" s="58">
        <v>3741000</v>
      </c>
      <c r="E38" s="59">
        <v>3741000</v>
      </c>
      <c r="F38" s="59">
        <v>2786529</v>
      </c>
      <c r="G38" s="59">
        <v>0</v>
      </c>
      <c r="H38" s="59">
        <v>0</v>
      </c>
      <c r="I38" s="59">
        <v>2786529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2786529</v>
      </c>
      <c r="W38" s="59">
        <v>935250</v>
      </c>
      <c r="X38" s="59">
        <v>1851279</v>
      </c>
      <c r="Y38" s="60">
        <v>197.94</v>
      </c>
      <c r="Z38" s="61">
        <v>3741000</v>
      </c>
    </row>
    <row r="39" spans="1:26" ht="13.5">
      <c r="A39" s="57" t="s">
        <v>56</v>
      </c>
      <c r="B39" s="18">
        <v>665959618</v>
      </c>
      <c r="C39" s="18">
        <v>0</v>
      </c>
      <c r="D39" s="58">
        <v>696126000</v>
      </c>
      <c r="E39" s="59">
        <v>696126000</v>
      </c>
      <c r="F39" s="59">
        <v>717856258</v>
      </c>
      <c r="G39" s="59">
        <v>0</v>
      </c>
      <c r="H39" s="59">
        <v>0</v>
      </c>
      <c r="I39" s="59">
        <v>717856258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717856258</v>
      </c>
      <c r="W39" s="59">
        <v>174031500</v>
      </c>
      <c r="X39" s="59">
        <v>543824758</v>
      </c>
      <c r="Y39" s="60">
        <v>312.49</v>
      </c>
      <c r="Z39" s="61">
        <v>696126000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66067535</v>
      </c>
      <c r="E42" s="59">
        <v>66067535</v>
      </c>
      <c r="F42" s="59">
        <v>47622963</v>
      </c>
      <c r="G42" s="59">
        <v>-26481714</v>
      </c>
      <c r="H42" s="59">
        <v>0</v>
      </c>
      <c r="I42" s="59">
        <v>21141249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21141249</v>
      </c>
      <c r="W42" s="59">
        <v>30836538</v>
      </c>
      <c r="X42" s="59">
        <v>-9695289</v>
      </c>
      <c r="Y42" s="60">
        <v>-31.44</v>
      </c>
      <c r="Z42" s="61">
        <v>66067535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-3181724</v>
      </c>
      <c r="G43" s="59">
        <v>-15106822</v>
      </c>
      <c r="H43" s="59">
        <v>0</v>
      </c>
      <c r="I43" s="59">
        <v>-18288546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-18288546</v>
      </c>
      <c r="W43" s="59">
        <v>0</v>
      </c>
      <c r="X43" s="59">
        <v>-18288546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-1315716</v>
      </c>
      <c r="E44" s="59">
        <v>-1315716</v>
      </c>
      <c r="F44" s="59">
        <v>-184384</v>
      </c>
      <c r="G44" s="59">
        <v>0</v>
      </c>
      <c r="H44" s="59">
        <v>0</v>
      </c>
      <c r="I44" s="59">
        <v>-184384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-184384</v>
      </c>
      <c r="W44" s="59">
        <v>-328929</v>
      </c>
      <c r="X44" s="59">
        <v>144545</v>
      </c>
      <c r="Y44" s="60">
        <v>-43.94</v>
      </c>
      <c r="Z44" s="61">
        <v>-1315716</v>
      </c>
    </row>
    <row r="45" spans="1:26" ht="13.5">
      <c r="A45" s="69" t="s">
        <v>61</v>
      </c>
      <c r="B45" s="21">
        <v>0</v>
      </c>
      <c r="C45" s="21">
        <v>0</v>
      </c>
      <c r="D45" s="98">
        <v>64751819</v>
      </c>
      <c r="E45" s="99">
        <v>64751819</v>
      </c>
      <c r="F45" s="99">
        <v>46751238</v>
      </c>
      <c r="G45" s="99">
        <v>5162702</v>
      </c>
      <c r="H45" s="99">
        <v>0</v>
      </c>
      <c r="I45" s="99">
        <v>5162702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5162702</v>
      </c>
      <c r="W45" s="99">
        <v>30507609</v>
      </c>
      <c r="X45" s="99">
        <v>-25344907</v>
      </c>
      <c r="Y45" s="100">
        <v>-83.08</v>
      </c>
      <c r="Z45" s="101">
        <v>64751819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92.35757267271293</v>
      </c>
      <c r="E58" s="7">
        <f t="shared" si="6"/>
        <v>92.35757267271293</v>
      </c>
      <c r="F58" s="7">
        <f t="shared" si="6"/>
        <v>48.61834855963636</v>
      </c>
      <c r="G58" s="7">
        <f t="shared" si="6"/>
        <v>0</v>
      </c>
      <c r="H58" s="7">
        <f t="shared" si="6"/>
        <v>0</v>
      </c>
      <c r="I58" s="7">
        <f t="shared" si="6"/>
        <v>97.23669711927272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97.23669711927272</v>
      </c>
      <c r="W58" s="7">
        <f t="shared" si="6"/>
        <v>92.35756705999911</v>
      </c>
      <c r="X58" s="7">
        <f t="shared" si="6"/>
        <v>0</v>
      </c>
      <c r="Y58" s="7">
        <f t="shared" si="6"/>
        <v>0</v>
      </c>
      <c r="Z58" s="8">
        <f t="shared" si="6"/>
        <v>92.35757267271293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99.99721361286919</v>
      </c>
      <c r="E59" s="10">
        <f t="shared" si="7"/>
        <v>99.99721361286919</v>
      </c>
      <c r="F59" s="10">
        <f t="shared" si="7"/>
        <v>-38.83274698107825</v>
      </c>
      <c r="G59" s="10">
        <f t="shared" si="7"/>
        <v>0</v>
      </c>
      <c r="H59" s="10">
        <f t="shared" si="7"/>
        <v>0</v>
      </c>
      <c r="I59" s="10">
        <f t="shared" si="7"/>
        <v>-77.6654939621565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-77.6654939621565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99.99721361286919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89.72587173161828</v>
      </c>
      <c r="E60" s="13">
        <f t="shared" si="7"/>
        <v>89.72587173161828</v>
      </c>
      <c r="F60" s="13">
        <f t="shared" si="7"/>
        <v>38.984850247445074</v>
      </c>
      <c r="G60" s="13">
        <f t="shared" si="7"/>
        <v>0</v>
      </c>
      <c r="H60" s="13">
        <f t="shared" si="7"/>
        <v>0</v>
      </c>
      <c r="I60" s="13">
        <f t="shared" si="7"/>
        <v>77.96970049489015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77.96970049489015</v>
      </c>
      <c r="W60" s="13">
        <f t="shared" si="7"/>
        <v>89.72586569450468</v>
      </c>
      <c r="X60" s="13">
        <f t="shared" si="7"/>
        <v>0</v>
      </c>
      <c r="Y60" s="13">
        <f t="shared" si="7"/>
        <v>0</v>
      </c>
      <c r="Z60" s="14">
        <f t="shared" si="7"/>
        <v>89.72587173161828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97.23177583093049</v>
      </c>
      <c r="E61" s="13">
        <f t="shared" si="7"/>
        <v>97.23177583093049</v>
      </c>
      <c r="F61" s="13">
        <f t="shared" si="7"/>
        <v>98.32372368084228</v>
      </c>
      <c r="G61" s="13">
        <f t="shared" si="7"/>
        <v>0</v>
      </c>
      <c r="H61" s="13">
        <f t="shared" si="7"/>
        <v>0</v>
      </c>
      <c r="I61" s="13">
        <f t="shared" si="7"/>
        <v>196.64744736168456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196.64744736168456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97.23177583093049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69.09825136926516</v>
      </c>
      <c r="E62" s="13">
        <f t="shared" si="7"/>
        <v>69.09825136926516</v>
      </c>
      <c r="F62" s="13">
        <f t="shared" si="7"/>
        <v>21.476516325209</v>
      </c>
      <c r="G62" s="13">
        <f t="shared" si="7"/>
        <v>0</v>
      </c>
      <c r="H62" s="13">
        <f t="shared" si="7"/>
        <v>0</v>
      </c>
      <c r="I62" s="13">
        <f t="shared" si="7"/>
        <v>42.953032650418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42.953032650418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69.09825136926516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100.00057025240838</v>
      </c>
      <c r="E63" s="13">
        <f t="shared" si="7"/>
        <v>100.00057025240838</v>
      </c>
      <c r="F63" s="13">
        <f t="shared" si="7"/>
        <v>1.3269847512742599</v>
      </c>
      <c r="G63" s="13">
        <f t="shared" si="7"/>
        <v>0</v>
      </c>
      <c r="H63" s="13">
        <f t="shared" si="7"/>
        <v>0</v>
      </c>
      <c r="I63" s="13">
        <f t="shared" si="7"/>
        <v>2.6539695025485197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2.6539695025485197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100.00057025240838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99.99445480929863</v>
      </c>
      <c r="E64" s="13">
        <f t="shared" si="7"/>
        <v>99.99445480929863</v>
      </c>
      <c r="F64" s="13">
        <f t="shared" si="7"/>
        <v>0.9476625167852131</v>
      </c>
      <c r="G64" s="13">
        <f t="shared" si="7"/>
        <v>0</v>
      </c>
      <c r="H64" s="13">
        <f t="shared" si="7"/>
        <v>0</v>
      </c>
      <c r="I64" s="13">
        <f t="shared" si="7"/>
        <v>1.8953250335704261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1.8953250335704261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99.99445480929863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126.3634094596281</v>
      </c>
      <c r="G65" s="13">
        <f t="shared" si="7"/>
        <v>0</v>
      </c>
      <c r="H65" s="13">
        <f t="shared" si="7"/>
        <v>0</v>
      </c>
      <c r="I65" s="13">
        <f t="shared" si="7"/>
        <v>252.7268189192562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252.7268189192562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101.38248847926268</v>
      </c>
      <c r="E66" s="16">
        <f t="shared" si="7"/>
        <v>101.38248847926268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101.38248847926268</v>
      </c>
    </row>
    <row r="67" spans="1:26" ht="13.5" hidden="1">
      <c r="A67" s="40" t="s">
        <v>113</v>
      </c>
      <c r="B67" s="23">
        <v>87624268</v>
      </c>
      <c r="C67" s="23"/>
      <c r="D67" s="24">
        <v>98730386</v>
      </c>
      <c r="E67" s="25">
        <v>98730386</v>
      </c>
      <c r="F67" s="25">
        <v>6371759</v>
      </c>
      <c r="G67" s="25"/>
      <c r="H67" s="25"/>
      <c r="I67" s="25">
        <v>6371759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6371759</v>
      </c>
      <c r="W67" s="25">
        <v>24682598</v>
      </c>
      <c r="X67" s="25"/>
      <c r="Y67" s="24"/>
      <c r="Z67" s="26">
        <v>98730386</v>
      </c>
    </row>
    <row r="68" spans="1:26" ht="13.5" hidden="1">
      <c r="A68" s="36" t="s">
        <v>31</v>
      </c>
      <c r="B68" s="18">
        <v>7741113</v>
      </c>
      <c r="C68" s="18"/>
      <c r="D68" s="19">
        <v>17908495</v>
      </c>
      <c r="E68" s="20">
        <v>17908495</v>
      </c>
      <c r="F68" s="20">
        <v>-788775</v>
      </c>
      <c r="G68" s="20"/>
      <c r="H68" s="20"/>
      <c r="I68" s="20">
        <v>-788775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-788775</v>
      </c>
      <c r="W68" s="20">
        <v>4476999</v>
      </c>
      <c r="X68" s="20"/>
      <c r="Y68" s="19"/>
      <c r="Z68" s="22">
        <v>17908495</v>
      </c>
    </row>
    <row r="69" spans="1:26" ht="13.5" hidden="1">
      <c r="A69" s="37" t="s">
        <v>32</v>
      </c>
      <c r="B69" s="18">
        <v>72695975</v>
      </c>
      <c r="C69" s="18"/>
      <c r="D69" s="19">
        <v>74311891</v>
      </c>
      <c r="E69" s="20">
        <v>74311891</v>
      </c>
      <c r="F69" s="20">
        <v>7160579</v>
      </c>
      <c r="G69" s="20"/>
      <c r="H69" s="20"/>
      <c r="I69" s="20">
        <v>7160579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7160579</v>
      </c>
      <c r="W69" s="20">
        <v>18577974</v>
      </c>
      <c r="X69" s="20"/>
      <c r="Y69" s="19"/>
      <c r="Z69" s="22">
        <v>74311891</v>
      </c>
    </row>
    <row r="70" spans="1:26" ht="13.5" hidden="1">
      <c r="A70" s="38" t="s">
        <v>107</v>
      </c>
      <c r="B70" s="18">
        <v>20416065</v>
      </c>
      <c r="C70" s="18"/>
      <c r="D70" s="19">
        <v>24414858</v>
      </c>
      <c r="E70" s="20">
        <v>24414858</v>
      </c>
      <c r="F70" s="20">
        <v>2296996</v>
      </c>
      <c r="G70" s="20"/>
      <c r="H70" s="20"/>
      <c r="I70" s="20">
        <v>2296996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2296996</v>
      </c>
      <c r="W70" s="20">
        <v>5934750</v>
      </c>
      <c r="X70" s="20"/>
      <c r="Y70" s="19"/>
      <c r="Z70" s="22">
        <v>24414858</v>
      </c>
    </row>
    <row r="71" spans="1:26" ht="13.5" hidden="1">
      <c r="A71" s="38" t="s">
        <v>108</v>
      </c>
      <c r="B71" s="18">
        <v>22430759</v>
      </c>
      <c r="C71" s="18"/>
      <c r="D71" s="19">
        <v>22518648</v>
      </c>
      <c r="E71" s="20">
        <v>22518648</v>
      </c>
      <c r="F71" s="20">
        <v>2144873</v>
      </c>
      <c r="G71" s="20"/>
      <c r="H71" s="20"/>
      <c r="I71" s="20">
        <v>2144873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2144873</v>
      </c>
      <c r="W71" s="20">
        <v>3889998</v>
      </c>
      <c r="X71" s="20"/>
      <c r="Y71" s="19"/>
      <c r="Z71" s="22">
        <v>22518648</v>
      </c>
    </row>
    <row r="72" spans="1:26" ht="13.5" hidden="1">
      <c r="A72" s="38" t="s">
        <v>109</v>
      </c>
      <c r="B72" s="18">
        <v>20041906</v>
      </c>
      <c r="C72" s="18"/>
      <c r="D72" s="19">
        <v>18412899</v>
      </c>
      <c r="E72" s="20">
        <v>18412899</v>
      </c>
      <c r="F72" s="20">
        <v>1698437</v>
      </c>
      <c r="G72" s="20"/>
      <c r="H72" s="20"/>
      <c r="I72" s="20">
        <v>1698437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1698437</v>
      </c>
      <c r="W72" s="20">
        <v>4603251</v>
      </c>
      <c r="X72" s="20"/>
      <c r="Y72" s="19"/>
      <c r="Z72" s="22">
        <v>18412899</v>
      </c>
    </row>
    <row r="73" spans="1:26" ht="13.5" hidden="1">
      <c r="A73" s="38" t="s">
        <v>110</v>
      </c>
      <c r="B73" s="18">
        <v>9803998</v>
      </c>
      <c r="C73" s="18"/>
      <c r="D73" s="19">
        <v>8836486</v>
      </c>
      <c r="E73" s="20">
        <v>8836486</v>
      </c>
      <c r="F73" s="20">
        <v>988221</v>
      </c>
      <c r="G73" s="20"/>
      <c r="H73" s="20"/>
      <c r="I73" s="20">
        <v>988221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988221</v>
      </c>
      <c r="W73" s="20">
        <v>2208999</v>
      </c>
      <c r="X73" s="20"/>
      <c r="Y73" s="19"/>
      <c r="Z73" s="22">
        <v>8836486</v>
      </c>
    </row>
    <row r="74" spans="1:26" ht="13.5" hidden="1">
      <c r="A74" s="38" t="s">
        <v>111</v>
      </c>
      <c r="B74" s="18">
        <v>3247</v>
      </c>
      <c r="C74" s="18"/>
      <c r="D74" s="19">
        <v>129000</v>
      </c>
      <c r="E74" s="20">
        <v>129000</v>
      </c>
      <c r="F74" s="20">
        <v>32052</v>
      </c>
      <c r="G74" s="20"/>
      <c r="H74" s="20"/>
      <c r="I74" s="20">
        <v>32052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32052</v>
      </c>
      <c r="W74" s="20">
        <v>32250</v>
      </c>
      <c r="X74" s="20"/>
      <c r="Y74" s="19"/>
      <c r="Z74" s="22">
        <v>129000</v>
      </c>
    </row>
    <row r="75" spans="1:26" ht="13.5" hidden="1">
      <c r="A75" s="39" t="s">
        <v>112</v>
      </c>
      <c r="B75" s="27">
        <v>7187180</v>
      </c>
      <c r="C75" s="27"/>
      <c r="D75" s="28">
        <v>6510000</v>
      </c>
      <c r="E75" s="29">
        <v>6510000</v>
      </c>
      <c r="F75" s="29">
        <v>-45</v>
      </c>
      <c r="G75" s="29"/>
      <c r="H75" s="29"/>
      <c r="I75" s="29">
        <v>-45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-45</v>
      </c>
      <c r="W75" s="29">
        <v>1650000</v>
      </c>
      <c r="X75" s="29"/>
      <c r="Y75" s="28"/>
      <c r="Z75" s="30">
        <v>6510000</v>
      </c>
    </row>
    <row r="76" spans="1:26" ht="13.5" hidden="1">
      <c r="A76" s="41" t="s">
        <v>114</v>
      </c>
      <c r="B76" s="31"/>
      <c r="C76" s="31"/>
      <c r="D76" s="32">
        <v>91184988</v>
      </c>
      <c r="E76" s="33">
        <v>91184988</v>
      </c>
      <c r="F76" s="33">
        <v>3097844</v>
      </c>
      <c r="G76" s="33">
        <v>3097844</v>
      </c>
      <c r="H76" s="33"/>
      <c r="I76" s="33">
        <v>6195688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6195688</v>
      </c>
      <c r="W76" s="33">
        <v>22796247</v>
      </c>
      <c r="X76" s="33"/>
      <c r="Y76" s="32"/>
      <c r="Z76" s="34">
        <v>91184988</v>
      </c>
    </row>
    <row r="77" spans="1:26" ht="13.5" hidden="1">
      <c r="A77" s="36" t="s">
        <v>31</v>
      </c>
      <c r="B77" s="18"/>
      <c r="C77" s="18"/>
      <c r="D77" s="19">
        <v>17907996</v>
      </c>
      <c r="E77" s="20">
        <v>17907996</v>
      </c>
      <c r="F77" s="20">
        <v>306303</v>
      </c>
      <c r="G77" s="20">
        <v>306303</v>
      </c>
      <c r="H77" s="20"/>
      <c r="I77" s="20">
        <v>612606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612606</v>
      </c>
      <c r="W77" s="20">
        <v>4476999</v>
      </c>
      <c r="X77" s="20"/>
      <c r="Y77" s="19"/>
      <c r="Z77" s="22">
        <v>17907996</v>
      </c>
    </row>
    <row r="78" spans="1:26" ht="13.5" hidden="1">
      <c r="A78" s="37" t="s">
        <v>32</v>
      </c>
      <c r="B78" s="18"/>
      <c r="C78" s="18"/>
      <c r="D78" s="19">
        <v>66676992</v>
      </c>
      <c r="E78" s="20">
        <v>66676992</v>
      </c>
      <c r="F78" s="20">
        <v>2791541</v>
      </c>
      <c r="G78" s="20">
        <v>2791541</v>
      </c>
      <c r="H78" s="20"/>
      <c r="I78" s="20">
        <v>5583082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5583082</v>
      </c>
      <c r="W78" s="20">
        <v>16669248</v>
      </c>
      <c r="X78" s="20"/>
      <c r="Y78" s="19"/>
      <c r="Z78" s="22">
        <v>66676992</v>
      </c>
    </row>
    <row r="79" spans="1:26" ht="13.5" hidden="1">
      <c r="A79" s="38" t="s">
        <v>107</v>
      </c>
      <c r="B79" s="18"/>
      <c r="C79" s="18"/>
      <c r="D79" s="19">
        <v>23739000</v>
      </c>
      <c r="E79" s="20">
        <v>23739000</v>
      </c>
      <c r="F79" s="20">
        <v>2258492</v>
      </c>
      <c r="G79" s="20">
        <v>2258492</v>
      </c>
      <c r="H79" s="20"/>
      <c r="I79" s="20">
        <v>4516984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4516984</v>
      </c>
      <c r="W79" s="20">
        <v>5934750</v>
      </c>
      <c r="X79" s="20"/>
      <c r="Y79" s="19"/>
      <c r="Z79" s="22">
        <v>23739000</v>
      </c>
    </row>
    <row r="80" spans="1:26" ht="13.5" hidden="1">
      <c r="A80" s="38" t="s">
        <v>108</v>
      </c>
      <c r="B80" s="18"/>
      <c r="C80" s="18"/>
      <c r="D80" s="19">
        <v>15559992</v>
      </c>
      <c r="E80" s="20">
        <v>15559992</v>
      </c>
      <c r="F80" s="20">
        <v>460644</v>
      </c>
      <c r="G80" s="20">
        <v>460644</v>
      </c>
      <c r="H80" s="20"/>
      <c r="I80" s="20">
        <v>921288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921288</v>
      </c>
      <c r="W80" s="20">
        <v>3889998</v>
      </c>
      <c r="X80" s="20"/>
      <c r="Y80" s="19"/>
      <c r="Z80" s="22">
        <v>15559992</v>
      </c>
    </row>
    <row r="81" spans="1:26" ht="13.5" hidden="1">
      <c r="A81" s="38" t="s">
        <v>109</v>
      </c>
      <c r="B81" s="18"/>
      <c r="C81" s="18"/>
      <c r="D81" s="19">
        <v>18413004</v>
      </c>
      <c r="E81" s="20">
        <v>18413004</v>
      </c>
      <c r="F81" s="20">
        <v>22538</v>
      </c>
      <c r="G81" s="20">
        <v>22538</v>
      </c>
      <c r="H81" s="20"/>
      <c r="I81" s="20">
        <v>45076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45076</v>
      </c>
      <c r="W81" s="20">
        <v>4603251</v>
      </c>
      <c r="X81" s="20"/>
      <c r="Y81" s="19"/>
      <c r="Z81" s="22">
        <v>18413004</v>
      </c>
    </row>
    <row r="82" spans="1:26" ht="13.5" hidden="1">
      <c r="A82" s="38" t="s">
        <v>110</v>
      </c>
      <c r="B82" s="18"/>
      <c r="C82" s="18"/>
      <c r="D82" s="19">
        <v>8835996</v>
      </c>
      <c r="E82" s="20">
        <v>8835996</v>
      </c>
      <c r="F82" s="20">
        <v>9365</v>
      </c>
      <c r="G82" s="20">
        <v>9365</v>
      </c>
      <c r="H82" s="20"/>
      <c r="I82" s="20">
        <v>18730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18730</v>
      </c>
      <c r="W82" s="20">
        <v>2208999</v>
      </c>
      <c r="X82" s="20"/>
      <c r="Y82" s="19"/>
      <c r="Z82" s="22">
        <v>8835996</v>
      </c>
    </row>
    <row r="83" spans="1:26" ht="13.5" hidden="1">
      <c r="A83" s="38" t="s">
        <v>111</v>
      </c>
      <c r="B83" s="18"/>
      <c r="C83" s="18"/>
      <c r="D83" s="19">
        <v>129000</v>
      </c>
      <c r="E83" s="20">
        <v>129000</v>
      </c>
      <c r="F83" s="20">
        <v>40502</v>
      </c>
      <c r="G83" s="20">
        <v>40502</v>
      </c>
      <c r="H83" s="20"/>
      <c r="I83" s="20">
        <v>81004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81004</v>
      </c>
      <c r="W83" s="20">
        <v>32250</v>
      </c>
      <c r="X83" s="20"/>
      <c r="Y83" s="19"/>
      <c r="Z83" s="22">
        <v>129000</v>
      </c>
    </row>
    <row r="84" spans="1:26" ht="13.5" hidden="1">
      <c r="A84" s="39" t="s">
        <v>112</v>
      </c>
      <c r="B84" s="27"/>
      <c r="C84" s="27"/>
      <c r="D84" s="28">
        <v>6600000</v>
      </c>
      <c r="E84" s="29">
        <v>6600000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1650000</v>
      </c>
      <c r="X84" s="29"/>
      <c r="Y84" s="28"/>
      <c r="Z84" s="30">
        <v>6600000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3217869</v>
      </c>
      <c r="C5" s="18">
        <v>0</v>
      </c>
      <c r="D5" s="58">
        <v>3624028</v>
      </c>
      <c r="E5" s="59">
        <v>3624028</v>
      </c>
      <c r="F5" s="59">
        <v>41</v>
      </c>
      <c r="G5" s="59">
        <v>56597</v>
      </c>
      <c r="H5" s="59">
        <v>9704197</v>
      </c>
      <c r="I5" s="59">
        <v>9760835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9760835</v>
      </c>
      <c r="W5" s="59">
        <v>3623600</v>
      </c>
      <c r="X5" s="59">
        <v>6137235</v>
      </c>
      <c r="Y5" s="60">
        <v>169.37</v>
      </c>
      <c r="Z5" s="61">
        <v>3624028</v>
      </c>
    </row>
    <row r="6" spans="1:26" ht="13.5">
      <c r="A6" s="57" t="s">
        <v>32</v>
      </c>
      <c r="B6" s="18">
        <v>18881867</v>
      </c>
      <c r="C6" s="18">
        <v>0</v>
      </c>
      <c r="D6" s="58">
        <v>19172508</v>
      </c>
      <c r="E6" s="59">
        <v>19172508</v>
      </c>
      <c r="F6" s="59">
        <v>1811404</v>
      </c>
      <c r="G6" s="59">
        <v>1845994</v>
      </c>
      <c r="H6" s="59">
        <v>1756135</v>
      </c>
      <c r="I6" s="59">
        <v>5413533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5413533</v>
      </c>
      <c r="W6" s="59">
        <v>5526599</v>
      </c>
      <c r="X6" s="59">
        <v>-113066</v>
      </c>
      <c r="Y6" s="60">
        <v>-2.05</v>
      </c>
      <c r="Z6" s="61">
        <v>19172508</v>
      </c>
    </row>
    <row r="7" spans="1:26" ht="13.5">
      <c r="A7" s="57" t="s">
        <v>33</v>
      </c>
      <c r="B7" s="18">
        <v>501984</v>
      </c>
      <c r="C7" s="18">
        <v>0</v>
      </c>
      <c r="D7" s="58">
        <v>448592</v>
      </c>
      <c r="E7" s="59">
        <v>448592</v>
      </c>
      <c r="F7" s="59">
        <v>47374</v>
      </c>
      <c r="G7" s="59">
        <v>10801</v>
      </c>
      <c r="H7" s="59">
        <v>72552</v>
      </c>
      <c r="I7" s="59">
        <v>130727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130727</v>
      </c>
      <c r="W7" s="59">
        <v>112251</v>
      </c>
      <c r="X7" s="59">
        <v>18476</v>
      </c>
      <c r="Y7" s="60">
        <v>16.46</v>
      </c>
      <c r="Z7" s="61">
        <v>448592</v>
      </c>
    </row>
    <row r="8" spans="1:26" ht="13.5">
      <c r="A8" s="57" t="s">
        <v>34</v>
      </c>
      <c r="B8" s="18">
        <v>43554396</v>
      </c>
      <c r="C8" s="18">
        <v>0</v>
      </c>
      <c r="D8" s="58">
        <v>47470899</v>
      </c>
      <c r="E8" s="59">
        <v>47470899</v>
      </c>
      <c r="F8" s="59">
        <v>17374000</v>
      </c>
      <c r="G8" s="59">
        <v>1363000</v>
      </c>
      <c r="H8" s="59">
        <v>0</v>
      </c>
      <c r="I8" s="59">
        <v>18737000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18737000</v>
      </c>
      <c r="W8" s="59">
        <v>22011900</v>
      </c>
      <c r="X8" s="59">
        <v>-3274900</v>
      </c>
      <c r="Y8" s="60">
        <v>-14.88</v>
      </c>
      <c r="Z8" s="61">
        <v>47470899</v>
      </c>
    </row>
    <row r="9" spans="1:26" ht="13.5">
      <c r="A9" s="57" t="s">
        <v>35</v>
      </c>
      <c r="B9" s="18">
        <v>2795688</v>
      </c>
      <c r="C9" s="18">
        <v>0</v>
      </c>
      <c r="D9" s="58">
        <v>1867014</v>
      </c>
      <c r="E9" s="59">
        <v>1867014</v>
      </c>
      <c r="F9" s="59">
        <v>492655</v>
      </c>
      <c r="G9" s="59">
        <v>470742</v>
      </c>
      <c r="H9" s="59">
        <v>486122</v>
      </c>
      <c r="I9" s="59">
        <v>1449519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1449519</v>
      </c>
      <c r="W9" s="59">
        <v>466752</v>
      </c>
      <c r="X9" s="59">
        <v>982767</v>
      </c>
      <c r="Y9" s="60">
        <v>210.55</v>
      </c>
      <c r="Z9" s="61">
        <v>1867014</v>
      </c>
    </row>
    <row r="10" spans="1:26" ht="25.5">
      <c r="A10" s="62" t="s">
        <v>99</v>
      </c>
      <c r="B10" s="63">
        <f>SUM(B5:B9)</f>
        <v>68951804</v>
      </c>
      <c r="C10" s="63">
        <f>SUM(C5:C9)</f>
        <v>0</v>
      </c>
      <c r="D10" s="64">
        <f aca="true" t="shared" si="0" ref="D10:Z10">SUM(D5:D9)</f>
        <v>72583041</v>
      </c>
      <c r="E10" s="65">
        <f t="shared" si="0"/>
        <v>72583041</v>
      </c>
      <c r="F10" s="65">
        <f t="shared" si="0"/>
        <v>19725474</v>
      </c>
      <c r="G10" s="65">
        <f t="shared" si="0"/>
        <v>3747134</v>
      </c>
      <c r="H10" s="65">
        <f t="shared" si="0"/>
        <v>12019006</v>
      </c>
      <c r="I10" s="65">
        <f t="shared" si="0"/>
        <v>35491614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35491614</v>
      </c>
      <c r="W10" s="65">
        <f t="shared" si="0"/>
        <v>31741102</v>
      </c>
      <c r="X10" s="65">
        <f t="shared" si="0"/>
        <v>3750512</v>
      </c>
      <c r="Y10" s="66">
        <f>+IF(W10&lt;&gt;0,(X10/W10)*100,0)</f>
        <v>11.815947663064755</v>
      </c>
      <c r="Z10" s="67">
        <f t="shared" si="0"/>
        <v>72583041</v>
      </c>
    </row>
    <row r="11" spans="1:26" ht="13.5">
      <c r="A11" s="57" t="s">
        <v>36</v>
      </c>
      <c r="B11" s="18">
        <v>22713620</v>
      </c>
      <c r="C11" s="18">
        <v>0</v>
      </c>
      <c r="D11" s="58">
        <v>28705772</v>
      </c>
      <c r="E11" s="59">
        <v>28705772</v>
      </c>
      <c r="F11" s="59">
        <v>2017926</v>
      </c>
      <c r="G11" s="59">
        <v>1998829</v>
      </c>
      <c r="H11" s="59">
        <v>2202121</v>
      </c>
      <c r="I11" s="59">
        <v>6218876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6218876</v>
      </c>
      <c r="W11" s="59">
        <v>6720891</v>
      </c>
      <c r="X11" s="59">
        <v>-502015</v>
      </c>
      <c r="Y11" s="60">
        <v>-7.47</v>
      </c>
      <c r="Z11" s="61">
        <v>28705772</v>
      </c>
    </row>
    <row r="12" spans="1:26" ht="13.5">
      <c r="A12" s="57" t="s">
        <v>37</v>
      </c>
      <c r="B12" s="18">
        <v>2179765</v>
      </c>
      <c r="C12" s="18">
        <v>0</v>
      </c>
      <c r="D12" s="58">
        <v>2081853</v>
      </c>
      <c r="E12" s="59">
        <v>2081853</v>
      </c>
      <c r="F12" s="59">
        <v>138389</v>
      </c>
      <c r="G12" s="59">
        <v>138389</v>
      </c>
      <c r="H12" s="59">
        <v>131982</v>
      </c>
      <c r="I12" s="59">
        <v>408760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408760</v>
      </c>
      <c r="W12" s="59">
        <v>520500</v>
      </c>
      <c r="X12" s="59">
        <v>-111740</v>
      </c>
      <c r="Y12" s="60">
        <v>-21.47</v>
      </c>
      <c r="Z12" s="61">
        <v>2081853</v>
      </c>
    </row>
    <row r="13" spans="1:26" ht="13.5">
      <c r="A13" s="57" t="s">
        <v>100</v>
      </c>
      <c r="B13" s="18">
        <v>29841572</v>
      </c>
      <c r="C13" s="18">
        <v>0</v>
      </c>
      <c r="D13" s="58">
        <v>2609797</v>
      </c>
      <c r="E13" s="59">
        <v>2609797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652500</v>
      </c>
      <c r="X13" s="59">
        <v>-652500</v>
      </c>
      <c r="Y13" s="60">
        <v>-100</v>
      </c>
      <c r="Z13" s="61">
        <v>2609797</v>
      </c>
    </row>
    <row r="14" spans="1:26" ht="13.5">
      <c r="A14" s="57" t="s">
        <v>38</v>
      </c>
      <c r="B14" s="18">
        <v>0</v>
      </c>
      <c r="C14" s="18">
        <v>0</v>
      </c>
      <c r="D14" s="58">
        <v>260542</v>
      </c>
      <c r="E14" s="59">
        <v>260542</v>
      </c>
      <c r="F14" s="59">
        <v>0</v>
      </c>
      <c r="G14" s="59">
        <v>43864</v>
      </c>
      <c r="H14" s="59">
        <v>43633</v>
      </c>
      <c r="I14" s="59">
        <v>87497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87497</v>
      </c>
      <c r="W14" s="59">
        <v>65250</v>
      </c>
      <c r="X14" s="59">
        <v>22247</v>
      </c>
      <c r="Y14" s="60">
        <v>34.1</v>
      </c>
      <c r="Z14" s="61">
        <v>260542</v>
      </c>
    </row>
    <row r="15" spans="1:26" ht="13.5">
      <c r="A15" s="57" t="s">
        <v>39</v>
      </c>
      <c r="B15" s="18">
        <v>20153684</v>
      </c>
      <c r="C15" s="18">
        <v>0</v>
      </c>
      <c r="D15" s="58">
        <v>17242449</v>
      </c>
      <c r="E15" s="59">
        <v>17242449</v>
      </c>
      <c r="F15" s="59">
        <v>0</v>
      </c>
      <c r="G15" s="59">
        <v>2265034</v>
      </c>
      <c r="H15" s="59">
        <v>1746790</v>
      </c>
      <c r="I15" s="59">
        <v>4011824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4011824</v>
      </c>
      <c r="W15" s="59">
        <v>4310499</v>
      </c>
      <c r="X15" s="59">
        <v>-298675</v>
      </c>
      <c r="Y15" s="60">
        <v>-6.93</v>
      </c>
      <c r="Z15" s="61">
        <v>17242449</v>
      </c>
    </row>
    <row r="16" spans="1:26" ht="13.5">
      <c r="A16" s="68" t="s">
        <v>40</v>
      </c>
      <c r="B16" s="18">
        <v>1597456</v>
      </c>
      <c r="C16" s="18">
        <v>0</v>
      </c>
      <c r="D16" s="58">
        <v>1337232</v>
      </c>
      <c r="E16" s="59">
        <v>1337232</v>
      </c>
      <c r="F16" s="59">
        <v>129575</v>
      </c>
      <c r="G16" s="59">
        <v>133933</v>
      </c>
      <c r="H16" s="59">
        <v>162756</v>
      </c>
      <c r="I16" s="59">
        <v>426264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426264</v>
      </c>
      <c r="W16" s="59">
        <v>334251</v>
      </c>
      <c r="X16" s="59">
        <v>92013</v>
      </c>
      <c r="Y16" s="60">
        <v>27.53</v>
      </c>
      <c r="Z16" s="61">
        <v>1337232</v>
      </c>
    </row>
    <row r="17" spans="1:26" ht="13.5">
      <c r="A17" s="57" t="s">
        <v>41</v>
      </c>
      <c r="B17" s="18">
        <v>26521178</v>
      </c>
      <c r="C17" s="18">
        <v>0</v>
      </c>
      <c r="D17" s="58">
        <v>20343942</v>
      </c>
      <c r="E17" s="59">
        <v>20343942</v>
      </c>
      <c r="F17" s="59">
        <v>1207842</v>
      </c>
      <c r="G17" s="59">
        <v>1859136</v>
      </c>
      <c r="H17" s="59">
        <v>2261048</v>
      </c>
      <c r="I17" s="59">
        <v>5328026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5328026</v>
      </c>
      <c r="W17" s="59">
        <v>5085999</v>
      </c>
      <c r="X17" s="59">
        <v>242027</v>
      </c>
      <c r="Y17" s="60">
        <v>4.76</v>
      </c>
      <c r="Z17" s="61">
        <v>20343942</v>
      </c>
    </row>
    <row r="18" spans="1:26" ht="13.5">
      <c r="A18" s="69" t="s">
        <v>42</v>
      </c>
      <c r="B18" s="70">
        <f>SUM(B11:B17)</f>
        <v>103007275</v>
      </c>
      <c r="C18" s="70">
        <f>SUM(C11:C17)</f>
        <v>0</v>
      </c>
      <c r="D18" s="71">
        <f aca="true" t="shared" si="1" ref="D18:Z18">SUM(D11:D17)</f>
        <v>72581587</v>
      </c>
      <c r="E18" s="72">
        <f t="shared" si="1"/>
        <v>72581587</v>
      </c>
      <c r="F18" s="72">
        <f t="shared" si="1"/>
        <v>3493732</v>
      </c>
      <c r="G18" s="72">
        <f t="shared" si="1"/>
        <v>6439185</v>
      </c>
      <c r="H18" s="72">
        <f t="shared" si="1"/>
        <v>6548330</v>
      </c>
      <c r="I18" s="72">
        <f t="shared" si="1"/>
        <v>16481247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16481247</v>
      </c>
      <c r="W18" s="72">
        <f t="shared" si="1"/>
        <v>17689890</v>
      </c>
      <c r="X18" s="72">
        <f t="shared" si="1"/>
        <v>-1208643</v>
      </c>
      <c r="Y18" s="66">
        <f>+IF(W18&lt;&gt;0,(X18/W18)*100,0)</f>
        <v>-6.832394096288898</v>
      </c>
      <c r="Z18" s="73">
        <f t="shared" si="1"/>
        <v>72581587</v>
      </c>
    </row>
    <row r="19" spans="1:26" ht="13.5">
      <c r="A19" s="69" t="s">
        <v>43</v>
      </c>
      <c r="B19" s="74">
        <f>+B10-B18</f>
        <v>-34055471</v>
      </c>
      <c r="C19" s="74">
        <f>+C10-C18</f>
        <v>0</v>
      </c>
      <c r="D19" s="75">
        <f aca="true" t="shared" si="2" ref="D19:Z19">+D10-D18</f>
        <v>1454</v>
      </c>
      <c r="E19" s="76">
        <f t="shared" si="2"/>
        <v>1454</v>
      </c>
      <c r="F19" s="76">
        <f t="shared" si="2"/>
        <v>16231742</v>
      </c>
      <c r="G19" s="76">
        <f t="shared" si="2"/>
        <v>-2692051</v>
      </c>
      <c r="H19" s="76">
        <f t="shared" si="2"/>
        <v>5470676</v>
      </c>
      <c r="I19" s="76">
        <f t="shared" si="2"/>
        <v>19010367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19010367</v>
      </c>
      <c r="W19" s="76">
        <f>IF(E10=E18,0,W10-W18)</f>
        <v>14051212</v>
      </c>
      <c r="X19" s="76">
        <f t="shared" si="2"/>
        <v>4959155</v>
      </c>
      <c r="Y19" s="77">
        <f>+IF(W19&lt;&gt;0,(X19/W19)*100,0)</f>
        <v>35.29343233879042</v>
      </c>
      <c r="Z19" s="78">
        <f t="shared" si="2"/>
        <v>1454</v>
      </c>
    </row>
    <row r="20" spans="1:26" ht="13.5">
      <c r="A20" s="57" t="s">
        <v>44</v>
      </c>
      <c r="B20" s="18">
        <v>33693200</v>
      </c>
      <c r="C20" s="18">
        <v>0</v>
      </c>
      <c r="D20" s="58">
        <v>29155100</v>
      </c>
      <c r="E20" s="59">
        <v>29155100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6288775</v>
      </c>
      <c r="X20" s="59">
        <v>-6288775</v>
      </c>
      <c r="Y20" s="60">
        <v>-100</v>
      </c>
      <c r="Z20" s="61">
        <v>29155100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-362271</v>
      </c>
      <c r="C22" s="85">
        <f>SUM(C19:C21)</f>
        <v>0</v>
      </c>
      <c r="D22" s="86">
        <f aca="true" t="shared" si="3" ref="D22:Z22">SUM(D19:D21)</f>
        <v>29156554</v>
      </c>
      <c r="E22" s="87">
        <f t="shared" si="3"/>
        <v>29156554</v>
      </c>
      <c r="F22" s="87">
        <f t="shared" si="3"/>
        <v>16231742</v>
      </c>
      <c r="G22" s="87">
        <f t="shared" si="3"/>
        <v>-2692051</v>
      </c>
      <c r="H22" s="87">
        <f t="shared" si="3"/>
        <v>5470676</v>
      </c>
      <c r="I22" s="87">
        <f t="shared" si="3"/>
        <v>19010367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19010367</v>
      </c>
      <c r="W22" s="87">
        <f t="shared" si="3"/>
        <v>20339987</v>
      </c>
      <c r="X22" s="87">
        <f t="shared" si="3"/>
        <v>-1329620</v>
      </c>
      <c r="Y22" s="88">
        <f>+IF(W22&lt;&gt;0,(X22/W22)*100,0)</f>
        <v>-6.536975662767139</v>
      </c>
      <c r="Z22" s="89">
        <f t="shared" si="3"/>
        <v>29156554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-362271</v>
      </c>
      <c r="C24" s="74">
        <f>SUM(C22:C23)</f>
        <v>0</v>
      </c>
      <c r="D24" s="75">
        <f aca="true" t="shared" si="4" ref="D24:Z24">SUM(D22:D23)</f>
        <v>29156554</v>
      </c>
      <c r="E24" s="76">
        <f t="shared" si="4"/>
        <v>29156554</v>
      </c>
      <c r="F24" s="76">
        <f t="shared" si="4"/>
        <v>16231742</v>
      </c>
      <c r="G24" s="76">
        <f t="shared" si="4"/>
        <v>-2692051</v>
      </c>
      <c r="H24" s="76">
        <f t="shared" si="4"/>
        <v>5470676</v>
      </c>
      <c r="I24" s="76">
        <f t="shared" si="4"/>
        <v>19010367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19010367</v>
      </c>
      <c r="W24" s="76">
        <f t="shared" si="4"/>
        <v>20339987</v>
      </c>
      <c r="X24" s="76">
        <f t="shared" si="4"/>
        <v>-1329620</v>
      </c>
      <c r="Y24" s="77">
        <f>+IF(W24&lt;&gt;0,(X24/W24)*100,0)</f>
        <v>-6.536975662767139</v>
      </c>
      <c r="Z24" s="78">
        <f t="shared" si="4"/>
        <v>29156554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40696320</v>
      </c>
      <c r="C27" s="21">
        <v>0</v>
      </c>
      <c r="D27" s="98">
        <v>29155100</v>
      </c>
      <c r="E27" s="99">
        <v>29155100</v>
      </c>
      <c r="F27" s="99">
        <v>2953228</v>
      </c>
      <c r="G27" s="99">
        <v>0</v>
      </c>
      <c r="H27" s="99">
        <v>836194</v>
      </c>
      <c r="I27" s="99">
        <v>3789422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3789422</v>
      </c>
      <c r="W27" s="99">
        <v>8552335</v>
      </c>
      <c r="X27" s="99">
        <v>-4762913</v>
      </c>
      <c r="Y27" s="100">
        <v>-55.69</v>
      </c>
      <c r="Z27" s="101">
        <v>29155100</v>
      </c>
    </row>
    <row r="28" spans="1:26" ht="13.5">
      <c r="A28" s="102" t="s">
        <v>44</v>
      </c>
      <c r="B28" s="18">
        <v>31820472</v>
      </c>
      <c r="C28" s="18">
        <v>0</v>
      </c>
      <c r="D28" s="58">
        <v>29155100</v>
      </c>
      <c r="E28" s="59">
        <v>29155100</v>
      </c>
      <c r="F28" s="59">
        <v>2953228</v>
      </c>
      <c r="G28" s="59">
        <v>0</v>
      </c>
      <c r="H28" s="59">
        <v>836194</v>
      </c>
      <c r="I28" s="59">
        <v>3789422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3789422</v>
      </c>
      <c r="W28" s="59">
        <v>0</v>
      </c>
      <c r="X28" s="59">
        <v>3789422</v>
      </c>
      <c r="Y28" s="60">
        <v>0</v>
      </c>
      <c r="Z28" s="61">
        <v>29155100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8875848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40696320</v>
      </c>
      <c r="C32" s="21">
        <f>SUM(C28:C31)</f>
        <v>0</v>
      </c>
      <c r="D32" s="98">
        <f aca="true" t="shared" si="5" ref="D32:Z32">SUM(D28:D31)</f>
        <v>29155100</v>
      </c>
      <c r="E32" s="99">
        <f t="shared" si="5"/>
        <v>29155100</v>
      </c>
      <c r="F32" s="99">
        <f t="shared" si="5"/>
        <v>2953228</v>
      </c>
      <c r="G32" s="99">
        <f t="shared" si="5"/>
        <v>0</v>
      </c>
      <c r="H32" s="99">
        <f t="shared" si="5"/>
        <v>836194</v>
      </c>
      <c r="I32" s="99">
        <f t="shared" si="5"/>
        <v>3789422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3789422</v>
      </c>
      <c r="W32" s="99">
        <f t="shared" si="5"/>
        <v>0</v>
      </c>
      <c r="X32" s="99">
        <f t="shared" si="5"/>
        <v>3789422</v>
      </c>
      <c r="Y32" s="100">
        <f>+IF(W32&lt;&gt;0,(X32/W32)*100,0)</f>
        <v>0</v>
      </c>
      <c r="Z32" s="101">
        <f t="shared" si="5"/>
        <v>29155100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12586087</v>
      </c>
      <c r="C35" s="18">
        <v>0</v>
      </c>
      <c r="D35" s="58">
        <v>24388169</v>
      </c>
      <c r="E35" s="59">
        <v>24388169</v>
      </c>
      <c r="F35" s="59">
        <v>29103478</v>
      </c>
      <c r="G35" s="59">
        <v>12586087</v>
      </c>
      <c r="H35" s="59">
        <v>29308839</v>
      </c>
      <c r="I35" s="59">
        <v>29308839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29308839</v>
      </c>
      <c r="W35" s="59">
        <v>6097042</v>
      </c>
      <c r="X35" s="59">
        <v>23211797</v>
      </c>
      <c r="Y35" s="60">
        <v>380.71</v>
      </c>
      <c r="Z35" s="61">
        <v>24388169</v>
      </c>
    </row>
    <row r="36" spans="1:26" ht="13.5">
      <c r="A36" s="57" t="s">
        <v>53</v>
      </c>
      <c r="B36" s="18">
        <v>734969016</v>
      </c>
      <c r="C36" s="18">
        <v>0</v>
      </c>
      <c r="D36" s="58">
        <v>523546179</v>
      </c>
      <c r="E36" s="59">
        <v>523546179</v>
      </c>
      <c r="F36" s="59">
        <v>443085131</v>
      </c>
      <c r="G36" s="59">
        <v>734969016</v>
      </c>
      <c r="H36" s="59">
        <v>736503260</v>
      </c>
      <c r="I36" s="59">
        <v>736503260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736503260</v>
      </c>
      <c r="W36" s="59">
        <v>130886545</v>
      </c>
      <c r="X36" s="59">
        <v>605616715</v>
      </c>
      <c r="Y36" s="60">
        <v>462.7</v>
      </c>
      <c r="Z36" s="61">
        <v>523546179</v>
      </c>
    </row>
    <row r="37" spans="1:26" ht="13.5">
      <c r="A37" s="57" t="s">
        <v>54</v>
      </c>
      <c r="B37" s="18">
        <v>19695276</v>
      </c>
      <c r="C37" s="18">
        <v>0</v>
      </c>
      <c r="D37" s="58">
        <v>13833822</v>
      </c>
      <c r="E37" s="59">
        <v>13833822</v>
      </c>
      <c r="F37" s="59">
        <v>20199624</v>
      </c>
      <c r="G37" s="59">
        <v>19695276</v>
      </c>
      <c r="H37" s="59">
        <v>21598280</v>
      </c>
      <c r="I37" s="59">
        <v>21598280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21598280</v>
      </c>
      <c r="W37" s="59">
        <v>3458456</v>
      </c>
      <c r="X37" s="59">
        <v>18139824</v>
      </c>
      <c r="Y37" s="60">
        <v>524.51</v>
      </c>
      <c r="Z37" s="61">
        <v>13833822</v>
      </c>
    </row>
    <row r="38" spans="1:26" ht="13.5">
      <c r="A38" s="57" t="s">
        <v>55</v>
      </c>
      <c r="B38" s="18">
        <v>4945421</v>
      </c>
      <c r="C38" s="18">
        <v>0</v>
      </c>
      <c r="D38" s="58">
        <v>3904239</v>
      </c>
      <c r="E38" s="59">
        <v>3904239</v>
      </c>
      <c r="F38" s="59">
        <v>2879053</v>
      </c>
      <c r="G38" s="59">
        <v>4945421</v>
      </c>
      <c r="H38" s="59">
        <v>4945421</v>
      </c>
      <c r="I38" s="59">
        <v>4945421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4945421</v>
      </c>
      <c r="W38" s="59">
        <v>976060</v>
      </c>
      <c r="X38" s="59">
        <v>3969361</v>
      </c>
      <c r="Y38" s="60">
        <v>406.67</v>
      </c>
      <c r="Z38" s="61">
        <v>3904239</v>
      </c>
    </row>
    <row r="39" spans="1:26" ht="13.5">
      <c r="A39" s="57" t="s">
        <v>56</v>
      </c>
      <c r="B39" s="18">
        <v>722914406</v>
      </c>
      <c r="C39" s="18">
        <v>0</v>
      </c>
      <c r="D39" s="58">
        <v>530196287</v>
      </c>
      <c r="E39" s="59">
        <v>530196287</v>
      </c>
      <c r="F39" s="59">
        <v>449109932</v>
      </c>
      <c r="G39" s="59">
        <v>722914406</v>
      </c>
      <c r="H39" s="59">
        <v>739268398</v>
      </c>
      <c r="I39" s="59">
        <v>739268398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739268398</v>
      </c>
      <c r="W39" s="59">
        <v>132549072</v>
      </c>
      <c r="X39" s="59">
        <v>606719326</v>
      </c>
      <c r="Y39" s="60">
        <v>457.73</v>
      </c>
      <c r="Z39" s="61">
        <v>530196287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40458112</v>
      </c>
      <c r="C42" s="18">
        <v>0</v>
      </c>
      <c r="D42" s="58">
        <v>26746865</v>
      </c>
      <c r="E42" s="59">
        <v>26746865</v>
      </c>
      <c r="F42" s="59">
        <v>25032637</v>
      </c>
      <c r="G42" s="59">
        <v>-3318088</v>
      </c>
      <c r="H42" s="59">
        <v>-4237702</v>
      </c>
      <c r="I42" s="59">
        <v>17476847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17476847</v>
      </c>
      <c r="W42" s="59">
        <v>14484893</v>
      </c>
      <c r="X42" s="59">
        <v>2991954</v>
      </c>
      <c r="Y42" s="60">
        <v>20.66</v>
      </c>
      <c r="Z42" s="61">
        <v>26746865</v>
      </c>
    </row>
    <row r="43" spans="1:26" ht="13.5">
      <c r="A43" s="57" t="s">
        <v>59</v>
      </c>
      <c r="B43" s="18">
        <v>-39434002</v>
      </c>
      <c r="C43" s="18">
        <v>0</v>
      </c>
      <c r="D43" s="58">
        <v>-29155100</v>
      </c>
      <c r="E43" s="59">
        <v>-29155100</v>
      </c>
      <c r="F43" s="59">
        <v>-2953228</v>
      </c>
      <c r="G43" s="59">
        <v>0</v>
      </c>
      <c r="H43" s="59">
        <v>-829176</v>
      </c>
      <c r="I43" s="59">
        <v>-3782404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-3782404</v>
      </c>
      <c r="W43" s="59">
        <v>-29155100</v>
      </c>
      <c r="X43" s="59">
        <v>25372696</v>
      </c>
      <c r="Y43" s="60">
        <v>-87.03</v>
      </c>
      <c r="Z43" s="61">
        <v>-29155100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4245323</v>
      </c>
      <c r="C45" s="21">
        <v>0</v>
      </c>
      <c r="D45" s="98">
        <v>-2408235</v>
      </c>
      <c r="E45" s="99">
        <v>-2408235</v>
      </c>
      <c r="F45" s="99">
        <v>22079409</v>
      </c>
      <c r="G45" s="99">
        <v>18761321</v>
      </c>
      <c r="H45" s="99">
        <v>13694443</v>
      </c>
      <c r="I45" s="99">
        <v>13694443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13694443</v>
      </c>
      <c r="W45" s="99">
        <v>-14670207</v>
      </c>
      <c r="X45" s="99">
        <v>28364650</v>
      </c>
      <c r="Y45" s="100">
        <v>-193.35</v>
      </c>
      <c r="Z45" s="101">
        <v>-2408235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9058808</v>
      </c>
      <c r="C49" s="51">
        <v>0</v>
      </c>
      <c r="D49" s="128">
        <v>1308369</v>
      </c>
      <c r="E49" s="53">
        <v>1239722</v>
      </c>
      <c r="F49" s="53">
        <v>0</v>
      </c>
      <c r="G49" s="53">
        <v>0</v>
      </c>
      <c r="H49" s="53">
        <v>0</v>
      </c>
      <c r="I49" s="53">
        <v>674760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726212</v>
      </c>
      <c r="W49" s="53">
        <v>632029</v>
      </c>
      <c r="X49" s="53">
        <v>3429357</v>
      </c>
      <c r="Y49" s="53">
        <v>49134352</v>
      </c>
      <c r="Z49" s="129">
        <v>66203609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1962258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1962258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72.61448724601539</v>
      </c>
      <c r="C58" s="5">
        <f>IF(C67=0,0,+(C76/C67)*100)</f>
        <v>0</v>
      </c>
      <c r="D58" s="6">
        <f aca="true" t="shared" si="6" ref="D58:Z58">IF(D67=0,0,+(D76/D67)*100)</f>
        <v>95.37246432776014</v>
      </c>
      <c r="E58" s="7">
        <f t="shared" si="6"/>
        <v>95.37246432776014</v>
      </c>
      <c r="F58" s="7">
        <f t="shared" si="6"/>
        <v>74.08895958635706</v>
      </c>
      <c r="G58" s="7">
        <f t="shared" si="6"/>
        <v>69.58466159895465</v>
      </c>
      <c r="H58" s="7">
        <f t="shared" si="6"/>
        <v>18.30749493807164</v>
      </c>
      <c r="I58" s="7">
        <f t="shared" si="6"/>
        <v>33.14220489830685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33.14220489830685</v>
      </c>
      <c r="W58" s="7">
        <f t="shared" si="6"/>
        <v>95.37248113169817</v>
      </c>
      <c r="X58" s="7">
        <f t="shared" si="6"/>
        <v>0</v>
      </c>
      <c r="Y58" s="7">
        <f t="shared" si="6"/>
        <v>0</v>
      </c>
      <c r="Z58" s="8">
        <f t="shared" si="6"/>
        <v>95.37246432776014</v>
      </c>
    </row>
    <row r="59" spans="1:26" ht="13.5">
      <c r="A59" s="36" t="s">
        <v>31</v>
      </c>
      <c r="B59" s="9">
        <f aca="true" t="shared" si="7" ref="B59:Z66">IF(B68=0,0,+(B77/B68)*100)</f>
        <v>73.34910153272243</v>
      </c>
      <c r="C59" s="9">
        <f t="shared" si="7"/>
        <v>0</v>
      </c>
      <c r="D59" s="2">
        <f t="shared" si="7"/>
        <v>95.18433632411228</v>
      </c>
      <c r="E59" s="10">
        <f t="shared" si="7"/>
        <v>95.18433632411228</v>
      </c>
      <c r="F59" s="10">
        <f t="shared" si="7"/>
        <v>166287.8048780488</v>
      </c>
      <c r="G59" s="10">
        <f t="shared" si="7"/>
        <v>65.11299185469196</v>
      </c>
      <c r="H59" s="10">
        <f t="shared" si="7"/>
        <v>2.28558839026042</v>
      </c>
      <c r="I59" s="10">
        <f t="shared" si="7"/>
        <v>3.348361077715175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3.348361077715175</v>
      </c>
      <c r="W59" s="10">
        <f t="shared" si="7"/>
        <v>23.798901644773153</v>
      </c>
      <c r="X59" s="10">
        <f t="shared" si="7"/>
        <v>0</v>
      </c>
      <c r="Y59" s="10">
        <f t="shared" si="7"/>
        <v>0</v>
      </c>
      <c r="Z59" s="11">
        <f t="shared" si="7"/>
        <v>95.18433632411228</v>
      </c>
    </row>
    <row r="60" spans="1:26" ht="13.5">
      <c r="A60" s="37" t="s">
        <v>32</v>
      </c>
      <c r="B60" s="12">
        <f t="shared" si="7"/>
        <v>70.83465845829758</v>
      </c>
      <c r="C60" s="12">
        <f t="shared" si="7"/>
        <v>0</v>
      </c>
      <c r="D60" s="3">
        <f t="shared" si="7"/>
        <v>95.164873578355</v>
      </c>
      <c r="E60" s="13">
        <f t="shared" si="7"/>
        <v>95.164873578355</v>
      </c>
      <c r="F60" s="13">
        <f t="shared" si="7"/>
        <v>64.32386149086565</v>
      </c>
      <c r="G60" s="13">
        <f t="shared" si="7"/>
        <v>62.72436421786853</v>
      </c>
      <c r="H60" s="13">
        <f t="shared" si="7"/>
        <v>87.53370327452046</v>
      </c>
      <c r="I60" s="13">
        <f t="shared" si="7"/>
        <v>71.30764696548447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71.30764696548447</v>
      </c>
      <c r="W60" s="13">
        <f t="shared" si="7"/>
        <v>95.16488922576013</v>
      </c>
      <c r="X60" s="13">
        <f t="shared" si="7"/>
        <v>0</v>
      </c>
      <c r="Y60" s="13">
        <f t="shared" si="7"/>
        <v>0</v>
      </c>
      <c r="Z60" s="14">
        <f t="shared" si="7"/>
        <v>95.164873578355</v>
      </c>
    </row>
    <row r="61" spans="1:26" ht="13.5">
      <c r="A61" s="38" t="s">
        <v>107</v>
      </c>
      <c r="B61" s="12">
        <f t="shared" si="7"/>
        <v>70.91409576630082</v>
      </c>
      <c r="C61" s="12">
        <f t="shared" si="7"/>
        <v>0</v>
      </c>
      <c r="D61" s="3">
        <f t="shared" si="7"/>
        <v>95.16163721129057</v>
      </c>
      <c r="E61" s="13">
        <f t="shared" si="7"/>
        <v>95.16163721129057</v>
      </c>
      <c r="F61" s="13">
        <f t="shared" si="7"/>
        <v>84.74080047536182</v>
      </c>
      <c r="G61" s="13">
        <f t="shared" si="7"/>
        <v>84.21439461073568</v>
      </c>
      <c r="H61" s="13">
        <f t="shared" si="7"/>
        <v>118.41467704906736</v>
      </c>
      <c r="I61" s="13">
        <f t="shared" si="7"/>
        <v>95.25856146280942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95.25856146280942</v>
      </c>
      <c r="W61" s="13">
        <f t="shared" si="7"/>
        <v>74.34688096374046</v>
      </c>
      <c r="X61" s="13">
        <f t="shared" si="7"/>
        <v>0</v>
      </c>
      <c r="Y61" s="13">
        <f t="shared" si="7"/>
        <v>0</v>
      </c>
      <c r="Z61" s="14">
        <f t="shared" si="7"/>
        <v>95.16163721129057</v>
      </c>
    </row>
    <row r="62" spans="1:26" ht="13.5">
      <c r="A62" s="38" t="s">
        <v>108</v>
      </c>
      <c r="B62" s="12">
        <f t="shared" si="7"/>
        <v>65.05328644534056</v>
      </c>
      <c r="C62" s="12">
        <f t="shared" si="7"/>
        <v>0</v>
      </c>
      <c r="D62" s="3">
        <f t="shared" si="7"/>
        <v>95.17886578808827</v>
      </c>
      <c r="E62" s="13">
        <f t="shared" si="7"/>
        <v>95.17886578808827</v>
      </c>
      <c r="F62" s="13">
        <f t="shared" si="7"/>
        <v>38.68503891388733</v>
      </c>
      <c r="G62" s="13">
        <f t="shared" si="7"/>
        <v>36.13963364391202</v>
      </c>
      <c r="H62" s="13">
        <f t="shared" si="7"/>
        <v>63.16131558339859</v>
      </c>
      <c r="I62" s="13">
        <f t="shared" si="7"/>
        <v>46.529856382770404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46.529856382770404</v>
      </c>
      <c r="W62" s="13">
        <f t="shared" si="7"/>
        <v>95.18067297966284</v>
      </c>
      <c r="X62" s="13">
        <f t="shared" si="7"/>
        <v>0</v>
      </c>
      <c r="Y62" s="13">
        <f t="shared" si="7"/>
        <v>0</v>
      </c>
      <c r="Z62" s="14">
        <f t="shared" si="7"/>
        <v>95.17886578808827</v>
      </c>
    </row>
    <row r="63" spans="1:26" ht="13.5">
      <c r="A63" s="38" t="s">
        <v>109</v>
      </c>
      <c r="B63" s="12">
        <f t="shared" si="7"/>
        <v>69.9496443933961</v>
      </c>
      <c r="C63" s="12">
        <f t="shared" si="7"/>
        <v>0</v>
      </c>
      <c r="D63" s="3">
        <f t="shared" si="7"/>
        <v>95.1537244396956</v>
      </c>
      <c r="E63" s="13">
        <f t="shared" si="7"/>
        <v>95.1537244396956</v>
      </c>
      <c r="F63" s="13">
        <f t="shared" si="7"/>
        <v>25.55921801472537</v>
      </c>
      <c r="G63" s="13">
        <f t="shared" si="7"/>
        <v>20.917436352501532</v>
      </c>
      <c r="H63" s="13">
        <f t="shared" si="7"/>
        <v>29.464159078659975</v>
      </c>
      <c r="I63" s="13">
        <f t="shared" si="7"/>
        <v>25.301777050330276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25.301777050330276</v>
      </c>
      <c r="W63" s="13">
        <f t="shared" si="7"/>
        <v>95.16336710304229</v>
      </c>
      <c r="X63" s="13">
        <f t="shared" si="7"/>
        <v>0</v>
      </c>
      <c r="Y63" s="13">
        <f t="shared" si="7"/>
        <v>0</v>
      </c>
      <c r="Z63" s="14">
        <f t="shared" si="7"/>
        <v>95.1537244396956</v>
      </c>
    </row>
    <row r="64" spans="1:26" ht="13.5">
      <c r="A64" s="38" t="s">
        <v>110</v>
      </c>
      <c r="B64" s="12">
        <f t="shared" si="7"/>
        <v>74.83076428224946</v>
      </c>
      <c r="C64" s="12">
        <f t="shared" si="7"/>
        <v>0</v>
      </c>
      <c r="D64" s="3">
        <f t="shared" si="7"/>
        <v>95.17503892561858</v>
      </c>
      <c r="E64" s="13">
        <f t="shared" si="7"/>
        <v>95.17503892561858</v>
      </c>
      <c r="F64" s="13">
        <f t="shared" si="7"/>
        <v>21.44786989350663</v>
      </c>
      <c r="G64" s="13">
        <f t="shared" si="7"/>
        <v>20.43026684956911</v>
      </c>
      <c r="H64" s="13">
        <f t="shared" si="7"/>
        <v>27.409178646538564</v>
      </c>
      <c r="I64" s="13">
        <f t="shared" si="7"/>
        <v>23.089469299687522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23.089469299687522</v>
      </c>
      <c r="W64" s="13">
        <f t="shared" si="7"/>
        <v>95.1687834519793</v>
      </c>
      <c r="X64" s="13">
        <f t="shared" si="7"/>
        <v>0</v>
      </c>
      <c r="Y64" s="13">
        <f t="shared" si="7"/>
        <v>0</v>
      </c>
      <c r="Z64" s="14">
        <f t="shared" si="7"/>
        <v>95.17503892561858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100.04011900647862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23240580</v>
      </c>
      <c r="C67" s="23"/>
      <c r="D67" s="24">
        <v>23803944</v>
      </c>
      <c r="E67" s="25">
        <v>23803944</v>
      </c>
      <c r="F67" s="25">
        <v>2231103</v>
      </c>
      <c r="G67" s="25">
        <v>2327283</v>
      </c>
      <c r="H67" s="25">
        <v>11875415</v>
      </c>
      <c r="I67" s="25">
        <v>16433801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16433801</v>
      </c>
      <c r="W67" s="25">
        <v>5950986</v>
      </c>
      <c r="X67" s="25"/>
      <c r="Y67" s="24"/>
      <c r="Z67" s="26">
        <v>23803944</v>
      </c>
    </row>
    <row r="68" spans="1:26" ht="13.5" hidden="1">
      <c r="A68" s="36" t="s">
        <v>31</v>
      </c>
      <c r="B68" s="18">
        <v>3217869</v>
      </c>
      <c r="C68" s="18"/>
      <c r="D68" s="19">
        <v>3624028</v>
      </c>
      <c r="E68" s="20">
        <v>3624028</v>
      </c>
      <c r="F68" s="20">
        <v>41</v>
      </c>
      <c r="G68" s="20">
        <v>56597</v>
      </c>
      <c r="H68" s="20">
        <v>9704197</v>
      </c>
      <c r="I68" s="20">
        <v>9760835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9760835</v>
      </c>
      <c r="W68" s="20">
        <v>3623600</v>
      </c>
      <c r="X68" s="20"/>
      <c r="Y68" s="19"/>
      <c r="Z68" s="22">
        <v>3624028</v>
      </c>
    </row>
    <row r="69" spans="1:26" ht="13.5" hidden="1">
      <c r="A69" s="37" t="s">
        <v>32</v>
      </c>
      <c r="B69" s="18">
        <v>18881867</v>
      </c>
      <c r="C69" s="18"/>
      <c r="D69" s="19">
        <v>19172508</v>
      </c>
      <c r="E69" s="20">
        <v>19172508</v>
      </c>
      <c r="F69" s="20">
        <v>1811404</v>
      </c>
      <c r="G69" s="20">
        <v>1845994</v>
      </c>
      <c r="H69" s="20">
        <v>1756135</v>
      </c>
      <c r="I69" s="20">
        <v>5413533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5413533</v>
      </c>
      <c r="W69" s="20">
        <v>4793127</v>
      </c>
      <c r="X69" s="20"/>
      <c r="Y69" s="19"/>
      <c r="Z69" s="22">
        <v>19172508</v>
      </c>
    </row>
    <row r="70" spans="1:26" ht="13.5" hidden="1">
      <c r="A70" s="38" t="s">
        <v>107</v>
      </c>
      <c r="B70" s="18">
        <v>11760212</v>
      </c>
      <c r="C70" s="18"/>
      <c r="D70" s="19">
        <v>10480260</v>
      </c>
      <c r="E70" s="20">
        <v>10480260</v>
      </c>
      <c r="F70" s="20">
        <v>1178050</v>
      </c>
      <c r="G70" s="20">
        <v>1190515</v>
      </c>
      <c r="H70" s="20">
        <v>1102892</v>
      </c>
      <c r="I70" s="20">
        <v>3471457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3471457</v>
      </c>
      <c r="W70" s="20">
        <v>3353600</v>
      </c>
      <c r="X70" s="20"/>
      <c r="Y70" s="19"/>
      <c r="Z70" s="22">
        <v>10480260</v>
      </c>
    </row>
    <row r="71" spans="1:26" ht="13.5" hidden="1">
      <c r="A71" s="38" t="s">
        <v>108</v>
      </c>
      <c r="B71" s="18">
        <v>1209407</v>
      </c>
      <c r="C71" s="18"/>
      <c r="D71" s="19">
        <v>3476070</v>
      </c>
      <c r="E71" s="20">
        <v>3476070</v>
      </c>
      <c r="F71" s="20">
        <v>103562</v>
      </c>
      <c r="G71" s="20">
        <v>126216</v>
      </c>
      <c r="H71" s="20">
        <v>127700</v>
      </c>
      <c r="I71" s="20">
        <v>357478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357478</v>
      </c>
      <c r="W71" s="20">
        <v>869001</v>
      </c>
      <c r="X71" s="20"/>
      <c r="Y71" s="19"/>
      <c r="Z71" s="22">
        <v>3476070</v>
      </c>
    </row>
    <row r="72" spans="1:26" ht="13.5" hidden="1">
      <c r="A72" s="38" t="s">
        <v>109</v>
      </c>
      <c r="B72" s="18">
        <v>3599202</v>
      </c>
      <c r="C72" s="18"/>
      <c r="D72" s="19">
        <v>3178317</v>
      </c>
      <c r="E72" s="20">
        <v>3178317</v>
      </c>
      <c r="F72" s="20">
        <v>320671</v>
      </c>
      <c r="G72" s="20">
        <v>320044</v>
      </c>
      <c r="H72" s="20">
        <v>317277</v>
      </c>
      <c r="I72" s="20">
        <v>957992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957992</v>
      </c>
      <c r="W72" s="20">
        <v>794499</v>
      </c>
      <c r="X72" s="20"/>
      <c r="Y72" s="19"/>
      <c r="Z72" s="22">
        <v>3178317</v>
      </c>
    </row>
    <row r="73" spans="1:26" ht="13.5" hidden="1">
      <c r="A73" s="38" t="s">
        <v>110</v>
      </c>
      <c r="B73" s="18">
        <v>2313046</v>
      </c>
      <c r="C73" s="18"/>
      <c r="D73" s="19">
        <v>2037861</v>
      </c>
      <c r="E73" s="20">
        <v>2037861</v>
      </c>
      <c r="F73" s="20">
        <v>209121</v>
      </c>
      <c r="G73" s="20">
        <v>209219</v>
      </c>
      <c r="H73" s="20">
        <v>208266</v>
      </c>
      <c r="I73" s="20">
        <v>626606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626606</v>
      </c>
      <c r="W73" s="20">
        <v>509499</v>
      </c>
      <c r="X73" s="20"/>
      <c r="Y73" s="19"/>
      <c r="Z73" s="22">
        <v>2037861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1140844</v>
      </c>
      <c r="C75" s="27"/>
      <c r="D75" s="28">
        <v>1007408</v>
      </c>
      <c r="E75" s="29">
        <v>1007408</v>
      </c>
      <c r="F75" s="29">
        <v>419658</v>
      </c>
      <c r="G75" s="29">
        <v>424692</v>
      </c>
      <c r="H75" s="29">
        <v>415083</v>
      </c>
      <c r="I75" s="29">
        <v>1259433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1259433</v>
      </c>
      <c r="W75" s="29">
        <v>251751</v>
      </c>
      <c r="X75" s="29"/>
      <c r="Y75" s="28"/>
      <c r="Z75" s="30">
        <v>1007408</v>
      </c>
    </row>
    <row r="76" spans="1:26" ht="13.5" hidden="1">
      <c r="A76" s="41" t="s">
        <v>114</v>
      </c>
      <c r="B76" s="31">
        <v>16876028</v>
      </c>
      <c r="C76" s="31"/>
      <c r="D76" s="32">
        <v>22702408</v>
      </c>
      <c r="E76" s="33">
        <v>22702408</v>
      </c>
      <c r="F76" s="33">
        <v>1653001</v>
      </c>
      <c r="G76" s="33">
        <v>1619432</v>
      </c>
      <c r="H76" s="33">
        <v>2174091</v>
      </c>
      <c r="I76" s="33">
        <v>5446524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5446524</v>
      </c>
      <c r="W76" s="33">
        <v>5675603</v>
      </c>
      <c r="X76" s="33"/>
      <c r="Y76" s="32"/>
      <c r="Z76" s="34">
        <v>22702408</v>
      </c>
    </row>
    <row r="77" spans="1:26" ht="13.5" hidden="1">
      <c r="A77" s="36" t="s">
        <v>31</v>
      </c>
      <c r="B77" s="18">
        <v>2360278</v>
      </c>
      <c r="C77" s="18"/>
      <c r="D77" s="19">
        <v>3449507</v>
      </c>
      <c r="E77" s="20">
        <v>3449507</v>
      </c>
      <c r="F77" s="20">
        <v>68178</v>
      </c>
      <c r="G77" s="20">
        <v>36852</v>
      </c>
      <c r="H77" s="20">
        <v>221798</v>
      </c>
      <c r="I77" s="20">
        <v>326828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326828</v>
      </c>
      <c r="W77" s="20">
        <v>862377</v>
      </c>
      <c r="X77" s="20"/>
      <c r="Y77" s="19"/>
      <c r="Z77" s="22">
        <v>3449507</v>
      </c>
    </row>
    <row r="78" spans="1:26" ht="13.5" hidden="1">
      <c r="A78" s="37" t="s">
        <v>32</v>
      </c>
      <c r="B78" s="18">
        <v>13374906</v>
      </c>
      <c r="C78" s="18"/>
      <c r="D78" s="19">
        <v>18245493</v>
      </c>
      <c r="E78" s="20">
        <v>18245493</v>
      </c>
      <c r="F78" s="20">
        <v>1165165</v>
      </c>
      <c r="G78" s="20">
        <v>1157888</v>
      </c>
      <c r="H78" s="20">
        <v>1537210</v>
      </c>
      <c r="I78" s="20">
        <v>3860263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3860263</v>
      </c>
      <c r="W78" s="20">
        <v>4561374</v>
      </c>
      <c r="X78" s="20"/>
      <c r="Y78" s="19"/>
      <c r="Z78" s="22">
        <v>18245493</v>
      </c>
    </row>
    <row r="79" spans="1:26" ht="13.5" hidden="1">
      <c r="A79" s="38" t="s">
        <v>107</v>
      </c>
      <c r="B79" s="18">
        <v>8339648</v>
      </c>
      <c r="C79" s="18"/>
      <c r="D79" s="19">
        <v>9973187</v>
      </c>
      <c r="E79" s="20">
        <v>9973187</v>
      </c>
      <c r="F79" s="20">
        <v>998289</v>
      </c>
      <c r="G79" s="20">
        <v>1002585</v>
      </c>
      <c r="H79" s="20">
        <v>1305986</v>
      </c>
      <c r="I79" s="20">
        <v>3306860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3306860</v>
      </c>
      <c r="W79" s="20">
        <v>2493297</v>
      </c>
      <c r="X79" s="20"/>
      <c r="Y79" s="19"/>
      <c r="Z79" s="22">
        <v>9973187</v>
      </c>
    </row>
    <row r="80" spans="1:26" ht="13.5" hidden="1">
      <c r="A80" s="38" t="s">
        <v>108</v>
      </c>
      <c r="B80" s="18">
        <v>786759</v>
      </c>
      <c r="C80" s="18"/>
      <c r="D80" s="19">
        <v>3308484</v>
      </c>
      <c r="E80" s="20">
        <v>3308484</v>
      </c>
      <c r="F80" s="20">
        <v>40063</v>
      </c>
      <c r="G80" s="20">
        <v>45614</v>
      </c>
      <c r="H80" s="20">
        <v>80657</v>
      </c>
      <c r="I80" s="20">
        <v>166334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166334</v>
      </c>
      <c r="W80" s="20">
        <v>827121</v>
      </c>
      <c r="X80" s="20"/>
      <c r="Y80" s="19"/>
      <c r="Z80" s="22">
        <v>3308484</v>
      </c>
    </row>
    <row r="81" spans="1:26" ht="13.5" hidden="1">
      <c r="A81" s="38" t="s">
        <v>109</v>
      </c>
      <c r="B81" s="18">
        <v>2517629</v>
      </c>
      <c r="C81" s="18"/>
      <c r="D81" s="19">
        <v>3024287</v>
      </c>
      <c r="E81" s="20">
        <v>3024287</v>
      </c>
      <c r="F81" s="20">
        <v>81961</v>
      </c>
      <c r="G81" s="20">
        <v>66945</v>
      </c>
      <c r="H81" s="20">
        <v>93483</v>
      </c>
      <c r="I81" s="20">
        <v>242389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242389</v>
      </c>
      <c r="W81" s="20">
        <v>756072</v>
      </c>
      <c r="X81" s="20"/>
      <c r="Y81" s="19"/>
      <c r="Z81" s="22">
        <v>3024287</v>
      </c>
    </row>
    <row r="82" spans="1:26" ht="13.5" hidden="1">
      <c r="A82" s="38" t="s">
        <v>110</v>
      </c>
      <c r="B82" s="18">
        <v>1730870</v>
      </c>
      <c r="C82" s="18"/>
      <c r="D82" s="19">
        <v>1939535</v>
      </c>
      <c r="E82" s="20">
        <v>1939535</v>
      </c>
      <c r="F82" s="20">
        <v>44852</v>
      </c>
      <c r="G82" s="20">
        <v>42744</v>
      </c>
      <c r="H82" s="20">
        <v>57084</v>
      </c>
      <c r="I82" s="20">
        <v>144680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144680</v>
      </c>
      <c r="W82" s="20">
        <v>484884</v>
      </c>
      <c r="X82" s="20"/>
      <c r="Y82" s="19"/>
      <c r="Z82" s="22">
        <v>1939535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1140844</v>
      </c>
      <c r="C84" s="27"/>
      <c r="D84" s="28">
        <v>1007408</v>
      </c>
      <c r="E84" s="29">
        <v>1007408</v>
      </c>
      <c r="F84" s="29">
        <v>419658</v>
      </c>
      <c r="G84" s="29">
        <v>424692</v>
      </c>
      <c r="H84" s="29">
        <v>415083</v>
      </c>
      <c r="I84" s="29">
        <v>1259433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1259433</v>
      </c>
      <c r="W84" s="29">
        <v>251852</v>
      </c>
      <c r="X84" s="29"/>
      <c r="Y84" s="28"/>
      <c r="Z84" s="30">
        <v>1007408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4957752</v>
      </c>
      <c r="E5" s="59">
        <v>4957752</v>
      </c>
      <c r="F5" s="59">
        <v>89276</v>
      </c>
      <c r="G5" s="59">
        <v>23260067</v>
      </c>
      <c r="H5" s="59">
        <v>383470</v>
      </c>
      <c r="I5" s="59">
        <v>23732813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23732813</v>
      </c>
      <c r="W5" s="59">
        <v>1089167</v>
      </c>
      <c r="X5" s="59">
        <v>22643646</v>
      </c>
      <c r="Y5" s="60">
        <v>2078.99</v>
      </c>
      <c r="Z5" s="61">
        <v>4957752</v>
      </c>
    </row>
    <row r="6" spans="1:26" ht="13.5">
      <c r="A6" s="57" t="s">
        <v>32</v>
      </c>
      <c r="B6" s="18">
        <v>0</v>
      </c>
      <c r="C6" s="18">
        <v>0</v>
      </c>
      <c r="D6" s="58">
        <v>38171422</v>
      </c>
      <c r="E6" s="59">
        <v>38171422</v>
      </c>
      <c r="F6" s="59">
        <v>-9453293</v>
      </c>
      <c r="G6" s="59">
        <v>3656575</v>
      </c>
      <c r="H6" s="59">
        <v>3423939</v>
      </c>
      <c r="I6" s="59">
        <v>-2372779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-2372779</v>
      </c>
      <c r="W6" s="59">
        <v>7611890</v>
      </c>
      <c r="X6" s="59">
        <v>-9984669</v>
      </c>
      <c r="Y6" s="60">
        <v>-131.17</v>
      </c>
      <c r="Z6" s="61">
        <v>38171422</v>
      </c>
    </row>
    <row r="7" spans="1:26" ht="13.5">
      <c r="A7" s="57" t="s">
        <v>33</v>
      </c>
      <c r="B7" s="18">
        <v>0</v>
      </c>
      <c r="C7" s="18">
        <v>0</v>
      </c>
      <c r="D7" s="58">
        <v>760000</v>
      </c>
      <c r="E7" s="59">
        <v>760000</v>
      </c>
      <c r="F7" s="59">
        <v>11717</v>
      </c>
      <c r="G7" s="59">
        <v>40064</v>
      </c>
      <c r="H7" s="59">
        <v>13697</v>
      </c>
      <c r="I7" s="59">
        <v>65478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65478</v>
      </c>
      <c r="W7" s="59">
        <v>215755</v>
      </c>
      <c r="X7" s="59">
        <v>-150277</v>
      </c>
      <c r="Y7" s="60">
        <v>-69.65</v>
      </c>
      <c r="Z7" s="61">
        <v>760000</v>
      </c>
    </row>
    <row r="8" spans="1:26" ht="13.5">
      <c r="A8" s="57" t="s">
        <v>34</v>
      </c>
      <c r="B8" s="18">
        <v>0</v>
      </c>
      <c r="C8" s="18">
        <v>0</v>
      </c>
      <c r="D8" s="58">
        <v>66028000</v>
      </c>
      <c r="E8" s="59">
        <v>66028000</v>
      </c>
      <c r="F8" s="59">
        <v>24266727</v>
      </c>
      <c r="G8" s="59">
        <v>-302959</v>
      </c>
      <c r="H8" s="59">
        <v>-303846</v>
      </c>
      <c r="I8" s="59">
        <v>23659922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23659922</v>
      </c>
      <c r="W8" s="59">
        <v>33053333</v>
      </c>
      <c r="X8" s="59">
        <v>-9393411</v>
      </c>
      <c r="Y8" s="60">
        <v>-28.42</v>
      </c>
      <c r="Z8" s="61">
        <v>66028000</v>
      </c>
    </row>
    <row r="9" spans="1:26" ht="13.5">
      <c r="A9" s="57" t="s">
        <v>35</v>
      </c>
      <c r="B9" s="18">
        <v>0</v>
      </c>
      <c r="C9" s="18">
        <v>0</v>
      </c>
      <c r="D9" s="58">
        <v>2225245</v>
      </c>
      <c r="E9" s="59">
        <v>2225245</v>
      </c>
      <c r="F9" s="59">
        <v>100803</v>
      </c>
      <c r="G9" s="59">
        <v>74122</v>
      </c>
      <c r="H9" s="59">
        <v>288724</v>
      </c>
      <c r="I9" s="59">
        <v>463649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463649</v>
      </c>
      <c r="W9" s="59">
        <v>542267</v>
      </c>
      <c r="X9" s="59">
        <v>-78618</v>
      </c>
      <c r="Y9" s="60">
        <v>-14.5</v>
      </c>
      <c r="Z9" s="61">
        <v>2225245</v>
      </c>
    </row>
    <row r="10" spans="1:26" ht="25.5">
      <c r="A10" s="62" t="s">
        <v>99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112142419</v>
      </c>
      <c r="E10" s="65">
        <f t="shared" si="0"/>
        <v>112142419</v>
      </c>
      <c r="F10" s="65">
        <f t="shared" si="0"/>
        <v>15015230</v>
      </c>
      <c r="G10" s="65">
        <f t="shared" si="0"/>
        <v>26727869</v>
      </c>
      <c r="H10" s="65">
        <f t="shared" si="0"/>
        <v>3805984</v>
      </c>
      <c r="I10" s="65">
        <f t="shared" si="0"/>
        <v>45549083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45549083</v>
      </c>
      <c r="W10" s="65">
        <f t="shared" si="0"/>
        <v>42512412</v>
      </c>
      <c r="X10" s="65">
        <f t="shared" si="0"/>
        <v>3036671</v>
      </c>
      <c r="Y10" s="66">
        <f>+IF(W10&lt;&gt;0,(X10/W10)*100,0)</f>
        <v>7.1430221366879865</v>
      </c>
      <c r="Z10" s="67">
        <f t="shared" si="0"/>
        <v>112142419</v>
      </c>
    </row>
    <row r="11" spans="1:26" ht="13.5">
      <c r="A11" s="57" t="s">
        <v>36</v>
      </c>
      <c r="B11" s="18">
        <v>0</v>
      </c>
      <c r="C11" s="18">
        <v>0</v>
      </c>
      <c r="D11" s="58">
        <v>45880892</v>
      </c>
      <c r="E11" s="59">
        <v>45880892</v>
      </c>
      <c r="F11" s="59">
        <v>3869512</v>
      </c>
      <c r="G11" s="59">
        <v>3971204</v>
      </c>
      <c r="H11" s="59">
        <v>3999468</v>
      </c>
      <c r="I11" s="59">
        <v>11840184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11840184</v>
      </c>
      <c r="W11" s="59">
        <v>11469417</v>
      </c>
      <c r="X11" s="59">
        <v>370767</v>
      </c>
      <c r="Y11" s="60">
        <v>3.23</v>
      </c>
      <c r="Z11" s="61">
        <v>45880892</v>
      </c>
    </row>
    <row r="12" spans="1:26" ht="13.5">
      <c r="A12" s="57" t="s">
        <v>37</v>
      </c>
      <c r="B12" s="18">
        <v>0</v>
      </c>
      <c r="C12" s="18">
        <v>0</v>
      </c>
      <c r="D12" s="58">
        <v>4793736</v>
      </c>
      <c r="E12" s="59">
        <v>4793736</v>
      </c>
      <c r="F12" s="59">
        <v>414508</v>
      </c>
      <c r="G12" s="59">
        <v>408831</v>
      </c>
      <c r="H12" s="59">
        <v>430775</v>
      </c>
      <c r="I12" s="59">
        <v>1254114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1254114</v>
      </c>
      <c r="W12" s="59">
        <v>1198500</v>
      </c>
      <c r="X12" s="59">
        <v>55614</v>
      </c>
      <c r="Y12" s="60">
        <v>4.64</v>
      </c>
      <c r="Z12" s="61">
        <v>4793736</v>
      </c>
    </row>
    <row r="13" spans="1:26" ht="13.5">
      <c r="A13" s="57" t="s">
        <v>100</v>
      </c>
      <c r="B13" s="18">
        <v>0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2081688</v>
      </c>
      <c r="E14" s="59">
        <v>2081688</v>
      </c>
      <c r="F14" s="59">
        <v>34</v>
      </c>
      <c r="G14" s="59">
        <v>0</v>
      </c>
      <c r="H14" s="59">
        <v>0</v>
      </c>
      <c r="I14" s="59">
        <v>34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34</v>
      </c>
      <c r="W14" s="59">
        <v>0</v>
      </c>
      <c r="X14" s="59">
        <v>34</v>
      </c>
      <c r="Y14" s="60">
        <v>0</v>
      </c>
      <c r="Z14" s="61">
        <v>2081688</v>
      </c>
    </row>
    <row r="15" spans="1:26" ht="13.5">
      <c r="A15" s="57" t="s">
        <v>39</v>
      </c>
      <c r="B15" s="18">
        <v>0</v>
      </c>
      <c r="C15" s="18">
        <v>0</v>
      </c>
      <c r="D15" s="58">
        <v>27970000</v>
      </c>
      <c r="E15" s="59">
        <v>27970000</v>
      </c>
      <c r="F15" s="59">
        <v>3190642</v>
      </c>
      <c r="G15" s="59">
        <v>3778881</v>
      </c>
      <c r="H15" s="59">
        <v>3277380</v>
      </c>
      <c r="I15" s="59">
        <v>10246903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10246903</v>
      </c>
      <c r="W15" s="59">
        <v>6714965</v>
      </c>
      <c r="X15" s="59">
        <v>3531938</v>
      </c>
      <c r="Y15" s="60">
        <v>52.6</v>
      </c>
      <c r="Z15" s="61">
        <v>27970000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181825</v>
      </c>
      <c r="G16" s="59">
        <v>405788</v>
      </c>
      <c r="H16" s="59">
        <v>425265</v>
      </c>
      <c r="I16" s="59">
        <v>1012878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1012878</v>
      </c>
      <c r="W16" s="59">
        <v>0</v>
      </c>
      <c r="X16" s="59">
        <v>1012878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32795356</v>
      </c>
      <c r="E17" s="59">
        <v>32795356</v>
      </c>
      <c r="F17" s="59">
        <v>2575911</v>
      </c>
      <c r="G17" s="59">
        <v>1809909</v>
      </c>
      <c r="H17" s="59">
        <v>3768507</v>
      </c>
      <c r="I17" s="59">
        <v>8154327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8154327</v>
      </c>
      <c r="W17" s="59">
        <v>7079040</v>
      </c>
      <c r="X17" s="59">
        <v>1075287</v>
      </c>
      <c r="Y17" s="60">
        <v>15.19</v>
      </c>
      <c r="Z17" s="61">
        <v>32795356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113521672</v>
      </c>
      <c r="E18" s="72">
        <f t="shared" si="1"/>
        <v>113521672</v>
      </c>
      <c r="F18" s="72">
        <f t="shared" si="1"/>
        <v>10232432</v>
      </c>
      <c r="G18" s="72">
        <f t="shared" si="1"/>
        <v>10374613</v>
      </c>
      <c r="H18" s="72">
        <f t="shared" si="1"/>
        <v>11901395</v>
      </c>
      <c r="I18" s="72">
        <f t="shared" si="1"/>
        <v>32508440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32508440</v>
      </c>
      <c r="W18" s="72">
        <f t="shared" si="1"/>
        <v>26461922</v>
      </c>
      <c r="X18" s="72">
        <f t="shared" si="1"/>
        <v>6046518</v>
      </c>
      <c r="Y18" s="66">
        <f>+IF(W18&lt;&gt;0,(X18/W18)*100,0)</f>
        <v>22.84988218164954</v>
      </c>
      <c r="Z18" s="73">
        <f t="shared" si="1"/>
        <v>113521672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-1379253</v>
      </c>
      <c r="E19" s="76">
        <f t="shared" si="2"/>
        <v>-1379253</v>
      </c>
      <c r="F19" s="76">
        <f t="shared" si="2"/>
        <v>4782798</v>
      </c>
      <c r="G19" s="76">
        <f t="shared" si="2"/>
        <v>16353256</v>
      </c>
      <c r="H19" s="76">
        <f t="shared" si="2"/>
        <v>-8095411</v>
      </c>
      <c r="I19" s="76">
        <f t="shared" si="2"/>
        <v>13040643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13040643</v>
      </c>
      <c r="W19" s="76">
        <f>IF(E10=E18,0,W10-W18)</f>
        <v>16050490</v>
      </c>
      <c r="X19" s="76">
        <f t="shared" si="2"/>
        <v>-3009847</v>
      </c>
      <c r="Y19" s="77">
        <f>+IF(W19&lt;&gt;0,(X19/W19)*100,0)</f>
        <v>-18.75236830775883</v>
      </c>
      <c r="Z19" s="78">
        <f t="shared" si="2"/>
        <v>-1379253</v>
      </c>
    </row>
    <row r="20" spans="1:26" ht="13.5">
      <c r="A20" s="57" t="s">
        <v>44</v>
      </c>
      <c r="B20" s="18">
        <v>0</v>
      </c>
      <c r="C20" s="18">
        <v>0</v>
      </c>
      <c r="D20" s="58">
        <v>23703000</v>
      </c>
      <c r="E20" s="59">
        <v>23703000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5118941</v>
      </c>
      <c r="X20" s="59">
        <v>-5118941</v>
      </c>
      <c r="Y20" s="60">
        <v>-100</v>
      </c>
      <c r="Z20" s="61">
        <v>23703000</v>
      </c>
    </row>
    <row r="21" spans="1:26" ht="13.5">
      <c r="A21" s="57" t="s">
        <v>101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102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22323747</v>
      </c>
      <c r="E22" s="87">
        <f t="shared" si="3"/>
        <v>22323747</v>
      </c>
      <c r="F22" s="87">
        <f t="shared" si="3"/>
        <v>4782798</v>
      </c>
      <c r="G22" s="87">
        <f t="shared" si="3"/>
        <v>16353256</v>
      </c>
      <c r="H22" s="87">
        <f t="shared" si="3"/>
        <v>-8095411</v>
      </c>
      <c r="I22" s="87">
        <f t="shared" si="3"/>
        <v>13040643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13040643</v>
      </c>
      <c r="W22" s="87">
        <f t="shared" si="3"/>
        <v>21169431</v>
      </c>
      <c r="X22" s="87">
        <f t="shared" si="3"/>
        <v>-8128788</v>
      </c>
      <c r="Y22" s="88">
        <f>+IF(W22&lt;&gt;0,(X22/W22)*100,0)</f>
        <v>-38.39870802384816</v>
      </c>
      <c r="Z22" s="89">
        <f t="shared" si="3"/>
        <v>22323747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22323747</v>
      </c>
      <c r="E24" s="76">
        <f t="shared" si="4"/>
        <v>22323747</v>
      </c>
      <c r="F24" s="76">
        <f t="shared" si="4"/>
        <v>4782798</v>
      </c>
      <c r="G24" s="76">
        <f t="shared" si="4"/>
        <v>16353256</v>
      </c>
      <c r="H24" s="76">
        <f t="shared" si="4"/>
        <v>-8095411</v>
      </c>
      <c r="I24" s="76">
        <f t="shared" si="4"/>
        <v>13040643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13040643</v>
      </c>
      <c r="W24" s="76">
        <f t="shared" si="4"/>
        <v>21169431</v>
      </c>
      <c r="X24" s="76">
        <f t="shared" si="4"/>
        <v>-8128788</v>
      </c>
      <c r="Y24" s="77">
        <f>+IF(W24&lt;&gt;0,(X24/W24)*100,0)</f>
        <v>-38.39870802384816</v>
      </c>
      <c r="Z24" s="78">
        <f t="shared" si="4"/>
        <v>22323747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103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28246151</v>
      </c>
      <c r="C27" s="21">
        <v>0</v>
      </c>
      <c r="D27" s="98">
        <v>24802792</v>
      </c>
      <c r="E27" s="99">
        <v>24802792</v>
      </c>
      <c r="F27" s="99">
        <v>4323531</v>
      </c>
      <c r="G27" s="99">
        <v>2331719</v>
      </c>
      <c r="H27" s="99">
        <v>4484056</v>
      </c>
      <c r="I27" s="99">
        <v>11139306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11139306</v>
      </c>
      <c r="W27" s="99">
        <v>5118941</v>
      </c>
      <c r="X27" s="99">
        <v>6020365</v>
      </c>
      <c r="Y27" s="100">
        <v>117.61</v>
      </c>
      <c r="Z27" s="101">
        <v>24802792</v>
      </c>
    </row>
    <row r="28" spans="1:26" ht="13.5">
      <c r="A28" s="102" t="s">
        <v>44</v>
      </c>
      <c r="B28" s="18">
        <v>28169424</v>
      </c>
      <c r="C28" s="18">
        <v>0</v>
      </c>
      <c r="D28" s="58">
        <v>23702792</v>
      </c>
      <c r="E28" s="59">
        <v>23702792</v>
      </c>
      <c r="F28" s="59">
        <v>4299040</v>
      </c>
      <c r="G28" s="59">
        <v>2292517</v>
      </c>
      <c r="H28" s="59">
        <v>3846255</v>
      </c>
      <c r="I28" s="59">
        <v>10437812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10437812</v>
      </c>
      <c r="W28" s="59">
        <v>0</v>
      </c>
      <c r="X28" s="59">
        <v>10437812</v>
      </c>
      <c r="Y28" s="60">
        <v>0</v>
      </c>
      <c r="Z28" s="61">
        <v>23702792</v>
      </c>
    </row>
    <row r="29" spans="1:26" ht="13.5">
      <c r="A29" s="57" t="s">
        <v>104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76727</v>
      </c>
      <c r="C31" s="18">
        <v>0</v>
      </c>
      <c r="D31" s="58">
        <v>1100000</v>
      </c>
      <c r="E31" s="59">
        <v>1100000</v>
      </c>
      <c r="F31" s="59">
        <v>24491</v>
      </c>
      <c r="G31" s="59">
        <v>39202</v>
      </c>
      <c r="H31" s="59">
        <v>637801</v>
      </c>
      <c r="I31" s="59">
        <v>701494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701494</v>
      </c>
      <c r="W31" s="59">
        <v>0</v>
      </c>
      <c r="X31" s="59">
        <v>701494</v>
      </c>
      <c r="Y31" s="60">
        <v>0</v>
      </c>
      <c r="Z31" s="61">
        <v>1100000</v>
      </c>
    </row>
    <row r="32" spans="1:26" ht="13.5">
      <c r="A32" s="69" t="s">
        <v>50</v>
      </c>
      <c r="B32" s="21">
        <f>SUM(B28:B31)</f>
        <v>28246151</v>
      </c>
      <c r="C32" s="21">
        <f>SUM(C28:C31)</f>
        <v>0</v>
      </c>
      <c r="D32" s="98">
        <f aca="true" t="shared" si="5" ref="D32:Z32">SUM(D28:D31)</f>
        <v>24802792</v>
      </c>
      <c r="E32" s="99">
        <f t="shared" si="5"/>
        <v>24802792</v>
      </c>
      <c r="F32" s="99">
        <f t="shared" si="5"/>
        <v>4323531</v>
      </c>
      <c r="G32" s="99">
        <f t="shared" si="5"/>
        <v>2331719</v>
      </c>
      <c r="H32" s="99">
        <f t="shared" si="5"/>
        <v>4484056</v>
      </c>
      <c r="I32" s="99">
        <f t="shared" si="5"/>
        <v>11139306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11139306</v>
      </c>
      <c r="W32" s="99">
        <f t="shared" si="5"/>
        <v>0</v>
      </c>
      <c r="X32" s="99">
        <f t="shared" si="5"/>
        <v>11139306</v>
      </c>
      <c r="Y32" s="100">
        <f>+IF(W32&lt;&gt;0,(X32/W32)*100,0)</f>
        <v>0</v>
      </c>
      <c r="Z32" s="101">
        <f t="shared" si="5"/>
        <v>24802792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39542031</v>
      </c>
      <c r="C35" s="18">
        <v>0</v>
      </c>
      <c r="D35" s="58">
        <v>16292804</v>
      </c>
      <c r="E35" s="59">
        <v>16292804</v>
      </c>
      <c r="F35" s="59">
        <v>14389036</v>
      </c>
      <c r="G35" s="59">
        <v>19383193</v>
      </c>
      <c r="H35" s="59">
        <v>10753659</v>
      </c>
      <c r="I35" s="59">
        <v>10753659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10753659</v>
      </c>
      <c r="W35" s="59">
        <v>4073201</v>
      </c>
      <c r="X35" s="59">
        <v>6680458</v>
      </c>
      <c r="Y35" s="60">
        <v>164.01</v>
      </c>
      <c r="Z35" s="61">
        <v>16292804</v>
      </c>
    </row>
    <row r="36" spans="1:26" ht="13.5">
      <c r="A36" s="57" t="s">
        <v>53</v>
      </c>
      <c r="B36" s="18">
        <v>393565366</v>
      </c>
      <c r="C36" s="18">
        <v>0</v>
      </c>
      <c r="D36" s="58">
        <v>398507339</v>
      </c>
      <c r="E36" s="59">
        <v>398507339</v>
      </c>
      <c r="F36" s="59">
        <v>71080729</v>
      </c>
      <c r="G36" s="59">
        <v>436187621</v>
      </c>
      <c r="H36" s="59">
        <v>444022634</v>
      </c>
      <c r="I36" s="59">
        <v>444022634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444022634</v>
      </c>
      <c r="W36" s="59">
        <v>99626835</v>
      </c>
      <c r="X36" s="59">
        <v>344395799</v>
      </c>
      <c r="Y36" s="60">
        <v>345.69</v>
      </c>
      <c r="Z36" s="61">
        <v>398507339</v>
      </c>
    </row>
    <row r="37" spans="1:26" ht="13.5">
      <c r="A37" s="57" t="s">
        <v>54</v>
      </c>
      <c r="B37" s="18">
        <v>24924940</v>
      </c>
      <c r="C37" s="18">
        <v>0</v>
      </c>
      <c r="D37" s="58">
        <v>11300000</v>
      </c>
      <c r="E37" s="59">
        <v>11300000</v>
      </c>
      <c r="F37" s="59">
        <v>2599576</v>
      </c>
      <c r="G37" s="59">
        <v>1676912</v>
      </c>
      <c r="H37" s="59">
        <v>1676912</v>
      </c>
      <c r="I37" s="59">
        <v>1676912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1676912</v>
      </c>
      <c r="W37" s="59">
        <v>2825000</v>
      </c>
      <c r="X37" s="59">
        <v>-1148088</v>
      </c>
      <c r="Y37" s="60">
        <v>-40.64</v>
      </c>
      <c r="Z37" s="61">
        <v>11300000</v>
      </c>
    </row>
    <row r="38" spans="1:26" ht="13.5">
      <c r="A38" s="57" t="s">
        <v>55</v>
      </c>
      <c r="B38" s="18">
        <v>40325708</v>
      </c>
      <c r="C38" s="18">
        <v>0</v>
      </c>
      <c r="D38" s="58">
        <v>16798932</v>
      </c>
      <c r="E38" s="59">
        <v>16798932</v>
      </c>
      <c r="F38" s="59">
        <v>19229431</v>
      </c>
      <c r="G38" s="59">
        <v>40928460</v>
      </c>
      <c r="H38" s="59">
        <v>40928460</v>
      </c>
      <c r="I38" s="59">
        <v>40928460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40928460</v>
      </c>
      <c r="W38" s="59">
        <v>4199733</v>
      </c>
      <c r="X38" s="59">
        <v>36728727</v>
      </c>
      <c r="Y38" s="60">
        <v>874.55</v>
      </c>
      <c r="Z38" s="61">
        <v>16798932</v>
      </c>
    </row>
    <row r="39" spans="1:26" ht="13.5">
      <c r="A39" s="57" t="s">
        <v>56</v>
      </c>
      <c r="B39" s="18">
        <v>367856749</v>
      </c>
      <c r="C39" s="18">
        <v>0</v>
      </c>
      <c r="D39" s="58">
        <v>386701211</v>
      </c>
      <c r="E39" s="59">
        <v>386701211</v>
      </c>
      <c r="F39" s="59">
        <v>63640758</v>
      </c>
      <c r="G39" s="59">
        <v>412965442</v>
      </c>
      <c r="H39" s="59">
        <v>412170921</v>
      </c>
      <c r="I39" s="59">
        <v>412170921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412170921</v>
      </c>
      <c r="W39" s="59">
        <v>96675303</v>
      </c>
      <c r="X39" s="59">
        <v>315495618</v>
      </c>
      <c r="Y39" s="60">
        <v>326.35</v>
      </c>
      <c r="Z39" s="61">
        <v>386701211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30520906</v>
      </c>
      <c r="C42" s="18">
        <v>0</v>
      </c>
      <c r="D42" s="58">
        <v>23799003</v>
      </c>
      <c r="E42" s="59">
        <v>23799003</v>
      </c>
      <c r="F42" s="59">
        <v>15015230</v>
      </c>
      <c r="G42" s="59">
        <v>-6234911</v>
      </c>
      <c r="H42" s="59">
        <v>-5115612</v>
      </c>
      <c r="I42" s="59">
        <v>3664707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3664707</v>
      </c>
      <c r="W42" s="59">
        <v>29465427</v>
      </c>
      <c r="X42" s="59">
        <v>-25800720</v>
      </c>
      <c r="Y42" s="60">
        <v>-87.56</v>
      </c>
      <c r="Z42" s="61">
        <v>23799003</v>
      </c>
    </row>
    <row r="43" spans="1:26" ht="13.5">
      <c r="A43" s="57" t="s">
        <v>59</v>
      </c>
      <c r="B43" s="18">
        <v>-29331350</v>
      </c>
      <c r="C43" s="18">
        <v>0</v>
      </c>
      <c r="D43" s="58">
        <v>-24802999</v>
      </c>
      <c r="E43" s="59">
        <v>-24802999</v>
      </c>
      <c r="F43" s="59">
        <v>-4299040</v>
      </c>
      <c r="G43" s="59">
        <v>-2331719</v>
      </c>
      <c r="H43" s="59">
        <v>-4925167</v>
      </c>
      <c r="I43" s="59">
        <v>-11555926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-11555926</v>
      </c>
      <c r="W43" s="59">
        <v>-7318941</v>
      </c>
      <c r="X43" s="59">
        <v>-4236985</v>
      </c>
      <c r="Y43" s="60">
        <v>57.89</v>
      </c>
      <c r="Z43" s="61">
        <v>-24802999</v>
      </c>
    </row>
    <row r="44" spans="1:26" ht="13.5">
      <c r="A44" s="57" t="s">
        <v>60</v>
      </c>
      <c r="B44" s="18">
        <v>-2452047</v>
      </c>
      <c r="C44" s="18">
        <v>0</v>
      </c>
      <c r="D44" s="58">
        <v>-503000</v>
      </c>
      <c r="E44" s="59">
        <v>-503000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-503000</v>
      </c>
    </row>
    <row r="45" spans="1:26" ht="13.5">
      <c r="A45" s="69" t="s">
        <v>61</v>
      </c>
      <c r="B45" s="21">
        <v>12848020</v>
      </c>
      <c r="C45" s="21">
        <v>0</v>
      </c>
      <c r="D45" s="98">
        <v>7202004</v>
      </c>
      <c r="E45" s="99">
        <v>7202004</v>
      </c>
      <c r="F45" s="99">
        <v>-3459899</v>
      </c>
      <c r="G45" s="99">
        <v>-12026529</v>
      </c>
      <c r="H45" s="99">
        <v>-22067308</v>
      </c>
      <c r="I45" s="99">
        <v>-22067308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-22067308</v>
      </c>
      <c r="W45" s="99">
        <v>30855486</v>
      </c>
      <c r="X45" s="99">
        <v>-52922794</v>
      </c>
      <c r="Y45" s="100">
        <v>-171.52</v>
      </c>
      <c r="Z45" s="101">
        <v>7202004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105</v>
      </c>
      <c r="B47" s="114" t="s">
        <v>90</v>
      </c>
      <c r="C47" s="114"/>
      <c r="D47" s="115" t="s">
        <v>91</v>
      </c>
      <c r="E47" s="116" t="s">
        <v>92</v>
      </c>
      <c r="F47" s="117"/>
      <c r="G47" s="117"/>
      <c r="H47" s="117"/>
      <c r="I47" s="118" t="s">
        <v>93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 t="s">
        <v>98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1704970</v>
      </c>
      <c r="C49" s="51">
        <v>0</v>
      </c>
      <c r="D49" s="128">
        <v>8802960</v>
      </c>
      <c r="E49" s="53">
        <v>1281106</v>
      </c>
      <c r="F49" s="53">
        <v>0</v>
      </c>
      <c r="G49" s="53">
        <v>0</v>
      </c>
      <c r="H49" s="53">
        <v>0</v>
      </c>
      <c r="I49" s="53">
        <v>721060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789608</v>
      </c>
      <c r="W49" s="53">
        <v>692357</v>
      </c>
      <c r="X49" s="53">
        <v>3498579</v>
      </c>
      <c r="Y49" s="53">
        <v>35588703</v>
      </c>
      <c r="Z49" s="129">
        <v>53079343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95.00173692533977</v>
      </c>
      <c r="E58" s="7">
        <f t="shared" si="6"/>
        <v>95.00173692533977</v>
      </c>
      <c r="F58" s="7">
        <f t="shared" si="6"/>
        <v>99.99998936421285</v>
      </c>
      <c r="G58" s="7">
        <f t="shared" si="6"/>
        <v>7.940091486894985</v>
      </c>
      <c r="H58" s="7">
        <f t="shared" si="6"/>
        <v>128.24589170113353</v>
      </c>
      <c r="I58" s="7">
        <f t="shared" si="6"/>
        <v>-10.3060074203108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-10.3060074203108</v>
      </c>
      <c r="W58" s="7">
        <f t="shared" si="6"/>
        <v>81.83612116068272</v>
      </c>
      <c r="X58" s="7">
        <f t="shared" si="6"/>
        <v>0</v>
      </c>
      <c r="Y58" s="7">
        <f t="shared" si="6"/>
        <v>0</v>
      </c>
      <c r="Z58" s="8">
        <f t="shared" si="6"/>
        <v>95.00173692533977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100.00952325878114</v>
      </c>
      <c r="E59" s="10">
        <f t="shared" si="7"/>
        <v>100.00952325878114</v>
      </c>
      <c r="F59" s="10">
        <f t="shared" si="7"/>
        <v>100.00112012186926</v>
      </c>
      <c r="G59" s="10">
        <f t="shared" si="7"/>
        <v>0.628128027318236</v>
      </c>
      <c r="H59" s="10">
        <f t="shared" si="7"/>
        <v>328.6137116332438</v>
      </c>
      <c r="I59" s="10">
        <f t="shared" si="7"/>
        <v>6.3014654015097165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6.3014654015097165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100.00952325878114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94.43003459499099</v>
      </c>
      <c r="E60" s="13">
        <f t="shared" si="7"/>
        <v>94.43003459499099</v>
      </c>
      <c r="F60" s="13">
        <f t="shared" si="7"/>
        <v>100</v>
      </c>
      <c r="G60" s="13">
        <f t="shared" si="7"/>
        <v>54.45267771069921</v>
      </c>
      <c r="H60" s="13">
        <f t="shared" si="7"/>
        <v>110.79946225677502</v>
      </c>
      <c r="I60" s="13">
        <f t="shared" si="7"/>
        <v>154.60706622909254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154.60706622909254</v>
      </c>
      <c r="W60" s="13">
        <f t="shared" si="7"/>
        <v>79.76532392399089</v>
      </c>
      <c r="X60" s="13">
        <f t="shared" si="7"/>
        <v>0</v>
      </c>
      <c r="Y60" s="13">
        <f t="shared" si="7"/>
        <v>0</v>
      </c>
      <c r="Z60" s="14">
        <f t="shared" si="7"/>
        <v>94.43003459499099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91.13261041831755</v>
      </c>
      <c r="E61" s="13">
        <f t="shared" si="7"/>
        <v>91.13261041831755</v>
      </c>
      <c r="F61" s="13">
        <f t="shared" si="7"/>
        <v>100</v>
      </c>
      <c r="G61" s="13">
        <f t="shared" si="7"/>
        <v>63.90470238024291</v>
      </c>
      <c r="H61" s="13">
        <f t="shared" si="7"/>
        <v>143.81832659083557</v>
      </c>
      <c r="I61" s="13">
        <f t="shared" si="7"/>
        <v>99.80300731956918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99.80300731956918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91.13261041831755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99.99998220368876</v>
      </c>
      <c r="E62" s="13">
        <f t="shared" si="7"/>
        <v>99.99998220368876</v>
      </c>
      <c r="F62" s="13">
        <f t="shared" si="7"/>
        <v>100</v>
      </c>
      <c r="G62" s="13">
        <f t="shared" si="7"/>
        <v>17.084621010167734</v>
      </c>
      <c r="H62" s="13">
        <f t="shared" si="7"/>
        <v>74.51364109888074</v>
      </c>
      <c r="I62" s="13">
        <f t="shared" si="7"/>
        <v>102.10566232862215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102.10566232862215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99.99998220368876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25.15752868417217</v>
      </c>
      <c r="H63" s="13">
        <f t="shared" si="7"/>
        <v>41.05068775203869</v>
      </c>
      <c r="I63" s="13">
        <f t="shared" si="7"/>
        <v>55.39641904677285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55.39641904677285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32.97642079243279</v>
      </c>
      <c r="H64" s="13">
        <f t="shared" si="7"/>
        <v>41.30008257843399</v>
      </c>
      <c r="I64" s="13">
        <f t="shared" si="7"/>
        <v>58.07794208543376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58.07794208543376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-40.156834713871255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-40.156834713871255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42529174</v>
      </c>
      <c r="E67" s="25">
        <v>42529174</v>
      </c>
      <c r="F67" s="25">
        <v>-9402219</v>
      </c>
      <c r="G67" s="25">
        <v>26916642</v>
      </c>
      <c r="H67" s="25">
        <v>3940743</v>
      </c>
      <c r="I67" s="25">
        <v>21455166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21455166</v>
      </c>
      <c r="W67" s="25">
        <v>10632294</v>
      </c>
      <c r="X67" s="25"/>
      <c r="Y67" s="24"/>
      <c r="Z67" s="26">
        <v>42529174</v>
      </c>
    </row>
    <row r="68" spans="1:26" ht="13.5" hidden="1">
      <c r="A68" s="36" t="s">
        <v>31</v>
      </c>
      <c r="B68" s="18"/>
      <c r="C68" s="18"/>
      <c r="D68" s="19">
        <v>4357752</v>
      </c>
      <c r="E68" s="20">
        <v>4357752</v>
      </c>
      <c r="F68" s="20">
        <v>89276</v>
      </c>
      <c r="G68" s="20">
        <v>23260067</v>
      </c>
      <c r="H68" s="20">
        <v>383470</v>
      </c>
      <c r="I68" s="20">
        <v>23732813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23732813</v>
      </c>
      <c r="W68" s="20">
        <v>1089167</v>
      </c>
      <c r="X68" s="20"/>
      <c r="Y68" s="19"/>
      <c r="Z68" s="22">
        <v>4357752</v>
      </c>
    </row>
    <row r="69" spans="1:26" ht="13.5" hidden="1">
      <c r="A69" s="37" t="s">
        <v>32</v>
      </c>
      <c r="B69" s="18"/>
      <c r="C69" s="18"/>
      <c r="D69" s="19">
        <v>38171422</v>
      </c>
      <c r="E69" s="20">
        <v>38171422</v>
      </c>
      <c r="F69" s="20">
        <v>-9453293</v>
      </c>
      <c r="G69" s="20">
        <v>3656575</v>
      </c>
      <c r="H69" s="20">
        <v>3423939</v>
      </c>
      <c r="I69" s="20">
        <v>-2372779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-2372779</v>
      </c>
      <c r="W69" s="20">
        <v>9542856</v>
      </c>
      <c r="X69" s="20"/>
      <c r="Y69" s="19"/>
      <c r="Z69" s="22">
        <v>38171422</v>
      </c>
    </row>
    <row r="70" spans="1:26" ht="13.5" hidden="1">
      <c r="A70" s="38" t="s">
        <v>107</v>
      </c>
      <c r="B70" s="18"/>
      <c r="C70" s="18"/>
      <c r="D70" s="19">
        <v>23977000</v>
      </c>
      <c r="E70" s="20">
        <v>23977000</v>
      </c>
      <c r="F70" s="20">
        <v>2389836</v>
      </c>
      <c r="G70" s="20">
        <v>2684768</v>
      </c>
      <c r="H70" s="20">
        <v>2178965</v>
      </c>
      <c r="I70" s="20">
        <v>7253569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7253569</v>
      </c>
      <c r="W70" s="20">
        <v>3828850</v>
      </c>
      <c r="X70" s="20"/>
      <c r="Y70" s="19"/>
      <c r="Z70" s="22">
        <v>23977000</v>
      </c>
    </row>
    <row r="71" spans="1:26" ht="13.5" hidden="1">
      <c r="A71" s="38" t="s">
        <v>108</v>
      </c>
      <c r="B71" s="18"/>
      <c r="C71" s="18"/>
      <c r="D71" s="19">
        <v>5619142</v>
      </c>
      <c r="E71" s="20">
        <v>5619142</v>
      </c>
      <c r="F71" s="20">
        <v>-12644920</v>
      </c>
      <c r="G71" s="20">
        <v>169556</v>
      </c>
      <c r="H71" s="20">
        <v>442523</v>
      </c>
      <c r="I71" s="20">
        <v>-12032841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-12032841</v>
      </c>
      <c r="W71" s="20">
        <v>998500</v>
      </c>
      <c r="X71" s="20"/>
      <c r="Y71" s="19"/>
      <c r="Z71" s="22">
        <v>5619142</v>
      </c>
    </row>
    <row r="72" spans="1:26" ht="13.5" hidden="1">
      <c r="A72" s="38" t="s">
        <v>109</v>
      </c>
      <c r="B72" s="18"/>
      <c r="C72" s="18"/>
      <c r="D72" s="19">
        <v>5480272</v>
      </c>
      <c r="E72" s="20">
        <v>5480272</v>
      </c>
      <c r="F72" s="20">
        <v>480059</v>
      </c>
      <c r="G72" s="20">
        <v>480230</v>
      </c>
      <c r="H72" s="20">
        <v>480333</v>
      </c>
      <c r="I72" s="20">
        <v>1440622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1440622</v>
      </c>
      <c r="W72" s="20">
        <v>2130763</v>
      </c>
      <c r="X72" s="20"/>
      <c r="Y72" s="19"/>
      <c r="Z72" s="22">
        <v>5480272</v>
      </c>
    </row>
    <row r="73" spans="1:26" ht="13.5" hidden="1">
      <c r="A73" s="38" t="s">
        <v>110</v>
      </c>
      <c r="B73" s="18"/>
      <c r="C73" s="18"/>
      <c r="D73" s="19">
        <v>3095008</v>
      </c>
      <c r="E73" s="20">
        <v>3095008</v>
      </c>
      <c r="F73" s="20">
        <v>321732</v>
      </c>
      <c r="G73" s="20">
        <v>322021</v>
      </c>
      <c r="H73" s="20">
        <v>322118</v>
      </c>
      <c r="I73" s="20">
        <v>965871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965871</v>
      </c>
      <c r="W73" s="20">
        <v>653777</v>
      </c>
      <c r="X73" s="20"/>
      <c r="Y73" s="19"/>
      <c r="Z73" s="22">
        <v>3095008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>
        <v>-38202</v>
      </c>
      <c r="G75" s="29"/>
      <c r="H75" s="29">
        <v>133334</v>
      </c>
      <c r="I75" s="29">
        <v>95132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95132</v>
      </c>
      <c r="W75" s="29"/>
      <c r="X75" s="29"/>
      <c r="Y75" s="28"/>
      <c r="Z75" s="30"/>
    </row>
    <row r="76" spans="1:26" ht="13.5" hidden="1">
      <c r="A76" s="41" t="s">
        <v>114</v>
      </c>
      <c r="B76" s="31">
        <v>36224737</v>
      </c>
      <c r="C76" s="31"/>
      <c r="D76" s="32">
        <v>40403454</v>
      </c>
      <c r="E76" s="33">
        <v>40403454</v>
      </c>
      <c r="F76" s="33">
        <v>-9402218</v>
      </c>
      <c r="G76" s="33">
        <v>2137206</v>
      </c>
      <c r="H76" s="33">
        <v>5053841</v>
      </c>
      <c r="I76" s="33">
        <v>-2211171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-2211171</v>
      </c>
      <c r="W76" s="33">
        <v>8701057</v>
      </c>
      <c r="X76" s="33"/>
      <c r="Y76" s="32"/>
      <c r="Z76" s="34">
        <v>40403454</v>
      </c>
    </row>
    <row r="77" spans="1:26" ht="13.5" hidden="1">
      <c r="A77" s="36" t="s">
        <v>31</v>
      </c>
      <c r="B77" s="18">
        <v>8160229</v>
      </c>
      <c r="C77" s="18"/>
      <c r="D77" s="19">
        <v>4358167</v>
      </c>
      <c r="E77" s="20">
        <v>4358167</v>
      </c>
      <c r="F77" s="20">
        <v>89277</v>
      </c>
      <c r="G77" s="20">
        <v>146103</v>
      </c>
      <c r="H77" s="20">
        <v>1260135</v>
      </c>
      <c r="I77" s="20">
        <v>1495515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1495515</v>
      </c>
      <c r="W77" s="20">
        <v>1089167</v>
      </c>
      <c r="X77" s="20"/>
      <c r="Y77" s="19"/>
      <c r="Z77" s="22">
        <v>4358167</v>
      </c>
    </row>
    <row r="78" spans="1:26" ht="13.5" hidden="1">
      <c r="A78" s="37" t="s">
        <v>32</v>
      </c>
      <c r="B78" s="18">
        <v>28064508</v>
      </c>
      <c r="C78" s="18"/>
      <c r="D78" s="19">
        <v>36045287</v>
      </c>
      <c r="E78" s="20">
        <v>36045287</v>
      </c>
      <c r="F78" s="20">
        <v>-9453293</v>
      </c>
      <c r="G78" s="20">
        <v>1991103</v>
      </c>
      <c r="H78" s="20">
        <v>3793706</v>
      </c>
      <c r="I78" s="20">
        <v>-3668484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-3668484</v>
      </c>
      <c r="W78" s="20">
        <v>7611890</v>
      </c>
      <c r="X78" s="20"/>
      <c r="Y78" s="19"/>
      <c r="Z78" s="22">
        <v>36045287</v>
      </c>
    </row>
    <row r="79" spans="1:26" ht="13.5" hidden="1">
      <c r="A79" s="38" t="s">
        <v>107</v>
      </c>
      <c r="B79" s="18">
        <v>21272247</v>
      </c>
      <c r="C79" s="18"/>
      <c r="D79" s="19">
        <v>21850866</v>
      </c>
      <c r="E79" s="20">
        <v>21850866</v>
      </c>
      <c r="F79" s="20">
        <v>2389836</v>
      </c>
      <c r="G79" s="20">
        <v>1715693</v>
      </c>
      <c r="H79" s="20">
        <v>3133751</v>
      </c>
      <c r="I79" s="20">
        <v>7239280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7239280</v>
      </c>
      <c r="W79" s="20">
        <v>3828850</v>
      </c>
      <c r="X79" s="20"/>
      <c r="Y79" s="19"/>
      <c r="Z79" s="22">
        <v>21850866</v>
      </c>
    </row>
    <row r="80" spans="1:26" ht="13.5" hidden="1">
      <c r="A80" s="38" t="s">
        <v>108</v>
      </c>
      <c r="B80" s="18">
        <v>3886471</v>
      </c>
      <c r="C80" s="18"/>
      <c r="D80" s="19">
        <v>5619141</v>
      </c>
      <c r="E80" s="20">
        <v>5619141</v>
      </c>
      <c r="F80" s="20">
        <v>-12644920</v>
      </c>
      <c r="G80" s="20">
        <v>28968</v>
      </c>
      <c r="H80" s="20">
        <v>329740</v>
      </c>
      <c r="I80" s="20">
        <v>-12286212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-12286212</v>
      </c>
      <c r="W80" s="20">
        <v>998500</v>
      </c>
      <c r="X80" s="20"/>
      <c r="Y80" s="19"/>
      <c r="Z80" s="22">
        <v>5619141</v>
      </c>
    </row>
    <row r="81" spans="1:26" ht="13.5" hidden="1">
      <c r="A81" s="38" t="s">
        <v>109</v>
      </c>
      <c r="B81" s="18">
        <v>1715297</v>
      </c>
      <c r="C81" s="18"/>
      <c r="D81" s="19">
        <v>5480272</v>
      </c>
      <c r="E81" s="20">
        <v>5480272</v>
      </c>
      <c r="F81" s="20">
        <v>480059</v>
      </c>
      <c r="G81" s="20">
        <v>120814</v>
      </c>
      <c r="H81" s="20">
        <v>197180</v>
      </c>
      <c r="I81" s="20">
        <v>798053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798053</v>
      </c>
      <c r="W81" s="20">
        <v>2130763</v>
      </c>
      <c r="X81" s="20"/>
      <c r="Y81" s="19"/>
      <c r="Z81" s="22">
        <v>5480272</v>
      </c>
    </row>
    <row r="82" spans="1:26" ht="13.5" hidden="1">
      <c r="A82" s="38" t="s">
        <v>110</v>
      </c>
      <c r="B82" s="18">
        <v>1190493</v>
      </c>
      <c r="C82" s="18"/>
      <c r="D82" s="19">
        <v>3095008</v>
      </c>
      <c r="E82" s="20">
        <v>3095008</v>
      </c>
      <c r="F82" s="20">
        <v>321732</v>
      </c>
      <c r="G82" s="20">
        <v>106191</v>
      </c>
      <c r="H82" s="20">
        <v>133035</v>
      </c>
      <c r="I82" s="20">
        <v>560958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560958</v>
      </c>
      <c r="W82" s="20">
        <v>653777</v>
      </c>
      <c r="X82" s="20"/>
      <c r="Y82" s="19"/>
      <c r="Z82" s="22">
        <v>3095008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>
        <v>19437</v>
      </c>
      <c r="H83" s="20"/>
      <c r="I83" s="20">
        <v>19437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19437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>
        <v>-38202</v>
      </c>
      <c r="G84" s="29"/>
      <c r="H84" s="29"/>
      <c r="I84" s="29">
        <v>-38202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-38202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2014-11-14T08:45:15Z</dcterms:created>
  <dcterms:modified xsi:type="dcterms:W3CDTF">2014-11-14T08:46:59Z</dcterms:modified>
  <cp:category/>
  <cp:version/>
  <cp:contentType/>
  <cp:contentStatus/>
</cp:coreProperties>
</file>